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toto7177\AppData\Local\Temp\IntraDoc\200824144639000198\Prilohy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List1!$A$1:$K$38</definedName>
  </definedNames>
  <calcPr calcId="162913"/>
</workbook>
</file>

<file path=xl/calcChain.xml><?xml version="1.0" encoding="utf-8"?>
<calcChain xmlns="http://schemas.openxmlformats.org/spreadsheetml/2006/main">
  <c r="E36" i="1" l="1"/>
  <c r="J34" i="1" l="1"/>
  <c r="I34" i="1"/>
  <c r="H34" i="1"/>
  <c r="G34" i="1"/>
  <c r="F34" i="1"/>
  <c r="E34" i="1"/>
  <c r="D34" i="1"/>
  <c r="F33" i="1"/>
  <c r="E32" i="1"/>
  <c r="H32" i="1" s="1"/>
  <c r="F29" i="1"/>
  <c r="D29" i="1"/>
  <c r="H25" i="1"/>
  <c r="F25" i="1"/>
  <c r="D25" i="1"/>
  <c r="G14" i="1"/>
  <c r="J15" i="1"/>
  <c r="F15" i="1"/>
  <c r="D15" i="1"/>
  <c r="E13" i="1"/>
  <c r="H13" i="1" s="1"/>
  <c r="E33" i="1"/>
  <c r="H33" i="1" s="1"/>
  <c r="J29" i="1"/>
  <c r="E28" i="1"/>
  <c r="H28" i="1" s="1"/>
  <c r="H29" i="1" s="1"/>
  <c r="E20" i="1"/>
  <c r="G20" i="1" s="1"/>
  <c r="I20" i="1" s="1"/>
  <c r="E21" i="1"/>
  <c r="E22" i="1"/>
  <c r="G22" i="1" s="1"/>
  <c r="I22" i="1" s="1"/>
  <c r="E23" i="1"/>
  <c r="G23" i="1" s="1"/>
  <c r="I23" i="1" s="1"/>
  <c r="E24" i="1"/>
  <c r="G21" i="1"/>
  <c r="I21" i="1" s="1"/>
  <c r="F32" i="1" l="1"/>
  <c r="I32" i="1"/>
  <c r="E29" i="1"/>
  <c r="G13" i="1"/>
  <c r="I13" i="1" s="1"/>
  <c r="G28" i="1"/>
  <c r="J25" i="1"/>
  <c r="G24" i="1"/>
  <c r="I24" i="1" s="1"/>
  <c r="E19" i="1"/>
  <c r="E18" i="1"/>
  <c r="E9" i="1"/>
  <c r="E25" i="1" l="1"/>
  <c r="I33" i="1"/>
  <c r="G29" i="1"/>
  <c r="I28" i="1"/>
  <c r="I29" i="1" s="1"/>
  <c r="G19" i="1"/>
  <c r="E8" i="1"/>
  <c r="G8" i="1" s="1"/>
  <c r="G10" i="1" s="1"/>
  <c r="J10" i="1"/>
  <c r="J36" i="1" s="1"/>
  <c r="D10" i="1"/>
  <c r="D36" i="1" s="1"/>
  <c r="I19" i="1" l="1"/>
  <c r="I8" i="1"/>
  <c r="G18" i="1"/>
  <c r="G25" i="1" s="1"/>
  <c r="E15" i="1" l="1"/>
  <c r="H14" i="1" l="1"/>
  <c r="H15" i="1" s="1"/>
  <c r="G15" i="1"/>
  <c r="G36" i="1" s="1"/>
  <c r="I14" i="1" l="1"/>
  <c r="I15" i="1" s="1"/>
  <c r="I18" i="1"/>
  <c r="I25" i="1" s="1"/>
  <c r="F10" i="1" l="1"/>
  <c r="F36" i="1" s="1"/>
  <c r="E10" i="1"/>
  <c r="H10" i="1" l="1"/>
  <c r="H36" i="1" s="1"/>
  <c r="I9" i="1" l="1"/>
  <c r="I10" i="1" s="1"/>
  <c r="I36" i="1" s="1"/>
</calcChain>
</file>

<file path=xl/sharedStrings.xml><?xml version="1.0" encoding="utf-8"?>
<sst xmlns="http://schemas.openxmlformats.org/spreadsheetml/2006/main" count="79" uniqueCount="59">
  <si>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</si>
  <si>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</si>
  <si>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</si>
  <si>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</si>
  <si>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</si>
  <si>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</si>
  <si>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</si>
  <si>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</si>
  <si>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</si>
  <si>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</si>
  <si>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</si>
  <si>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</si>
  <si>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</si>
  <si>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</si>
  <si>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</si>
  <si>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</si>
  <si>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</si>
  <si>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</si>
  <si>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</si>
  <si>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</si>
  <si>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2.</t>
  </si>
  <si>
    <t>3.</t>
  </si>
  <si>
    <t>5.</t>
  </si>
  <si>
    <t xml:space="preserve">Projekty podané do výzvy č. 4 integrovaného regionálního operačního programu (IROP) v rámci SCLLD pro území "MAS Moravská cesta na období 2014-2020 - IROP-Podpora školství v regionu II" s vazbou na výzvu č. 68. IROP "Zvyšování kvality a dostupnosti infrastruktury pro vzdělávání a celoživotní učení"   </t>
  </si>
  <si>
    <t>PO</t>
  </si>
  <si>
    <r>
      <t xml:space="preserve">Modernizace a vybavení odborných učeben na GJO Litovel                                    </t>
    </r>
    <r>
      <rPr>
        <i/>
        <sz val="12"/>
        <rFont val="Arial"/>
        <family val="2"/>
        <charset val="238"/>
      </rPr>
      <t xml:space="preserve">   (Gymnázium Jana Opletala, Litovel, Opletalova 189)</t>
    </r>
  </si>
  <si>
    <r>
      <t>Modernizace učeben odborného výcviku oboru elektrikář na SOŠ Litovel</t>
    </r>
    <r>
      <rPr>
        <i/>
        <sz val="12"/>
        <rFont val="Arial"/>
        <family val="2"/>
        <charset val="238"/>
      </rPr>
      <t xml:space="preserve">                                                                                                                 (Střední odborná škola Litovel, Komenského 677)</t>
    </r>
  </si>
  <si>
    <t>UR/98/51/2020</t>
  </si>
  <si>
    <t>UR98/51/2020</t>
  </si>
  <si>
    <t>UR/98/60/2020</t>
  </si>
  <si>
    <r>
      <t xml:space="preserve">Odbahnění paršovických rybníků                                                                                                </t>
    </r>
    <r>
      <rPr>
        <i/>
        <sz val="12"/>
        <rFont val="Arial"/>
        <family val="2"/>
        <charset val="238"/>
      </rPr>
      <t>(Střední lesnická škola, Hranice, Jurikova 588)</t>
    </r>
    <r>
      <rPr>
        <b/>
        <sz val="12"/>
        <rFont val="Arial"/>
        <family val="2"/>
        <charset val="238"/>
      </rPr>
      <t xml:space="preserve">              </t>
    </r>
  </si>
  <si>
    <t>SMN a.s.-o.z. Nemocnice Šternberk - Interní pavilon</t>
  </si>
  <si>
    <t>UR/98/35/2020</t>
  </si>
  <si>
    <t>6.</t>
  </si>
  <si>
    <t>7.</t>
  </si>
  <si>
    <t>8.</t>
  </si>
  <si>
    <t>9.</t>
  </si>
  <si>
    <t>UR/98/34/2020</t>
  </si>
  <si>
    <t>Realizace energeticky úsporných opatření - SPŠ Hranice - a) zateplení - 2. etapa</t>
  </si>
  <si>
    <t>Realizace energeticky úsporných opatření - SPŠ Hranice - b) vzduchotechnika - 1. etapa</t>
  </si>
  <si>
    <t>Realizace energeticky úsporných opatření - SPŠ Hranice - a) zateplení - 1. etapa</t>
  </si>
  <si>
    <t>Realizace energeticky úsporných opatření - SPŠ Hranice - b) vzduchotechnika - 2. etapa</t>
  </si>
  <si>
    <t>DDM Olomouc - REÚO budova Jánského 1 - a) zateplení</t>
  </si>
  <si>
    <t>DDM Olomouc - REÚO budova Jánského 1 - b) vzduchotechnika</t>
  </si>
  <si>
    <t>10.</t>
  </si>
  <si>
    <t>11.</t>
  </si>
  <si>
    <t>12.</t>
  </si>
  <si>
    <t xml:space="preserve">Vlastivědní muzeum v Olomouci - Revitalizace vodních prvků v zámeckém parku Čechy pod Kosířem </t>
  </si>
  <si>
    <t>UR/98/36/2020</t>
  </si>
  <si>
    <t>Podpora rozvoje cestovního ruchu v Olomouckém kraji III</t>
  </si>
  <si>
    <r>
      <t xml:space="preserve">Projekt podaný do výzvy Národního programu podpory cestovního ruchu v regionech pro rok 2020, </t>
    </r>
    <r>
      <rPr>
        <i/>
        <sz val="12"/>
        <color theme="1"/>
        <rFont val="Arial"/>
        <family val="2"/>
        <charset val="238"/>
      </rPr>
      <t>(podprogram Marketingové aktivity v cestovním ruchu, dotační titul č. 1 - Marketingové aktivity na úrovni krajů)</t>
    </r>
  </si>
  <si>
    <t>UR/96/42/2020</t>
  </si>
  <si>
    <t>13..</t>
  </si>
  <si>
    <t>Projekt technické pomoci Olomouckého kraje v rámci INTERREG V-A Česká republika - Polsko</t>
  </si>
  <si>
    <t>Vysvětlivky:  OK - Olomoucký kraj, PO - příspěvková organizace Olomouckého kraje</t>
  </si>
  <si>
    <r>
      <t xml:space="preserve">Projekty podané do 140. výzvy Operačního programu životní prostředí </t>
    </r>
    <r>
      <rPr>
        <sz val="12"/>
        <color theme="1"/>
        <rFont val="Arial"/>
        <family val="2"/>
        <charset val="238"/>
      </rPr>
      <t>(prioritní osa 4 - Ochrana a péče o přírodu a krajinu, specifický cíl 4.3 - Posílit přirozené funkce krajiny)</t>
    </r>
  </si>
  <si>
    <r>
      <t xml:space="preserve">Projekty podané do 146. výzvy Operačního programu životní prostředí </t>
    </r>
    <r>
      <rPr>
        <sz val="12"/>
        <color theme="1"/>
        <rFont val="Arial"/>
        <family val="2"/>
        <charset val="238"/>
      </rPr>
      <t>(prioritní osa 5 - Energetické úspory, specifický cíl 5.1 - Snížit energetickou náročnost veřejných budov a zvýšit využití obnovitelných zdrojů energie)</t>
    </r>
  </si>
  <si>
    <t>UR/99/48/2020</t>
  </si>
  <si>
    <t>Projekt podaný do programu INTERREG V-A Česká republika - Polsko (prioritní osa 5 - Technická pomoc)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</si>
</sst>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[$EUR]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164" fontId="2" fillId="5" borderId="33" xfId="0" applyNumberFormat="1" applyFont="1" applyFill="1" applyBorder="1" applyAlignment="1">
      <alignment vertical="center"/>
    </xf>
    <xf numFmtId="0" fontId="2" fillId="5" borderId="34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vertical="center"/>
    </xf>
    <xf numFmtId="0" fontId="5" fillId="0" borderId="0" xfId="0" applyFont="1"/>
    <xf numFmtId="164" fontId="3" fillId="5" borderId="0" xfId="0" applyNumberFormat="1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/>
    </xf>
    <xf numFmtId="164" fontId="5" fillId="0" borderId="13" xfId="0" applyNumberFormat="1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9" xfId="0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right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164" fontId="5" fillId="0" borderId="27" xfId="0" applyNumberFormat="1" applyFont="1" applyFill="1" applyBorder="1" applyAlignment="1">
      <alignment horizontal="right" vertical="center"/>
    </xf>
    <xf numFmtId="0" fontId="16" fillId="0" borderId="0" xfId="0" applyFont="1"/>
    <xf numFmtId="165" fontId="14" fillId="5" borderId="27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center" vertical="center" wrapText="1"/>
    </xf>
    <xf numFmtId="164" fontId="12" fillId="5" borderId="0" xfId="0" applyNumberFormat="1" applyFont="1" applyFill="1" applyBorder="1" applyAlignment="1">
      <alignment vertical="center"/>
    </xf>
    <xf numFmtId="4" fontId="2" fillId="5" borderId="0" xfId="0" applyNumberFormat="1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1"/>
  <sheetViews>
    <sheetView tabSelected="1" view="pageBreakPreview" zoomScale="70" zoomScaleNormal="80" zoomScaleSheetLayoutView="70" zoomScalePageLayoutView="75" workbookViewId="0">
      <pane ySplit="6" topLeftCell="A25" activePane="bottomLeft" state="frozen"/>
      <selection pane="bottomLeft" activeCell="A32" sqref="A32:A33"/>
    </sheetView>
  </sheetViews>
  <sheetFormatPr defaultRowHeight="12.75" x14ac:dyDescent="0.2"/>
  <cols>
    <col min="1" max="1" width="5.7109375" style="7" customWidth="1"/>
    <col min="2" max="2" width="66.7109375" style="2" customWidth="1"/>
    <col min="3" max="3" width="14.7109375" style="17" customWidth="1"/>
    <col min="4" max="4" width="23.140625" customWidth="1"/>
    <col min="5" max="5" width="22.140625" customWidth="1"/>
    <col min="6" max="6" width="21" customWidth="1"/>
    <col min="7" max="7" width="20.42578125" customWidth="1"/>
    <col min="8" max="8" width="20.85546875" style="10" customWidth="1"/>
    <col min="9" max="9" width="19.85546875" customWidth="1"/>
    <col min="10" max="10" width="19.7109375" customWidth="1"/>
    <col min="11" max="11" width="21.42578125" style="1" customWidth="1"/>
    <col min="16" max="16" width="34.85546875" customWidth="1"/>
    <col min="18" max="18" width="20.28515625" bestFit="1" customWidth="1"/>
  </cols>
  <sheetData>
    <row r="1" spans="1:110" ht="20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0" ht="15.75" customHeight="1" thickBot="1" x14ac:dyDescent="0.25">
      <c r="A2" s="48"/>
      <c r="B2" s="49"/>
      <c r="C2" s="50"/>
      <c r="D2" s="51"/>
      <c r="E2" s="51"/>
      <c r="F2" s="51"/>
      <c r="G2" s="51"/>
      <c r="H2" s="52"/>
      <c r="I2" s="53"/>
      <c r="J2" s="53"/>
      <c r="K2" s="54"/>
    </row>
    <row r="3" spans="1:110" s="1" customFormat="1" ht="32.65" customHeight="1" x14ac:dyDescent="0.2">
      <c r="A3" s="83" t="s">
        <v>1</v>
      </c>
      <c r="B3" s="72" t="s">
        <v>0</v>
      </c>
      <c r="C3" s="85" t="s">
        <v>14</v>
      </c>
      <c r="D3" s="74" t="s">
        <v>2</v>
      </c>
      <c r="E3" s="74" t="s">
        <v>3</v>
      </c>
      <c r="F3" s="74" t="s">
        <v>5</v>
      </c>
      <c r="G3" s="74" t="s">
        <v>6</v>
      </c>
      <c r="H3" s="76" t="s">
        <v>9</v>
      </c>
      <c r="I3" s="74" t="s">
        <v>4</v>
      </c>
      <c r="J3" s="74" t="s">
        <v>8</v>
      </c>
      <c r="K3" s="79" t="s">
        <v>19</v>
      </c>
    </row>
    <row r="4" spans="1:110" s="1" customFormat="1" ht="18.600000000000001" customHeight="1" x14ac:dyDescent="0.2">
      <c r="A4" s="84"/>
      <c r="B4" s="73"/>
      <c r="C4" s="86"/>
      <c r="D4" s="75"/>
      <c r="E4" s="75"/>
      <c r="F4" s="75"/>
      <c r="G4" s="75"/>
      <c r="H4" s="77"/>
      <c r="I4" s="75"/>
      <c r="J4" s="75"/>
      <c r="K4" s="80"/>
    </row>
    <row r="5" spans="1:110" s="1" customFormat="1" ht="17.25" customHeight="1" thickBot="1" x14ac:dyDescent="0.25">
      <c r="A5" s="42"/>
      <c r="B5" s="41"/>
      <c r="C5" s="87"/>
      <c r="D5" s="5" t="s">
        <v>11</v>
      </c>
      <c r="E5" s="5" t="s">
        <v>10</v>
      </c>
      <c r="F5" s="82"/>
      <c r="G5" s="82"/>
      <c r="H5" s="78"/>
      <c r="I5" s="5" t="s">
        <v>12</v>
      </c>
      <c r="J5" s="5" t="s">
        <v>13</v>
      </c>
      <c r="K5" s="81"/>
    </row>
    <row r="6" spans="1:110" s="1" customFormat="1" ht="21.4" customHeight="1" thickTop="1" thickBot="1" x14ac:dyDescent="0.25">
      <c r="A6" s="12">
        <v>1</v>
      </c>
      <c r="B6" s="13">
        <v>2</v>
      </c>
      <c r="C6" s="18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4">
        <v>10</v>
      </c>
      <c r="K6" s="15">
        <v>11</v>
      </c>
    </row>
    <row r="7" spans="1:110" s="22" customFormat="1" ht="61.5" customHeight="1" x14ac:dyDescent="0.2">
      <c r="A7" s="91" t="s">
        <v>23</v>
      </c>
      <c r="B7" s="92"/>
      <c r="C7" s="92"/>
      <c r="D7" s="92"/>
      <c r="E7" s="92"/>
      <c r="F7" s="92"/>
      <c r="G7" s="92"/>
      <c r="H7" s="92"/>
      <c r="I7" s="92"/>
      <c r="J7" s="92"/>
      <c r="K7" s="93"/>
    </row>
    <row r="8" spans="1:110" s="22" customFormat="1" ht="61.5" customHeight="1" x14ac:dyDescent="0.2">
      <c r="A8" s="55" t="s">
        <v>18</v>
      </c>
      <c r="B8" s="43" t="s">
        <v>25</v>
      </c>
      <c r="C8" s="44" t="s">
        <v>24</v>
      </c>
      <c r="D8" s="46">
        <v>2918075</v>
      </c>
      <c r="E8" s="46">
        <f>D8</f>
        <v>2918075</v>
      </c>
      <c r="F8" s="46">
        <v>2772171.25</v>
      </c>
      <c r="G8" s="46">
        <f>E8-F8</f>
        <v>145903.75</v>
      </c>
      <c r="H8" s="46">
        <v>0</v>
      </c>
      <c r="I8" s="46">
        <f>G8</f>
        <v>145903.75</v>
      </c>
      <c r="J8" s="46">
        <v>0</v>
      </c>
      <c r="K8" s="47" t="s">
        <v>27</v>
      </c>
    </row>
    <row r="9" spans="1:110" s="22" customFormat="1" ht="73.5" customHeight="1" thickBot="1" x14ac:dyDescent="0.25">
      <c r="A9" s="60" t="s">
        <v>20</v>
      </c>
      <c r="B9" s="61" t="s">
        <v>26</v>
      </c>
      <c r="C9" s="23" t="s">
        <v>24</v>
      </c>
      <c r="D9" s="62">
        <v>4092337.21</v>
      </c>
      <c r="E9" s="62">
        <f>D9-H9</f>
        <v>2028574.64</v>
      </c>
      <c r="F9" s="62">
        <v>1927145.91</v>
      </c>
      <c r="G9" s="62">
        <v>101428.73</v>
      </c>
      <c r="H9" s="62">
        <v>2063762.57</v>
      </c>
      <c r="I9" s="62">
        <f>G9+H9</f>
        <v>2165191.3000000003</v>
      </c>
      <c r="J9" s="62">
        <v>0</v>
      </c>
      <c r="K9" s="47" t="s">
        <v>28</v>
      </c>
      <c r="P9" s="45"/>
    </row>
    <row r="10" spans="1:110" s="22" customFormat="1" ht="27" customHeight="1" thickBot="1" x14ac:dyDescent="0.25">
      <c r="A10" s="94" t="s">
        <v>7</v>
      </c>
      <c r="B10" s="95"/>
      <c r="C10" s="95"/>
      <c r="D10" s="24">
        <f t="shared" ref="D10:J10" si="0">SUM(D8:D9)</f>
        <v>7010412.21</v>
      </c>
      <c r="E10" s="24">
        <f t="shared" si="0"/>
        <v>4946649.6399999997</v>
      </c>
      <c r="F10" s="24">
        <f t="shared" si="0"/>
        <v>4699317.16</v>
      </c>
      <c r="G10" s="24">
        <f t="shared" si="0"/>
        <v>247332.47999999998</v>
      </c>
      <c r="H10" s="24">
        <f t="shared" si="0"/>
        <v>2063762.57</v>
      </c>
      <c r="I10" s="24">
        <f t="shared" si="0"/>
        <v>2311095.0500000003</v>
      </c>
      <c r="J10" s="24">
        <f t="shared" si="0"/>
        <v>0</v>
      </c>
      <c r="K10" s="25"/>
    </row>
    <row r="11" spans="1:110" s="22" customFormat="1" ht="27" customHeight="1" thickBot="1" x14ac:dyDescent="0.25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30"/>
    </row>
    <row r="12" spans="1:110" s="9" customFormat="1" ht="57.75" customHeight="1" x14ac:dyDescent="0.2">
      <c r="A12" s="96" t="s">
        <v>55</v>
      </c>
      <c r="B12" s="97"/>
      <c r="C12" s="97"/>
      <c r="D12" s="97"/>
      <c r="E12" s="97"/>
      <c r="F12" s="97"/>
      <c r="G12" s="97"/>
      <c r="H12" s="97"/>
      <c r="I12" s="97"/>
      <c r="J12" s="97"/>
      <c r="K12" s="98"/>
    </row>
    <row r="13" spans="1:110" s="9" customFormat="1" ht="57.75" customHeight="1" x14ac:dyDescent="0.2">
      <c r="A13" s="32" t="s">
        <v>21</v>
      </c>
      <c r="B13" s="31" t="s">
        <v>30</v>
      </c>
      <c r="C13" s="23" t="s">
        <v>24</v>
      </c>
      <c r="D13" s="26">
        <v>3343702</v>
      </c>
      <c r="E13" s="26">
        <f>D13</f>
        <v>3343702</v>
      </c>
      <c r="F13" s="26">
        <v>2006221</v>
      </c>
      <c r="G13" s="26">
        <f>E13-F13</f>
        <v>1337481</v>
      </c>
      <c r="H13" s="26">
        <f>D13-E13</f>
        <v>0</v>
      </c>
      <c r="I13" s="26">
        <f>G13+H13</f>
        <v>1337481</v>
      </c>
      <c r="J13" s="26">
        <v>0</v>
      </c>
      <c r="K13" s="37" t="s">
        <v>29</v>
      </c>
      <c r="P13" s="40"/>
    </row>
    <row r="14" spans="1:110" s="9" customFormat="1" ht="57.75" customHeight="1" thickBot="1" x14ac:dyDescent="0.25">
      <c r="A14" s="32">
        <v>4</v>
      </c>
      <c r="B14" s="31" t="s">
        <v>47</v>
      </c>
      <c r="C14" s="23" t="s">
        <v>15</v>
      </c>
      <c r="D14" s="26">
        <v>52705175.57</v>
      </c>
      <c r="E14" s="26">
        <v>8902902.5</v>
      </c>
      <c r="F14" s="26">
        <v>8012612.25</v>
      </c>
      <c r="G14" s="26">
        <f>E14-F14</f>
        <v>890290.25</v>
      </c>
      <c r="H14" s="26">
        <f>D14-E14</f>
        <v>43802273.07</v>
      </c>
      <c r="I14" s="26">
        <f>G14+H14</f>
        <v>44692563.32</v>
      </c>
      <c r="J14" s="26">
        <v>0</v>
      </c>
      <c r="K14" s="37" t="s">
        <v>48</v>
      </c>
      <c r="P14" s="40"/>
    </row>
    <row r="15" spans="1:110" s="4" customFormat="1" ht="22.5" customHeight="1" thickBot="1" x14ac:dyDescent="0.25">
      <c r="A15" s="94" t="s">
        <v>7</v>
      </c>
      <c r="B15" s="95"/>
      <c r="C15" s="95"/>
      <c r="D15" s="24">
        <f t="shared" ref="D15:J15" si="1">SUM(D13:D14)</f>
        <v>56048877.57</v>
      </c>
      <c r="E15" s="24">
        <f t="shared" si="1"/>
        <v>12246604.5</v>
      </c>
      <c r="F15" s="24">
        <f t="shared" si="1"/>
        <v>10018833.25</v>
      </c>
      <c r="G15" s="24">
        <f t="shared" si="1"/>
        <v>2227771.25</v>
      </c>
      <c r="H15" s="24">
        <f t="shared" si="1"/>
        <v>43802273.07</v>
      </c>
      <c r="I15" s="24">
        <f t="shared" si="1"/>
        <v>46030044.32</v>
      </c>
      <c r="J15" s="24">
        <f t="shared" si="1"/>
        <v>0</v>
      </c>
      <c r="K15" s="2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</row>
    <row r="16" spans="1:110" s="9" customFormat="1" ht="22.5" customHeight="1" thickBot="1" x14ac:dyDescent="0.25">
      <c r="A16" s="33"/>
      <c r="B16" s="34"/>
      <c r="C16" s="34"/>
      <c r="D16" s="35"/>
      <c r="E16" s="35"/>
      <c r="F16" s="35"/>
      <c r="G16" s="35"/>
      <c r="H16" s="35"/>
      <c r="I16" s="35"/>
      <c r="J16" s="35"/>
      <c r="K16" s="36"/>
    </row>
    <row r="17" spans="1:110" s="9" customFormat="1" ht="55.5" customHeight="1" x14ac:dyDescent="0.2">
      <c r="A17" s="96" t="s">
        <v>56</v>
      </c>
      <c r="B17" s="97"/>
      <c r="C17" s="97"/>
      <c r="D17" s="97"/>
      <c r="E17" s="97"/>
      <c r="F17" s="97"/>
      <c r="G17" s="97"/>
      <c r="H17" s="97"/>
      <c r="I17" s="97"/>
      <c r="J17" s="97"/>
      <c r="K17" s="98"/>
    </row>
    <row r="18" spans="1:110" s="9" customFormat="1" ht="40.5" customHeight="1" x14ac:dyDescent="0.2">
      <c r="A18" s="32" t="s">
        <v>22</v>
      </c>
      <c r="B18" s="31" t="s">
        <v>31</v>
      </c>
      <c r="C18" s="23" t="s">
        <v>15</v>
      </c>
      <c r="D18" s="26">
        <v>208856000</v>
      </c>
      <c r="E18" s="26">
        <f>D18</f>
        <v>208856000</v>
      </c>
      <c r="F18" s="26">
        <v>50000000</v>
      </c>
      <c r="G18" s="26">
        <f>E18-F18</f>
        <v>158856000</v>
      </c>
      <c r="H18" s="26">
        <v>0</v>
      </c>
      <c r="I18" s="26">
        <f>G18+H18</f>
        <v>158856000</v>
      </c>
      <c r="J18" s="26">
        <v>0</v>
      </c>
      <c r="K18" s="37" t="s">
        <v>32</v>
      </c>
    </row>
    <row r="19" spans="1:110" s="22" customFormat="1" ht="61.5" customHeight="1" x14ac:dyDescent="0.2">
      <c r="A19" s="55" t="s">
        <v>33</v>
      </c>
      <c r="B19" s="43" t="s">
        <v>40</v>
      </c>
      <c r="C19" s="44" t="s">
        <v>15</v>
      </c>
      <c r="D19" s="46">
        <v>43402700</v>
      </c>
      <c r="E19" s="46">
        <f>D19</f>
        <v>43402700</v>
      </c>
      <c r="F19" s="46">
        <v>17361080</v>
      </c>
      <c r="G19" s="46">
        <f>E19-F19</f>
        <v>26041620</v>
      </c>
      <c r="H19" s="46">
        <v>0</v>
      </c>
      <c r="I19" s="46">
        <f>G19</f>
        <v>26041620</v>
      </c>
      <c r="J19" s="46">
        <v>0</v>
      </c>
      <c r="K19" s="47" t="s">
        <v>37</v>
      </c>
    </row>
    <row r="20" spans="1:110" s="22" customFormat="1" ht="61.5" customHeight="1" x14ac:dyDescent="0.2">
      <c r="A20" s="56" t="s">
        <v>34</v>
      </c>
      <c r="B20" s="43" t="s">
        <v>39</v>
      </c>
      <c r="C20" s="58" t="s">
        <v>15</v>
      </c>
      <c r="D20" s="59">
        <v>4779500</v>
      </c>
      <c r="E20" s="46">
        <f t="shared" ref="E20:E24" si="2">D20</f>
        <v>4779500</v>
      </c>
      <c r="F20" s="59">
        <v>3345650</v>
      </c>
      <c r="G20" s="46">
        <f t="shared" ref="G20:G24" si="3">E20-F20</f>
        <v>1433850</v>
      </c>
      <c r="H20" s="46">
        <v>0</v>
      </c>
      <c r="I20" s="46">
        <f t="shared" ref="I20:I24" si="4">G20</f>
        <v>1433850</v>
      </c>
      <c r="J20" s="46">
        <v>0</v>
      </c>
      <c r="K20" s="47" t="s">
        <v>37</v>
      </c>
    </row>
    <row r="21" spans="1:110" s="22" customFormat="1" ht="61.5" customHeight="1" x14ac:dyDescent="0.2">
      <c r="A21" s="56" t="s">
        <v>35</v>
      </c>
      <c r="B21" s="43" t="s">
        <v>38</v>
      </c>
      <c r="C21" s="58" t="s">
        <v>15</v>
      </c>
      <c r="D21" s="59">
        <v>36663000</v>
      </c>
      <c r="E21" s="46">
        <f t="shared" si="2"/>
        <v>36663000</v>
      </c>
      <c r="F21" s="59">
        <v>14665200</v>
      </c>
      <c r="G21" s="46">
        <f t="shared" si="3"/>
        <v>21997800</v>
      </c>
      <c r="H21" s="46">
        <v>0</v>
      </c>
      <c r="I21" s="46">
        <f t="shared" si="4"/>
        <v>21997800</v>
      </c>
      <c r="J21" s="46">
        <v>0</v>
      </c>
      <c r="K21" s="47" t="s">
        <v>37</v>
      </c>
    </row>
    <row r="22" spans="1:110" s="22" customFormat="1" ht="61.5" customHeight="1" x14ac:dyDescent="0.2">
      <c r="A22" s="56" t="s">
        <v>36</v>
      </c>
      <c r="B22" s="43" t="s">
        <v>41</v>
      </c>
      <c r="C22" s="58" t="s">
        <v>15</v>
      </c>
      <c r="D22" s="59">
        <v>11737000</v>
      </c>
      <c r="E22" s="46">
        <f t="shared" si="2"/>
        <v>11737000</v>
      </c>
      <c r="F22" s="59">
        <v>8215900</v>
      </c>
      <c r="G22" s="46">
        <f t="shared" si="3"/>
        <v>3521100</v>
      </c>
      <c r="H22" s="46">
        <v>0</v>
      </c>
      <c r="I22" s="46">
        <f t="shared" si="4"/>
        <v>3521100</v>
      </c>
      <c r="J22" s="46">
        <v>0</v>
      </c>
      <c r="K22" s="47" t="s">
        <v>37</v>
      </c>
    </row>
    <row r="23" spans="1:110" s="22" customFormat="1" ht="61.5" customHeight="1" x14ac:dyDescent="0.2">
      <c r="A23" s="56" t="s">
        <v>44</v>
      </c>
      <c r="B23" s="57" t="s">
        <v>42</v>
      </c>
      <c r="C23" s="58" t="s">
        <v>15</v>
      </c>
      <c r="D23" s="59">
        <v>10521014.859999999</v>
      </c>
      <c r="E23" s="46">
        <f t="shared" si="2"/>
        <v>10521014.859999999</v>
      </c>
      <c r="F23" s="59">
        <v>4208405.9400000004</v>
      </c>
      <c r="G23" s="46">
        <f t="shared" si="3"/>
        <v>6312608.919999999</v>
      </c>
      <c r="H23" s="46">
        <v>0</v>
      </c>
      <c r="I23" s="46">
        <f t="shared" si="4"/>
        <v>6312608.919999999</v>
      </c>
      <c r="J23" s="46">
        <v>0</v>
      </c>
      <c r="K23" s="47" t="s">
        <v>37</v>
      </c>
    </row>
    <row r="24" spans="1:110" s="22" customFormat="1" ht="73.5" customHeight="1" thickBot="1" x14ac:dyDescent="0.25">
      <c r="A24" s="60" t="s">
        <v>45</v>
      </c>
      <c r="B24" s="57" t="s">
        <v>43</v>
      </c>
      <c r="C24" s="23" t="s">
        <v>15</v>
      </c>
      <c r="D24" s="62">
        <v>992090.03</v>
      </c>
      <c r="E24" s="46">
        <f t="shared" si="2"/>
        <v>992090.03</v>
      </c>
      <c r="F24" s="62">
        <v>446440.51</v>
      </c>
      <c r="G24" s="46">
        <f t="shared" si="3"/>
        <v>545649.52</v>
      </c>
      <c r="H24" s="46">
        <v>0</v>
      </c>
      <c r="I24" s="46">
        <f t="shared" si="4"/>
        <v>545649.52</v>
      </c>
      <c r="J24" s="46">
        <v>0</v>
      </c>
      <c r="K24" s="47" t="s">
        <v>37</v>
      </c>
      <c r="P24" s="45"/>
    </row>
    <row r="25" spans="1:110" s="22" customFormat="1" ht="27" customHeight="1" thickBot="1" x14ac:dyDescent="0.25">
      <c r="A25" s="94" t="s">
        <v>7</v>
      </c>
      <c r="B25" s="95"/>
      <c r="C25" s="95"/>
      <c r="D25" s="24">
        <f t="shared" ref="D25:I25" si="5">SUM(D18:D24)</f>
        <v>316951304.88999999</v>
      </c>
      <c r="E25" s="24">
        <f t="shared" si="5"/>
        <v>316951304.88999999</v>
      </c>
      <c r="F25" s="24">
        <f t="shared" si="5"/>
        <v>98242676.450000003</v>
      </c>
      <c r="G25" s="24">
        <f t="shared" si="5"/>
        <v>218708628.44</v>
      </c>
      <c r="H25" s="24">
        <f t="shared" si="5"/>
        <v>0</v>
      </c>
      <c r="I25" s="24">
        <f t="shared" si="5"/>
        <v>218708628.44</v>
      </c>
      <c r="J25" s="24">
        <f t="shared" ref="J25" si="6">SUM(J19:J24)</f>
        <v>0</v>
      </c>
      <c r="K25" s="25"/>
    </row>
    <row r="26" spans="1:110" s="9" customFormat="1" ht="22.5" customHeight="1" thickBot="1" x14ac:dyDescent="0.25">
      <c r="A26" s="33"/>
      <c r="B26" s="34"/>
      <c r="C26" s="34"/>
      <c r="D26" s="35"/>
      <c r="E26" s="35"/>
      <c r="F26" s="35"/>
      <c r="G26" s="35"/>
      <c r="H26" s="35"/>
      <c r="I26" s="35"/>
      <c r="J26" s="35"/>
      <c r="K26" s="36"/>
    </row>
    <row r="27" spans="1:110" s="9" customFormat="1" ht="57.75" customHeight="1" x14ac:dyDescent="0.2">
      <c r="A27" s="96" t="s">
        <v>50</v>
      </c>
      <c r="B27" s="97"/>
      <c r="C27" s="97"/>
      <c r="D27" s="97"/>
      <c r="E27" s="97"/>
      <c r="F27" s="97"/>
      <c r="G27" s="97"/>
      <c r="H27" s="97"/>
      <c r="I27" s="97"/>
      <c r="J27" s="97"/>
      <c r="K27" s="98"/>
    </row>
    <row r="28" spans="1:110" s="9" customFormat="1" ht="57.75" customHeight="1" thickBot="1" x14ac:dyDescent="0.25">
      <c r="A28" s="32" t="s">
        <v>46</v>
      </c>
      <c r="B28" s="31" t="s">
        <v>49</v>
      </c>
      <c r="C28" s="23" t="s">
        <v>15</v>
      </c>
      <c r="D28" s="26">
        <v>2914000</v>
      </c>
      <c r="E28" s="26">
        <f>D28</f>
        <v>2914000</v>
      </c>
      <c r="F28" s="26">
        <v>1457000</v>
      </c>
      <c r="G28" s="26">
        <f>E28-F28</f>
        <v>1457000</v>
      </c>
      <c r="H28" s="26">
        <f>D28-E28</f>
        <v>0</v>
      </c>
      <c r="I28" s="26">
        <f>G28+H28</f>
        <v>1457000</v>
      </c>
      <c r="J28" s="26">
        <v>0</v>
      </c>
      <c r="K28" s="37" t="s">
        <v>51</v>
      </c>
      <c r="P28" s="40"/>
    </row>
    <row r="29" spans="1:110" s="4" customFormat="1" ht="22.5" customHeight="1" thickBot="1" x14ac:dyDescent="0.25">
      <c r="A29" s="94" t="s">
        <v>7</v>
      </c>
      <c r="B29" s="95"/>
      <c r="C29" s="95"/>
      <c r="D29" s="24">
        <f>SUM(D28:D28)</f>
        <v>2914000</v>
      </c>
      <c r="E29" s="24">
        <f>SUM(E28:E28)</f>
        <v>2914000</v>
      </c>
      <c r="F29" s="24">
        <f>SUM(F28:F28)</f>
        <v>1457000</v>
      </c>
      <c r="G29" s="24">
        <f t="shared" ref="G29" si="7">SUM(G28:G28)</f>
        <v>1457000</v>
      </c>
      <c r="H29" s="24">
        <f t="shared" ref="H29" si="8">SUM(H28:H28)</f>
        <v>0</v>
      </c>
      <c r="I29" s="24">
        <f t="shared" ref="I29" si="9">SUM(I28:I28)</f>
        <v>1457000</v>
      </c>
      <c r="J29" s="24">
        <f t="shared" ref="J29" si="10">SUM(J28:J28)</f>
        <v>0</v>
      </c>
      <c r="K29" s="2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</row>
    <row r="30" spans="1:110" s="9" customFormat="1" ht="22.5" customHeight="1" thickBot="1" x14ac:dyDescent="0.25">
      <c r="A30" s="33"/>
      <c r="B30" s="34"/>
      <c r="C30" s="34"/>
      <c r="D30" s="35"/>
      <c r="E30" s="35"/>
      <c r="F30" s="35"/>
      <c r="G30" s="35"/>
      <c r="H30" s="35"/>
      <c r="I30" s="35"/>
      <c r="J30" s="35"/>
      <c r="K30" s="36"/>
    </row>
    <row r="31" spans="1:110" s="9" customFormat="1" ht="57.75" customHeight="1" x14ac:dyDescent="0.2">
      <c r="A31" s="96" t="s">
        <v>58</v>
      </c>
      <c r="B31" s="97"/>
      <c r="C31" s="97"/>
      <c r="D31" s="97"/>
      <c r="E31" s="97"/>
      <c r="F31" s="97"/>
      <c r="G31" s="97"/>
      <c r="H31" s="97"/>
      <c r="I31" s="97"/>
      <c r="J31" s="97"/>
      <c r="K31" s="98"/>
    </row>
    <row r="32" spans="1:110" s="9" customFormat="1" ht="57.75" customHeight="1" x14ac:dyDescent="0.2">
      <c r="A32" s="103" t="s">
        <v>52</v>
      </c>
      <c r="B32" s="99" t="s">
        <v>53</v>
      </c>
      <c r="C32" s="101" t="s">
        <v>15</v>
      </c>
      <c r="D32" s="26">
        <v>5522880</v>
      </c>
      <c r="E32" s="26">
        <f>D32</f>
        <v>5522880</v>
      </c>
      <c r="F32" s="26">
        <f>E32-G32</f>
        <v>4970592</v>
      </c>
      <c r="G32" s="26">
        <v>552288</v>
      </c>
      <c r="H32" s="26">
        <f>D32-E32</f>
        <v>0</v>
      </c>
      <c r="I32" s="26">
        <f>G32+H32</f>
        <v>552288</v>
      </c>
      <c r="J32" s="26">
        <v>0</v>
      </c>
      <c r="K32" s="105" t="s">
        <v>57</v>
      </c>
    </row>
    <row r="33" spans="1:110" s="9" customFormat="1" ht="37.5" customHeight="1" thickBot="1" x14ac:dyDescent="0.25">
      <c r="A33" s="104"/>
      <c r="B33" s="100"/>
      <c r="C33" s="102"/>
      <c r="D33" s="64">
        <v>211200</v>
      </c>
      <c r="E33" s="64">
        <f>D33</f>
        <v>211200</v>
      </c>
      <c r="F33" s="64">
        <f>E33-G33</f>
        <v>190080</v>
      </c>
      <c r="G33" s="64">
        <v>21120</v>
      </c>
      <c r="H33" s="64">
        <f>D33-E33</f>
        <v>0</v>
      </c>
      <c r="I33" s="64">
        <f>G33+H33</f>
        <v>21120</v>
      </c>
      <c r="J33" s="64">
        <v>0</v>
      </c>
      <c r="K33" s="106"/>
      <c r="P33" s="40"/>
    </row>
    <row r="34" spans="1:110" s="4" customFormat="1" ht="22.5" customHeight="1" thickBot="1" x14ac:dyDescent="0.25">
      <c r="A34" s="94" t="s">
        <v>7</v>
      </c>
      <c r="B34" s="95"/>
      <c r="C34" s="95"/>
      <c r="D34" s="24">
        <f t="shared" ref="D34:J34" si="11">SUM(D32:D32)</f>
        <v>5522880</v>
      </c>
      <c r="E34" s="24">
        <f t="shared" si="11"/>
        <v>5522880</v>
      </c>
      <c r="F34" s="24">
        <f t="shared" si="11"/>
        <v>4970592</v>
      </c>
      <c r="G34" s="24">
        <f t="shared" si="11"/>
        <v>552288</v>
      </c>
      <c r="H34" s="24">
        <f t="shared" si="11"/>
        <v>0</v>
      </c>
      <c r="I34" s="24">
        <f t="shared" si="11"/>
        <v>552288</v>
      </c>
      <c r="J34" s="24">
        <f t="shared" si="11"/>
        <v>0</v>
      </c>
      <c r="K34" s="25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</row>
    <row r="35" spans="1:110" s="9" customFormat="1" ht="22.5" customHeight="1" thickBot="1" x14ac:dyDescent="0.25">
      <c r="A35" s="33"/>
      <c r="B35" s="34"/>
      <c r="C35" s="34"/>
      <c r="D35" s="35"/>
      <c r="E35" s="35"/>
      <c r="F35" s="35"/>
      <c r="G35" s="35"/>
      <c r="H35" s="35"/>
      <c r="I35" s="35"/>
      <c r="J35" s="35"/>
      <c r="K35" s="36"/>
    </row>
    <row r="36" spans="1:110" s="4" customFormat="1" ht="34.5" customHeight="1" thickBot="1" x14ac:dyDescent="0.25">
      <c r="A36" s="88" t="s">
        <v>17</v>
      </c>
      <c r="B36" s="89"/>
      <c r="C36" s="90"/>
      <c r="D36" s="38">
        <f t="shared" ref="D36:J36" si="12">D10+D15+D25+D29+D34</f>
        <v>388447474.66999996</v>
      </c>
      <c r="E36" s="38">
        <f>E10+E15+E25+E29+E34</f>
        <v>342581439.02999997</v>
      </c>
      <c r="F36" s="38">
        <f t="shared" si="12"/>
        <v>119388418.86</v>
      </c>
      <c r="G36" s="38">
        <f t="shared" si="12"/>
        <v>223193020.16999999</v>
      </c>
      <c r="H36" s="38">
        <f t="shared" si="12"/>
        <v>45866035.640000001</v>
      </c>
      <c r="I36" s="38">
        <f t="shared" si="12"/>
        <v>269059055.81</v>
      </c>
      <c r="J36" s="38">
        <f t="shared" si="12"/>
        <v>0</v>
      </c>
      <c r="K36" s="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</row>
    <row r="37" spans="1:110" s="9" customFormat="1" ht="14.25" customHeight="1" x14ac:dyDescent="0.2">
      <c r="A37" s="65"/>
      <c r="B37" s="65"/>
      <c r="C37" s="65"/>
      <c r="D37" s="66"/>
      <c r="E37" s="66"/>
      <c r="F37" s="66"/>
      <c r="G37" s="66"/>
      <c r="H37" s="66"/>
      <c r="I37" s="66"/>
      <c r="J37" s="66"/>
      <c r="K37" s="67"/>
    </row>
    <row r="38" spans="1:110" ht="18" customHeight="1" x14ac:dyDescent="0.3">
      <c r="A38" s="68" t="s">
        <v>54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P38" s="63"/>
    </row>
    <row r="39" spans="1:110" x14ac:dyDescent="0.2">
      <c r="B39" s="6"/>
      <c r="C39" s="16"/>
    </row>
    <row r="40" spans="1:110" x14ac:dyDescent="0.2">
      <c r="B40" s="6"/>
      <c r="C40" s="16"/>
      <c r="G40" s="21"/>
    </row>
    <row r="42" spans="1:110" x14ac:dyDescent="0.2">
      <c r="F42" s="21"/>
    </row>
    <row r="46" spans="1:110" ht="15" x14ac:dyDescent="0.2">
      <c r="H46" s="39"/>
    </row>
    <row r="47" spans="1:110" ht="15" x14ac:dyDescent="0.2">
      <c r="H47" s="39"/>
    </row>
    <row r="48" spans="1:110" x14ac:dyDescent="0.2">
      <c r="B48" s="20"/>
      <c r="C48" s="19"/>
    </row>
    <row r="51" spans="7:7" x14ac:dyDescent="0.2">
      <c r="G51" s="11"/>
    </row>
  </sheetData>
  <mergeCells count="28">
    <mergeCell ref="A31:K31"/>
    <mergeCell ref="A34:C34"/>
    <mergeCell ref="B32:B33"/>
    <mergeCell ref="C32:C33"/>
    <mergeCell ref="A32:A33"/>
    <mergeCell ref="K32:K33"/>
    <mergeCell ref="A12:K12"/>
    <mergeCell ref="A15:C15"/>
    <mergeCell ref="A17:K17"/>
    <mergeCell ref="A29:C29"/>
    <mergeCell ref="A25:C25"/>
    <mergeCell ref="A27:K27"/>
    <mergeCell ref="A38:K38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36:C36"/>
    <mergeCell ref="A7:K7"/>
    <mergeCell ref="A10:C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21. 9. 2020
53. Projekty spolufinancované z evropských a národních fondů ke schválení financování
Příloha č. 1 Podané žádosti o dotaci&amp;R&amp;"Arial,Kurzíva"Strana &amp;P (celkem 3)</oddFooter>
  </headerFooter>
  <rowBreaks count="1" manualBreakCount="1">
    <brk id="2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Totová Nikola</cp:lastModifiedBy>
  <cp:lastPrinted>2020-08-31T05:52:03Z</cp:lastPrinted>
  <dcterms:created xsi:type="dcterms:W3CDTF">2010-05-05T13:52:59Z</dcterms:created>
  <dcterms:modified xsi:type="dcterms:W3CDTF">2020-09-02T10:18:51Z</dcterms:modified>
</cp:coreProperties>
</file>