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2450" tabRatio="861" activeTab="2"/>
  </bookViews>
  <sheets>
    <sheet name="Rekapitulace dle oblasti" sheetId="26" r:id="rId1"/>
    <sheet name=" 1599" sheetId="25" r:id="rId2"/>
    <sheet name=" 1600" sheetId="27" r:id="rId3"/>
  </sheets>
  <definedNames>
    <definedName name="A" localSheetId="1">#REF!</definedName>
    <definedName name="A" localSheetId="2">#REF!</definedName>
    <definedName name="A" localSheetId="0">'Rekapitulace dle oblasti'!$A$64590</definedName>
    <definedName name="A">#REF!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 1599'!$A$1:$I$54</definedName>
    <definedName name="_xlnm.Print_Area" localSheetId="2">' 1600'!$A$1:$I$54</definedName>
    <definedName name="_xlnm.Print_Area" localSheetId="0">'Rekapitulace dle oblasti'!$A$1:$N$28</definedName>
  </definedNames>
  <calcPr calcId="162913"/>
</workbook>
</file>

<file path=xl/calcChain.xml><?xml version="1.0" encoding="utf-8"?>
<calcChain xmlns="http://schemas.openxmlformats.org/spreadsheetml/2006/main">
  <c r="G20" i="27" l="1"/>
  <c r="G21" i="27"/>
  <c r="G25" i="27"/>
  <c r="H20" i="27" l="1"/>
  <c r="G26" i="27" l="1"/>
  <c r="G26" i="25"/>
  <c r="G29" i="25"/>
  <c r="I20" i="25"/>
  <c r="I21" i="25" s="1"/>
  <c r="I25" i="25" s="1"/>
  <c r="H20" i="25"/>
  <c r="H21" i="25" s="1"/>
  <c r="H25" i="25" s="1"/>
  <c r="G18" i="25"/>
  <c r="G17" i="25"/>
  <c r="G16" i="25"/>
  <c r="E13" i="26" s="1"/>
  <c r="E54" i="27"/>
  <c r="I20" i="27"/>
  <c r="I21" i="27" s="1"/>
  <c r="I25" i="27" s="1"/>
  <c r="H21" i="27"/>
  <c r="H25" i="27" s="1"/>
  <c r="G17" i="27"/>
  <c r="G20" i="25" l="1"/>
  <c r="G21" i="25" s="1"/>
  <c r="H13" i="26" l="1"/>
  <c r="G25" i="25"/>
  <c r="I37" i="25" l="1"/>
  <c r="G32" i="25" l="1"/>
  <c r="G32" i="27"/>
  <c r="L14" i="26"/>
  <c r="N15" i="26" l="1"/>
  <c r="I14" i="26"/>
  <c r="L13" i="26"/>
  <c r="L15" i="26" s="1"/>
  <c r="I13" i="26" l="1"/>
  <c r="I15" i="26" l="1"/>
  <c r="J13" i="26"/>
  <c r="I40" i="27" l="1"/>
  <c r="I41" i="27"/>
  <c r="I42" i="27"/>
  <c r="I37" i="27"/>
  <c r="I40" i="25"/>
  <c r="I41" i="25"/>
  <c r="I42" i="25"/>
  <c r="H50" i="25" l="1"/>
  <c r="M14" i="26"/>
  <c r="M13" i="26" l="1"/>
  <c r="M15" i="26" s="1"/>
  <c r="N16" i="26" l="1"/>
  <c r="G54" i="27"/>
  <c r="F54" i="27"/>
  <c r="H53" i="27"/>
  <c r="H52" i="27"/>
  <c r="H51" i="27"/>
  <c r="H50" i="27"/>
  <c r="G29" i="27"/>
  <c r="F14" i="26"/>
  <c r="G18" i="27"/>
  <c r="G16" i="27"/>
  <c r="E14" i="26" s="1"/>
  <c r="E15" i="26" s="1"/>
  <c r="G14" i="26" l="1"/>
  <c r="I54" i="27"/>
  <c r="H54" i="27"/>
  <c r="H14" i="26" l="1"/>
  <c r="H20" i="26" s="1"/>
  <c r="J14" i="26" l="1"/>
  <c r="H25" i="26" s="1"/>
  <c r="K14" i="26"/>
  <c r="G13" i="26" l="1"/>
  <c r="G15" i="26" l="1"/>
  <c r="G54" i="25"/>
  <c r="F54" i="25"/>
  <c r="E54" i="25"/>
  <c r="H53" i="25"/>
  <c r="H52" i="25"/>
  <c r="H51" i="25"/>
  <c r="F13" i="26"/>
  <c r="F15" i="26" s="1"/>
  <c r="H54" i="25" l="1"/>
  <c r="I54" i="25"/>
  <c r="H21" i="26" l="1"/>
  <c r="H15" i="26"/>
  <c r="K13" i="26"/>
  <c r="H26" i="26" s="1"/>
  <c r="K15" i="26" l="1"/>
  <c r="J15" i="26"/>
  <c r="K16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<sst xmlns="http://schemas.openxmlformats.org/spreadsheetml/2006/main" count="173" uniqueCount="97">
  <si>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</si>
  <si>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</si>
  <si>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</si>
  <si>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</si>
  <si>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</si>
  <si>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</si>
  <si>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</si>
  <si>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</si>
  <si>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</si>
  <si>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</si>
  <si>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</si>
  <si>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</si>
  <si>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</si>
  <si>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</si>
  <si>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</si>
  <si>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</si>
  <si>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</si>
  <si>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</si>
  <si>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</si>
  <si>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</si>
  <si>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</si>
  <si>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</si>
  <si>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</si>
  <si>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</si>
  <si>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</si>
  <si>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</si>
  <si>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</si>
  <si>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</si>
  <si>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</si>
  <si>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</si>
  <si>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</si>
  <si>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</si>
  <si>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</si>
  <si>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</si>
  <si>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</si>
  <si>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</si>
  <si>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</si>
  <si>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</si>
  <si>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</si>
  <si>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</si>
  <si>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</si>
  <si>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</si>
  <si>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</si>
  <si>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</si>
  <si>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</si>
  <si>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</si>
  <si>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</si>
  <si>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</si>
  <si>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</si>
  <si>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</si>
  <si>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</si>
  <si>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</si>
  <si>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</si>
  <si>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</si>
  <si>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</si>
  <si>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</si>
  <si>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</si>
  <si>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</si>
  <si>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</si>
  <si>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</si>
  <si>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</si>
  <si>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</si>
  <si>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</si>
  <si>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</si>
  <si>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</si>
  <si>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</si>
  <si>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</si>
  <si>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</si>
  <si>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</si>
  <si>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</si>
  <si>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</si>
  <si>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</si>
  <si>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</si>
  <si>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</si>
  <si>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</si>
  <si>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</si>
  <si>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2020</t>
  </si>
  <si>
    <t>b) Výsledek hospod. předcház. účet. období k 31.12.2020</t>
  </si>
  <si>
    <t>Stav k 1.1.2020</t>
  </si>
  <si>
    <t>Koordinátor Integrovaného dopravního systému Olomouckého kraje, příspěvková organizace</t>
  </si>
  <si>
    <t>Jeremenkova 1211/40b, Hodolany, 779 00 Olomouc</t>
  </si>
  <si>
    <t>Správa silnic Olomouckého kraje, příspěvková organizace</t>
  </si>
  <si>
    <t>Lipenská 753/120, Hodolany, 779 00 Olomouc</t>
  </si>
  <si>
    <t xml:space="preserve"> - 2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</si>
  <si>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</si>
  <si>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</si>
  <si>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338 838,61 Kč.</t>
  </si>
  <si>
    <t xml:space="preserve">Mzdové náklady v hlavní činnosti činí 6 003 948,44 Kč. Rozdíl mezi skutečnými náklady a limitem mzdových prostředků činí 40 000,00 Kč. Jedná se o zapojení finančních prostředků z fondu odměn. </t>
  </si>
  <si>
    <r>
      <t>Mzdové náklady v hlavní činnosti činí 166 866 737,61 Kč. Rozdíl mezi skutečnými náklady a limitem mzdových prostředků činí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39 505,02 Kč. Jedná se o zapojení finančních prostředků z fondu odměn. </t>
    </r>
  </si>
  <si>
    <t>779 00 Olomouc Hodolany</t>
  </si>
  <si>
    <t>Jeremenkova 1211/40b</t>
  </si>
  <si>
    <t>779 00 Olomouc  Hodolany</t>
  </si>
  <si>
    <t>Lipenská 753/120</t>
  </si>
  <si>
    <r>
      <t>Z celkového počtu 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dopravy skončily:</t>
    </r>
  </si>
  <si>
    <t>14. Financování hospodaření příspěvkových organizací Olomouckého kraje</t>
  </si>
  <si>
    <t>e) Příspěvkové organizace v oblasti dopravy</t>
  </si>
  <si>
    <t xml:space="preserve">      Ing. Miroslava Kubová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</si>
</sst>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 Black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0" fontId="0" fillId="0" borderId="0" xfId="0" applyBorder="1" applyProtection="1"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/>
    <xf numFmtId="0" fontId="1" fillId="0" borderId="0" xfId="25" applyFont="1" applyFill="1"/>
    <xf numFmtId="4" fontId="43" fillId="0" borderId="0" xfId="0" applyNumberFormat="1" applyFont="1" applyFill="1" applyBorder="1"/>
    <xf numFmtId="0" fontId="43" fillId="0" borderId="0" xfId="0" applyFont="1" applyFill="1"/>
    <xf numFmtId="0" fontId="25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3" fillId="0" borderId="0" xfId="0" applyNumberFormat="1" applyFont="1" applyFill="1" applyBorder="1" applyProtection="1">
      <protection hidden="1"/>
    </xf>
    <xf numFmtId="4" fontId="41" fillId="0" borderId="55" xfId="0" applyNumberFormat="1" applyFont="1" applyFill="1" applyBorder="1" applyAlignment="1">
      <alignment horizontal="right"/>
    </xf>
    <xf numFmtId="4" fontId="41" fillId="0" borderId="30" xfId="0" applyNumberFormat="1" applyFont="1" applyFill="1" applyBorder="1" applyAlignment="1">
      <alignment horizontal="right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 applyAlignment="1">
      <alignment wrapText="1"/>
    </xf>
    <xf numFmtId="0" fontId="1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57" xfId="0" applyFont="1" applyFill="1" applyBorder="1" applyAlignment="1">
      <alignment wrapText="1"/>
    </xf>
    <xf numFmtId="0" fontId="1" fillId="2" borderId="0" xfId="0" applyFont="1" applyFill="1" applyBorder="1"/>
    <xf numFmtId="10" fontId="1" fillId="2" borderId="0" xfId="0" applyNumberFormat="1" applyFont="1" applyFill="1" applyBorder="1"/>
    <xf numFmtId="0" fontId="44" fillId="0" borderId="0" xfId="0" applyFont="1" applyFill="1" applyBorder="1"/>
    <xf numFmtId="4" fontId="1" fillId="0" borderId="0" xfId="0" applyNumberFormat="1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2" fontId="27" fillId="0" borderId="0" xfId="0" applyNumberFormat="1" applyFont="1" applyFill="1" applyBorder="1"/>
    <xf numFmtId="2" fontId="7" fillId="0" borderId="0" xfId="0" applyNumberFormat="1" applyFont="1" applyFill="1" applyBorder="1"/>
    <xf numFmtId="0" fontId="46" fillId="0" borderId="0" xfId="0" applyFont="1" applyAlignment="1"/>
    <xf numFmtId="0" fontId="47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5" fillId="0" borderId="0" xfId="0" applyFont="1" applyFill="1" applyAlignment="1" applyProtection="1">
      <alignment horizontal="left" wrapText="1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0" xfId="0" applyAlignment="1">
      <alignment vertical="top" wrapText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justify" vertical="top" wrapText="1" shrinkToFit="1"/>
    </xf>
    <xf numFmtId="0" fontId="0" fillId="0" borderId="0" xfId="0" applyAlignment="1">
      <alignment horizontal="justify" vertical="top" wrapText="1"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U624"/>
  <sheetViews>
    <sheetView showGridLines="0" zoomScaleNormal="100" workbookViewId="0">
      <selection activeCell="Q16" sqref="Q16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1.425781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1.7109375" style="20" bestFit="1" customWidth="1"/>
    <col min="16" max="16" width="9.140625" style="20"/>
    <col min="17" max="17" width="13" style="20" customWidth="1"/>
    <col min="18" max="18" width="12.7109375" style="20" customWidth="1"/>
    <col min="19" max="21" width="9.140625" style="20"/>
    <col min="22" max="16384" width="9.140625" style="10"/>
  </cols>
  <sheetData>
    <row r="1" spans="1:18" ht="24.75" customHeight="1" x14ac:dyDescent="0.3">
      <c r="A1" s="261" t="s">
        <v>94</v>
      </c>
      <c r="B1" s="262"/>
      <c r="C1" s="262"/>
      <c r="D1" s="262"/>
      <c r="E1" s="262"/>
      <c r="F1" s="262"/>
      <c r="G1" s="263"/>
      <c r="H1" s="263"/>
    </row>
    <row r="2" spans="1:18" ht="28.5" customHeight="1" x14ac:dyDescent="0.3">
      <c r="A2" s="272" t="s">
        <v>95</v>
      </c>
      <c r="B2" s="273"/>
      <c r="C2" s="273"/>
      <c r="D2" s="273"/>
      <c r="E2" s="271"/>
      <c r="F2" s="271"/>
      <c r="G2" s="271"/>
      <c r="H2" s="271"/>
      <c r="I2" s="271"/>
      <c r="J2" s="271"/>
      <c r="K2" s="271"/>
      <c r="L2" s="271"/>
      <c r="N2" s="199" t="s">
        <v>67</v>
      </c>
    </row>
    <row r="3" spans="1:18" ht="20.25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N3" s="199"/>
    </row>
    <row r="4" spans="1:18" ht="14.25" x14ac:dyDescent="0.2">
      <c r="A4" s="11" t="s">
        <v>36</v>
      </c>
      <c r="B4" s="9"/>
      <c r="D4" s="13"/>
    </row>
    <row r="5" spans="1:18" ht="14.25" x14ac:dyDescent="0.2">
      <c r="A5" s="11"/>
      <c r="B5" s="3" t="s">
        <v>96</v>
      </c>
      <c r="D5" s="13"/>
    </row>
    <row r="6" spans="1:18" x14ac:dyDescent="0.2">
      <c r="B6" s="9"/>
    </row>
    <row r="7" spans="1:18" ht="15.75" x14ac:dyDescent="0.25">
      <c r="A7" s="73" t="s">
        <v>76</v>
      </c>
      <c r="B7" s="9"/>
      <c r="H7" s="14"/>
      <c r="I7" s="14"/>
    </row>
    <row r="8" spans="1:18" ht="13.5" thickBot="1" x14ac:dyDescent="0.25">
      <c r="K8" s="82"/>
      <c r="N8" s="21" t="s">
        <v>65</v>
      </c>
    </row>
    <row r="9" spans="1:18" ht="16.5" customHeight="1" thickTop="1" x14ac:dyDescent="0.25">
      <c r="A9" s="15" t="s">
        <v>3</v>
      </c>
      <c r="B9" s="142" t="s">
        <v>57</v>
      </c>
      <c r="C9" s="143" t="s">
        <v>31</v>
      </c>
      <c r="D9" s="144"/>
      <c r="E9" s="217" t="s">
        <v>12</v>
      </c>
      <c r="F9" s="223"/>
      <c r="G9" s="218" t="s">
        <v>13</v>
      </c>
      <c r="H9" s="274" t="s">
        <v>47</v>
      </c>
      <c r="I9" s="275"/>
      <c r="J9" s="275"/>
      <c r="K9" s="275"/>
      <c r="L9" s="276" t="s">
        <v>48</v>
      </c>
      <c r="M9" s="277"/>
      <c r="N9" s="278"/>
      <c r="Q9" s="251"/>
      <c r="R9" s="251"/>
    </row>
    <row r="10" spans="1:18" ht="16.5" customHeight="1" x14ac:dyDescent="0.25">
      <c r="A10" s="145"/>
      <c r="B10" s="146"/>
      <c r="C10" s="147"/>
      <c r="D10" s="148"/>
      <c r="E10" s="215" t="s">
        <v>11</v>
      </c>
      <c r="F10" s="224"/>
      <c r="G10" s="216" t="s">
        <v>11</v>
      </c>
      <c r="H10" s="173"/>
      <c r="I10" s="174"/>
      <c r="J10" s="175"/>
      <c r="K10" s="175"/>
      <c r="L10" s="279" t="s">
        <v>49</v>
      </c>
      <c r="M10" s="280"/>
      <c r="N10" s="281"/>
      <c r="Q10" s="251"/>
      <c r="R10" s="251"/>
    </row>
    <row r="11" spans="1:18" ht="33.75" customHeight="1" x14ac:dyDescent="0.25">
      <c r="A11" s="145"/>
      <c r="B11" s="146"/>
      <c r="C11" s="147"/>
      <c r="D11" s="148"/>
      <c r="E11" s="149"/>
      <c r="F11" s="225" t="s">
        <v>75</v>
      </c>
      <c r="G11" s="176"/>
      <c r="H11" s="282" t="s">
        <v>50</v>
      </c>
      <c r="I11" s="284" t="s">
        <v>51</v>
      </c>
      <c r="J11" s="286" t="s">
        <v>52</v>
      </c>
      <c r="K11" s="287"/>
      <c r="L11" s="288" t="s">
        <v>53</v>
      </c>
      <c r="M11" s="289"/>
      <c r="N11" s="290" t="s">
        <v>54</v>
      </c>
      <c r="O11" s="264"/>
      <c r="P11" s="266"/>
      <c r="Q11" s="252"/>
      <c r="R11" s="252"/>
    </row>
    <row r="12" spans="1:18" ht="16.5" thickBot="1" x14ac:dyDescent="0.3">
      <c r="A12" s="16"/>
      <c r="B12" s="150"/>
      <c r="C12" s="17" t="s">
        <v>70</v>
      </c>
      <c r="D12" s="18" t="s">
        <v>69</v>
      </c>
      <c r="E12" s="151"/>
      <c r="F12" s="222"/>
      <c r="G12" s="177"/>
      <c r="H12" s="283"/>
      <c r="I12" s="285"/>
      <c r="J12" s="202" t="s">
        <v>32</v>
      </c>
      <c r="K12" s="202" t="s">
        <v>33</v>
      </c>
      <c r="L12" s="201" t="s">
        <v>15</v>
      </c>
      <c r="M12" s="200" t="s">
        <v>64</v>
      </c>
      <c r="N12" s="291"/>
      <c r="O12" s="265"/>
      <c r="P12" s="267"/>
      <c r="Q12" s="252"/>
      <c r="R12" s="252"/>
    </row>
    <row r="13" spans="1:18" ht="36.75" customHeight="1" thickTop="1" x14ac:dyDescent="0.2">
      <c r="A13" s="243">
        <v>1599</v>
      </c>
      <c r="B13" s="244" t="s">
        <v>79</v>
      </c>
      <c r="C13" s="245" t="s">
        <v>90</v>
      </c>
      <c r="D13" s="246" t="s">
        <v>89</v>
      </c>
      <c r="E13" s="221">
        <f>' 1599'!G16</f>
        <v>1673060615.6300001</v>
      </c>
      <c r="F13" s="210">
        <f>' 1599'!G17</f>
        <v>297540</v>
      </c>
      <c r="G13" s="209">
        <f>' 1599'!G18</f>
        <v>1674713608.73</v>
      </c>
      <c r="H13" s="208">
        <f>' 1599'!G21</f>
        <v>1652993.0999999046</v>
      </c>
      <c r="I13" s="209">
        <f>' 1599'!G26</f>
        <v>0</v>
      </c>
      <c r="J13" s="211">
        <f>IF((H13&lt;0),0,(IF((H13-I13)&lt;0,0,(H13-I13))))</f>
        <v>1652993.0999999046</v>
      </c>
      <c r="K13" s="210">
        <f>IF((H13&lt;0),(H13-I13),(IF((H13-I13)&lt;0,(H13-I13),0)))</f>
        <v>0</v>
      </c>
      <c r="L13" s="208">
        <f>' 1599'!G30</f>
        <v>0</v>
      </c>
      <c r="M13" s="209">
        <f>' 1599'!G31</f>
        <v>0</v>
      </c>
      <c r="N13" s="241"/>
      <c r="O13" s="256"/>
      <c r="P13" s="257"/>
      <c r="Q13" s="258"/>
      <c r="R13" s="258"/>
    </row>
    <row r="14" spans="1:18" ht="26.25" thickBot="1" x14ac:dyDescent="0.25">
      <c r="A14" s="247">
        <v>1600</v>
      </c>
      <c r="B14" s="248" t="s">
        <v>81</v>
      </c>
      <c r="C14" s="249" t="s">
        <v>92</v>
      </c>
      <c r="D14" s="250" t="s">
        <v>91</v>
      </c>
      <c r="E14" s="152">
        <f>' 1600'!G16</f>
        <v>718952099.26999998</v>
      </c>
      <c r="F14" s="198">
        <f>' 1600'!G17</f>
        <v>2387290</v>
      </c>
      <c r="G14" s="178">
        <f>' 1600'!G18</f>
        <v>747583999.32999992</v>
      </c>
      <c r="H14" s="157">
        <f>' 1600'!G21</f>
        <v>28631900.059999943</v>
      </c>
      <c r="I14" s="171">
        <f>' 1600'!G26</f>
        <v>28293061.449999999</v>
      </c>
      <c r="J14" s="203">
        <f>IF((H14&lt;0),0,(IF((H14-I14)&lt;0,0,(H14-I14))))</f>
        <v>338838.60999994352</v>
      </c>
      <c r="K14" s="204">
        <f>IF((H14&lt;0),(H14-I14),(IF((H14-I14)&lt;0,(H14-I14),0)))</f>
        <v>0</v>
      </c>
      <c r="L14" s="152">
        <f>' 1600'!G30</f>
        <v>0</v>
      </c>
      <c r="M14" s="195">
        <f>' 1600'!G31</f>
        <v>0</v>
      </c>
      <c r="N14" s="242"/>
      <c r="O14" s="256"/>
      <c r="P14" s="257"/>
      <c r="Q14" s="258"/>
      <c r="R14" s="258"/>
    </row>
    <row r="15" spans="1:18" ht="15.75" thickTop="1" x14ac:dyDescent="0.25">
      <c r="A15" s="196" t="s">
        <v>55</v>
      </c>
      <c r="B15" s="197"/>
      <c r="C15" s="153"/>
      <c r="D15" s="153"/>
      <c r="E15" s="166">
        <f t="shared" ref="E15:N15" si="0">SUM(E13:E14)</f>
        <v>2392012714.9000001</v>
      </c>
      <c r="F15" s="168">
        <f>SUM(F13:F14)</f>
        <v>2684830</v>
      </c>
      <c r="G15" s="167">
        <f t="shared" si="0"/>
        <v>2422297608.0599999</v>
      </c>
      <c r="H15" s="154">
        <f t="shared" si="0"/>
        <v>30284893.159999847</v>
      </c>
      <c r="I15" s="170">
        <f t="shared" si="0"/>
        <v>28293061.449999999</v>
      </c>
      <c r="J15" s="189">
        <f t="shared" si="0"/>
        <v>1991831.7099998482</v>
      </c>
      <c r="K15" s="168">
        <f t="shared" si="0"/>
        <v>0</v>
      </c>
      <c r="L15" s="166">
        <f t="shared" si="0"/>
        <v>0</v>
      </c>
      <c r="M15" s="192">
        <f t="shared" si="0"/>
        <v>0</v>
      </c>
      <c r="N15" s="193">
        <f t="shared" si="0"/>
        <v>0</v>
      </c>
      <c r="O15" s="256"/>
      <c r="P15" s="257"/>
      <c r="Q15" s="258"/>
      <c r="R15" s="258"/>
    </row>
    <row r="16" spans="1:18" ht="15.75" customHeight="1" thickBot="1" x14ac:dyDescent="0.25">
      <c r="A16" s="155"/>
      <c r="B16" s="156"/>
      <c r="C16" s="19"/>
      <c r="D16" s="19"/>
      <c r="E16" s="157"/>
      <c r="F16" s="76"/>
      <c r="G16" s="75"/>
      <c r="H16" s="74"/>
      <c r="I16" s="75"/>
      <c r="J16" s="190" t="s">
        <v>34</v>
      </c>
      <c r="K16" s="169">
        <f>J15+K15</f>
        <v>1991831.7099998482</v>
      </c>
      <c r="L16" s="194" t="s">
        <v>56</v>
      </c>
      <c r="M16" s="191"/>
      <c r="N16" s="158">
        <f>L15+M15+N15</f>
        <v>0</v>
      </c>
      <c r="O16" s="256"/>
      <c r="P16" s="257"/>
    </row>
    <row r="17" spans="1:21" ht="15" thickTop="1" x14ac:dyDescent="0.2">
      <c r="A17" s="20"/>
      <c r="B17" s="160"/>
      <c r="C17" s="22"/>
      <c r="D17" s="22"/>
      <c r="E17" s="167"/>
      <c r="F17" s="167"/>
      <c r="G17" s="167"/>
      <c r="H17" s="167"/>
      <c r="I17" s="167"/>
      <c r="J17" s="161"/>
      <c r="N17" s="159"/>
      <c r="O17" s="256"/>
      <c r="P17" s="257"/>
    </row>
    <row r="18" spans="1:21" ht="14.25" x14ac:dyDescent="0.2">
      <c r="A18" s="20"/>
      <c r="B18" s="160"/>
      <c r="C18" s="22"/>
      <c r="D18" s="253"/>
      <c r="E18" s="232"/>
      <c r="F18" s="232"/>
      <c r="G18" s="232"/>
      <c r="H18" s="232"/>
      <c r="I18" s="232"/>
      <c r="J18" s="161"/>
      <c r="O18" s="259"/>
      <c r="P18" s="22"/>
      <c r="Q18" s="22"/>
      <c r="R18" s="22"/>
    </row>
    <row r="19" spans="1:21" ht="14.25" x14ac:dyDescent="0.2">
      <c r="A19" s="160" t="s">
        <v>93</v>
      </c>
      <c r="B19" s="160"/>
      <c r="C19" s="160"/>
      <c r="D19" s="160"/>
      <c r="E19" s="162"/>
      <c r="F19" s="162"/>
      <c r="G19" s="163"/>
      <c r="H19" s="163"/>
      <c r="I19" s="163"/>
      <c r="J19" s="163"/>
      <c r="K19" s="3"/>
      <c r="L19" s="20"/>
      <c r="N19" s="159"/>
      <c r="O19" s="260"/>
    </row>
    <row r="20" spans="1:21" ht="14.25" customHeight="1" x14ac:dyDescent="0.2">
      <c r="A20" s="160"/>
      <c r="B20" s="172"/>
      <c r="C20" s="172" t="s">
        <v>83</v>
      </c>
      <c r="D20" s="172"/>
      <c r="E20" s="172"/>
      <c r="F20" s="172"/>
      <c r="G20" s="172"/>
      <c r="H20" s="219">
        <f>SUMIF(H13:H14,"&gt;0")</f>
        <v>30284893.159999847</v>
      </c>
      <c r="I20" s="172" t="s">
        <v>66</v>
      </c>
      <c r="J20" s="12"/>
      <c r="K20" s="254"/>
      <c r="L20" s="20"/>
    </row>
    <row r="21" spans="1:21" ht="14.25" customHeight="1" x14ac:dyDescent="0.2">
      <c r="A21" s="160"/>
      <c r="B21" s="172"/>
      <c r="C21" s="172" t="s">
        <v>84</v>
      </c>
      <c r="D21" s="182"/>
      <c r="E21" s="183"/>
      <c r="F21" s="183"/>
      <c r="G21" s="183"/>
      <c r="H21" s="219">
        <f>SUMIF(H13:H14,"&lt;0")</f>
        <v>0</v>
      </c>
      <c r="I21" s="172" t="s">
        <v>66</v>
      </c>
      <c r="J21" s="12"/>
      <c r="K21" s="255"/>
      <c r="L21" s="20"/>
    </row>
    <row r="22" spans="1:21" ht="14.25" customHeight="1" x14ac:dyDescent="0.2">
      <c r="A22" s="160"/>
      <c r="B22" s="172"/>
      <c r="C22" s="20" t="s">
        <v>85</v>
      </c>
      <c r="D22" s="182"/>
      <c r="E22" s="183"/>
      <c r="F22" s="183"/>
      <c r="G22" s="183"/>
      <c r="H22" s="172"/>
      <c r="I22" s="172"/>
      <c r="J22" s="12"/>
      <c r="K22" s="254"/>
      <c r="L22" s="20"/>
      <c r="O22" s="258"/>
    </row>
    <row r="23" spans="1:21" ht="14.25" x14ac:dyDescent="0.2">
      <c r="A23" s="160"/>
      <c r="B23" s="172"/>
      <c r="C23" s="172"/>
      <c r="D23" s="172"/>
      <c r="E23" s="172"/>
      <c r="F23" s="172"/>
      <c r="G23" s="172"/>
      <c r="H23" s="172"/>
      <c r="I23" s="172"/>
      <c r="J23" s="12"/>
      <c r="K23" s="3"/>
      <c r="L23" s="20"/>
    </row>
    <row r="24" spans="1:21" ht="14.25" x14ac:dyDescent="0.2">
      <c r="A24" s="160" t="s">
        <v>58</v>
      </c>
      <c r="B24" s="172"/>
      <c r="C24" s="172"/>
      <c r="D24" s="172"/>
      <c r="E24" s="172"/>
      <c r="F24" s="172"/>
      <c r="G24" s="172"/>
      <c r="H24" s="172"/>
      <c r="I24" s="172"/>
      <c r="J24" s="12"/>
      <c r="K24" s="3"/>
      <c r="L24" s="20"/>
    </row>
    <row r="25" spans="1:21" ht="14.25" x14ac:dyDescent="0.2">
      <c r="A25" s="163"/>
      <c r="B25" s="163"/>
      <c r="C25" s="20" t="s">
        <v>83</v>
      </c>
      <c r="D25" s="164"/>
      <c r="E25" s="163"/>
      <c r="F25" s="163"/>
      <c r="G25" s="163"/>
      <c r="H25" s="219">
        <f>SUMIF(J13:J14,"&gt;0")</f>
        <v>1991831.7099998482</v>
      </c>
      <c r="I25" s="3" t="s">
        <v>66</v>
      </c>
      <c r="J25" s="12"/>
      <c r="K25" s="254"/>
      <c r="L25" s="182"/>
    </row>
    <row r="26" spans="1:21" s="9" customFormat="1" ht="14.25" x14ac:dyDescent="0.2">
      <c r="A26" s="163"/>
      <c r="B26" s="163"/>
      <c r="C26" s="3" t="s">
        <v>84</v>
      </c>
      <c r="D26" s="3"/>
      <c r="E26" s="3"/>
      <c r="F26" s="3"/>
      <c r="G26" s="3"/>
      <c r="H26" s="219">
        <f>SUMIF(K13:K14,"&lt;0")</f>
        <v>0</v>
      </c>
      <c r="I26" s="3" t="s">
        <v>66</v>
      </c>
      <c r="J26" s="12"/>
      <c r="K26" s="255"/>
      <c r="L26" s="10"/>
      <c r="M26" s="10"/>
      <c r="N26" s="10"/>
      <c r="O26" s="258"/>
      <c r="P26" s="20"/>
      <c r="Q26" s="20"/>
      <c r="R26" s="20"/>
      <c r="S26" s="3"/>
      <c r="T26" s="3"/>
      <c r="U26" s="3"/>
    </row>
    <row r="27" spans="1:21" x14ac:dyDescent="0.2">
      <c r="C27" s="20" t="s">
        <v>85</v>
      </c>
      <c r="D27" s="184"/>
      <c r="E27" s="3"/>
      <c r="F27" s="3"/>
      <c r="G27" s="3"/>
      <c r="J27" s="12"/>
      <c r="K27" s="254"/>
      <c r="P27" s="3"/>
      <c r="Q27" s="3"/>
      <c r="R27" s="3"/>
    </row>
    <row r="28" spans="1:21" s="9" customFormat="1" ht="15" x14ac:dyDescent="0.2">
      <c r="A28" s="165"/>
      <c r="B28" s="165"/>
      <c r="C28" s="12"/>
      <c r="D28" s="12"/>
      <c r="L28" s="10"/>
      <c r="M28" s="10"/>
      <c r="N28" s="10"/>
      <c r="O28" s="20"/>
      <c r="P28" s="20"/>
      <c r="Q28" s="20"/>
      <c r="R28" s="20"/>
      <c r="S28" s="3"/>
      <c r="T28" s="3"/>
      <c r="U28" s="3"/>
    </row>
    <row r="29" spans="1:21" s="9" customFormat="1" ht="15.75" x14ac:dyDescent="0.25">
      <c r="A29" s="268"/>
      <c r="B29" s="269"/>
      <c r="C29" s="12"/>
      <c r="D29" s="12"/>
      <c r="L29" s="10"/>
      <c r="M29" s="10"/>
      <c r="N29" s="10"/>
      <c r="O29" s="20"/>
      <c r="P29" s="3"/>
      <c r="Q29" s="3"/>
      <c r="R29" s="3"/>
      <c r="S29" s="3"/>
      <c r="T29" s="3"/>
      <c r="U29" s="3"/>
    </row>
    <row r="30" spans="1:21" s="9" customFormat="1" ht="35.25" customHeight="1" x14ac:dyDescent="0.2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0"/>
      <c r="P30" s="3"/>
      <c r="Q30" s="3"/>
      <c r="R30" s="3"/>
      <c r="S30" s="3"/>
      <c r="T30" s="3"/>
      <c r="U30" s="3"/>
    </row>
    <row r="31" spans="1:21" s="9" customFormat="1" ht="27" customHeight="1" x14ac:dyDescent="0.2">
      <c r="A31" s="271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0"/>
      <c r="P31" s="3"/>
      <c r="Q31" s="3"/>
      <c r="R31" s="3"/>
      <c r="S31" s="3"/>
      <c r="T31" s="3"/>
      <c r="U31" s="3"/>
    </row>
    <row r="32" spans="1:21" s="12" customFormat="1" ht="15" x14ac:dyDescent="0.2">
      <c r="A32" s="165"/>
      <c r="B32" s="165"/>
      <c r="E32" s="9"/>
      <c r="F32" s="9"/>
      <c r="G32" s="9"/>
      <c r="H32" s="9"/>
      <c r="I32" s="9"/>
      <c r="J32" s="9"/>
      <c r="K32" s="9"/>
      <c r="L32" s="10"/>
      <c r="M32" s="10"/>
      <c r="N32" s="10"/>
      <c r="O32" s="20"/>
      <c r="P32" s="3"/>
      <c r="Q32" s="3"/>
      <c r="R32" s="3"/>
    </row>
    <row r="33" spans="1:15" s="12" customFormat="1" ht="15" x14ac:dyDescent="0.2">
      <c r="A33" s="165"/>
      <c r="B33" s="165"/>
      <c r="E33" s="9"/>
      <c r="F33" s="9"/>
      <c r="G33" s="9"/>
      <c r="H33" s="9"/>
      <c r="I33" s="9"/>
      <c r="J33" s="9"/>
      <c r="K33" s="9"/>
      <c r="L33" s="10"/>
      <c r="M33" s="10"/>
      <c r="N33" s="10"/>
      <c r="O33" s="20"/>
    </row>
    <row r="34" spans="1:15" s="12" customFormat="1" ht="15" x14ac:dyDescent="0.2">
      <c r="A34" s="165"/>
      <c r="B34" s="165"/>
      <c r="E34" s="9"/>
      <c r="F34" s="9"/>
      <c r="G34" s="9"/>
      <c r="H34" s="9"/>
      <c r="I34" s="9"/>
      <c r="J34" s="9"/>
      <c r="K34" s="9"/>
      <c r="L34" s="10"/>
      <c r="M34" s="10"/>
      <c r="N34" s="10"/>
      <c r="O34" s="20"/>
    </row>
    <row r="35" spans="1:15" s="12" customFormat="1" ht="15" x14ac:dyDescent="0.2">
      <c r="A35" s="165"/>
      <c r="B35" s="165"/>
      <c r="E35" s="9"/>
      <c r="F35" s="9"/>
      <c r="G35" s="9"/>
      <c r="H35" s="9"/>
      <c r="I35" s="9"/>
      <c r="J35" s="9"/>
      <c r="K35" s="9"/>
      <c r="L35" s="10"/>
      <c r="M35" s="10"/>
      <c r="N35" s="10"/>
      <c r="O35" s="20"/>
    </row>
    <row r="36" spans="1:15" s="12" customFormat="1" ht="15" x14ac:dyDescent="0.2">
      <c r="A36" s="165"/>
      <c r="B36" s="165"/>
      <c r="E36" s="9"/>
      <c r="F36" s="9"/>
      <c r="G36" s="9"/>
      <c r="H36" s="9"/>
      <c r="I36" s="9"/>
      <c r="J36" s="9"/>
      <c r="K36" s="9"/>
      <c r="L36" s="10"/>
      <c r="M36" s="10"/>
      <c r="N36" s="10"/>
      <c r="O36" s="20"/>
    </row>
    <row r="37" spans="1:15" s="12" customFormat="1" ht="15" x14ac:dyDescent="0.2">
      <c r="A37" s="165"/>
      <c r="B37" s="165"/>
      <c r="E37" s="9"/>
      <c r="F37" s="9"/>
      <c r="G37" s="9"/>
      <c r="H37" s="9"/>
      <c r="I37" s="9"/>
      <c r="J37" s="9"/>
      <c r="K37" s="9"/>
      <c r="L37" s="10"/>
      <c r="M37" s="10"/>
      <c r="N37" s="10"/>
      <c r="O37" s="20"/>
    </row>
    <row r="38" spans="1:15" s="12" customFormat="1" ht="15" x14ac:dyDescent="0.2">
      <c r="A38" s="165"/>
      <c r="B38" s="165"/>
      <c r="E38" s="9"/>
      <c r="F38" s="9"/>
      <c r="G38" s="9"/>
      <c r="H38" s="9"/>
      <c r="I38" s="9"/>
      <c r="J38" s="9"/>
      <c r="K38" s="9"/>
      <c r="L38" s="10"/>
      <c r="M38" s="10"/>
      <c r="N38" s="10"/>
      <c r="O38" s="20"/>
    </row>
    <row r="39" spans="1:15" s="12" customFormat="1" ht="15" x14ac:dyDescent="0.2">
      <c r="A39" s="165"/>
      <c r="B39" s="165"/>
      <c r="E39" s="9"/>
      <c r="F39" s="9"/>
      <c r="G39" s="9"/>
      <c r="H39" s="9"/>
      <c r="I39" s="9"/>
      <c r="J39" s="9"/>
      <c r="K39" s="9"/>
      <c r="L39" s="10"/>
      <c r="M39" s="10"/>
      <c r="N39" s="10"/>
      <c r="O39" s="20"/>
    </row>
    <row r="40" spans="1:15" s="12" customFormat="1" ht="15" x14ac:dyDescent="0.2">
      <c r="A40" s="165"/>
      <c r="B40" s="165"/>
      <c r="E40" s="9"/>
      <c r="F40" s="9"/>
      <c r="G40" s="9"/>
      <c r="H40" s="9"/>
      <c r="I40" s="9"/>
      <c r="J40" s="9"/>
      <c r="K40" s="9"/>
      <c r="L40" s="10"/>
      <c r="M40" s="10"/>
      <c r="N40" s="10"/>
      <c r="O40" s="20"/>
    </row>
    <row r="41" spans="1:15" s="12" customFormat="1" ht="15" x14ac:dyDescent="0.2">
      <c r="A41" s="165"/>
      <c r="B41" s="165"/>
      <c r="E41" s="9"/>
      <c r="F41" s="9"/>
      <c r="G41" s="9"/>
      <c r="H41" s="9"/>
      <c r="I41" s="9"/>
      <c r="J41" s="9"/>
      <c r="K41" s="9"/>
      <c r="L41" s="10"/>
      <c r="M41" s="10"/>
      <c r="N41" s="10"/>
      <c r="O41" s="20"/>
    </row>
    <row r="42" spans="1:15" s="12" customFormat="1" ht="15" x14ac:dyDescent="0.2">
      <c r="A42" s="165"/>
      <c r="B42" s="165"/>
      <c r="E42" s="9"/>
      <c r="F42" s="9"/>
      <c r="G42" s="9"/>
      <c r="H42" s="9"/>
      <c r="I42" s="9"/>
      <c r="J42" s="9"/>
      <c r="K42" s="9"/>
      <c r="L42" s="10"/>
      <c r="M42" s="10"/>
      <c r="N42" s="10"/>
      <c r="O42" s="20"/>
    </row>
    <row r="43" spans="1:15" s="12" customFormat="1" ht="15" x14ac:dyDescent="0.2">
      <c r="A43" s="165"/>
      <c r="B43" s="165"/>
      <c r="E43" s="9"/>
      <c r="F43" s="9"/>
      <c r="G43" s="9"/>
      <c r="H43" s="9"/>
      <c r="I43" s="9"/>
      <c r="J43" s="9"/>
      <c r="K43" s="9"/>
      <c r="L43" s="10"/>
      <c r="M43" s="10"/>
      <c r="N43" s="10"/>
      <c r="O43" s="20"/>
    </row>
    <row r="44" spans="1:15" s="12" customFormat="1" ht="15" x14ac:dyDescent="0.2">
      <c r="A44" s="165"/>
      <c r="B44" s="165"/>
      <c r="E44" s="9"/>
      <c r="F44" s="9"/>
      <c r="G44" s="9"/>
      <c r="H44" s="9"/>
      <c r="I44" s="9"/>
      <c r="J44" s="9"/>
      <c r="K44" s="9"/>
      <c r="L44" s="10"/>
      <c r="M44" s="10"/>
      <c r="N44" s="10"/>
      <c r="O44" s="20"/>
    </row>
    <row r="45" spans="1:15" s="12" customFormat="1" ht="15" x14ac:dyDescent="0.2">
      <c r="A45" s="165"/>
      <c r="B45" s="165"/>
      <c r="E45" s="9"/>
      <c r="F45" s="9"/>
      <c r="G45" s="9"/>
      <c r="H45" s="9"/>
      <c r="I45" s="9"/>
      <c r="J45" s="9"/>
      <c r="K45" s="9"/>
      <c r="L45" s="10"/>
      <c r="M45" s="10"/>
      <c r="N45" s="10"/>
      <c r="O45" s="20"/>
    </row>
    <row r="46" spans="1:15" s="12" customFormat="1" ht="15" x14ac:dyDescent="0.2">
      <c r="A46" s="165"/>
      <c r="B46" s="165"/>
      <c r="E46" s="9"/>
      <c r="F46" s="9"/>
      <c r="G46" s="9"/>
      <c r="H46" s="9"/>
      <c r="I46" s="9"/>
      <c r="J46" s="9"/>
      <c r="K46" s="9"/>
      <c r="L46" s="10"/>
      <c r="M46" s="10"/>
      <c r="N46" s="10"/>
      <c r="O46" s="20"/>
    </row>
    <row r="47" spans="1:15" s="12" customFormat="1" ht="15" x14ac:dyDescent="0.2">
      <c r="A47" s="165"/>
      <c r="B47" s="165"/>
      <c r="E47" s="9"/>
      <c r="F47" s="9"/>
      <c r="G47" s="9"/>
      <c r="H47" s="9"/>
      <c r="I47" s="9"/>
      <c r="J47" s="9"/>
      <c r="K47" s="9"/>
      <c r="L47" s="10"/>
      <c r="M47" s="10"/>
      <c r="N47" s="10"/>
      <c r="O47" s="20"/>
    </row>
    <row r="48" spans="1:15" s="12" customFormat="1" ht="15" x14ac:dyDescent="0.2">
      <c r="A48" s="165"/>
      <c r="B48" s="165"/>
      <c r="E48" s="9"/>
      <c r="F48" s="9"/>
      <c r="G48" s="9"/>
      <c r="H48" s="9"/>
      <c r="I48" s="9"/>
      <c r="J48" s="9"/>
      <c r="K48" s="9"/>
      <c r="L48" s="10"/>
      <c r="M48" s="10"/>
      <c r="N48" s="10"/>
      <c r="O48" s="20"/>
    </row>
    <row r="49" spans="1:15" s="12" customFormat="1" ht="15" x14ac:dyDescent="0.2">
      <c r="A49" s="165"/>
      <c r="B49" s="165"/>
      <c r="E49" s="9"/>
      <c r="F49" s="9"/>
      <c r="G49" s="9"/>
      <c r="H49" s="9"/>
      <c r="I49" s="9"/>
      <c r="J49" s="9"/>
      <c r="K49" s="9"/>
      <c r="L49" s="10"/>
      <c r="M49" s="10"/>
      <c r="N49" s="10"/>
      <c r="O49" s="20"/>
    </row>
    <row r="50" spans="1:15" s="12" customFormat="1" ht="15" x14ac:dyDescent="0.2">
      <c r="A50" s="165"/>
      <c r="B50" s="165"/>
      <c r="E50" s="9"/>
      <c r="F50" s="9"/>
      <c r="G50" s="9"/>
      <c r="H50" s="9"/>
      <c r="I50" s="9"/>
      <c r="J50" s="9"/>
      <c r="K50" s="9"/>
      <c r="L50" s="10"/>
      <c r="M50" s="10"/>
      <c r="N50" s="10"/>
      <c r="O50" s="20"/>
    </row>
    <row r="51" spans="1:15" s="12" customFormat="1" ht="15" x14ac:dyDescent="0.2">
      <c r="A51" s="165"/>
      <c r="B51" s="165"/>
      <c r="E51" s="9"/>
      <c r="F51" s="9"/>
      <c r="G51" s="9"/>
      <c r="H51" s="9"/>
      <c r="I51" s="9"/>
      <c r="J51" s="9"/>
      <c r="K51" s="9"/>
      <c r="L51" s="10"/>
      <c r="M51" s="10"/>
      <c r="N51" s="10"/>
      <c r="O51" s="20"/>
    </row>
    <row r="52" spans="1:15" s="12" customFormat="1" ht="15" x14ac:dyDescent="0.2">
      <c r="A52" s="165"/>
      <c r="B52" s="165"/>
      <c r="E52" s="9"/>
      <c r="F52" s="9"/>
      <c r="G52" s="9"/>
      <c r="H52" s="9"/>
      <c r="I52" s="9"/>
      <c r="J52" s="9"/>
      <c r="K52" s="9"/>
      <c r="L52" s="10"/>
      <c r="M52" s="10"/>
      <c r="N52" s="10"/>
      <c r="O52" s="20"/>
    </row>
    <row r="53" spans="1:15" s="12" customFormat="1" ht="15" x14ac:dyDescent="0.2">
      <c r="A53" s="165"/>
      <c r="B53" s="165"/>
      <c r="E53" s="9"/>
      <c r="F53" s="9"/>
      <c r="G53" s="9"/>
      <c r="H53" s="9"/>
      <c r="I53" s="9"/>
      <c r="J53" s="9"/>
      <c r="K53" s="9"/>
      <c r="L53" s="10"/>
      <c r="M53" s="10"/>
      <c r="N53" s="10"/>
      <c r="O53" s="20"/>
    </row>
    <row r="54" spans="1:15" s="12" customFormat="1" ht="15" x14ac:dyDescent="0.2">
      <c r="A54" s="165"/>
      <c r="B54" s="165"/>
      <c r="E54" s="9"/>
      <c r="F54" s="9"/>
      <c r="G54" s="9"/>
      <c r="H54" s="9"/>
      <c r="I54" s="9"/>
      <c r="J54" s="9"/>
      <c r="K54" s="9"/>
      <c r="L54" s="10"/>
      <c r="M54" s="10"/>
      <c r="N54" s="10"/>
      <c r="O54" s="20"/>
    </row>
    <row r="55" spans="1:15" s="12" customFormat="1" ht="15" x14ac:dyDescent="0.2">
      <c r="A55" s="165"/>
      <c r="B55" s="165"/>
      <c r="E55" s="9"/>
      <c r="F55" s="9"/>
      <c r="G55" s="9"/>
      <c r="H55" s="9"/>
      <c r="I55" s="9"/>
      <c r="J55" s="9"/>
      <c r="K55" s="9"/>
      <c r="L55" s="10"/>
      <c r="M55" s="10"/>
      <c r="N55" s="10"/>
      <c r="O55" s="20"/>
    </row>
    <row r="56" spans="1:15" s="12" customFormat="1" ht="15" x14ac:dyDescent="0.2">
      <c r="A56" s="165"/>
      <c r="B56" s="165"/>
      <c r="E56" s="9"/>
      <c r="F56" s="9"/>
      <c r="G56" s="9"/>
      <c r="H56" s="9"/>
      <c r="I56" s="9"/>
      <c r="J56" s="9"/>
      <c r="K56" s="9"/>
      <c r="L56" s="10"/>
      <c r="M56" s="10"/>
      <c r="N56" s="10"/>
      <c r="O56" s="20"/>
    </row>
    <row r="57" spans="1:15" s="12" customFormat="1" ht="15" x14ac:dyDescent="0.2">
      <c r="A57" s="165"/>
      <c r="B57" s="165"/>
      <c r="E57" s="9"/>
      <c r="F57" s="9"/>
      <c r="G57" s="9"/>
      <c r="H57" s="9"/>
      <c r="I57" s="9"/>
      <c r="J57" s="9"/>
      <c r="K57" s="9"/>
      <c r="L57" s="10"/>
      <c r="M57" s="10"/>
      <c r="N57" s="10"/>
      <c r="O57" s="20"/>
    </row>
    <row r="58" spans="1:15" s="12" customFormat="1" ht="15" x14ac:dyDescent="0.2">
      <c r="A58" s="165"/>
      <c r="B58" s="165"/>
      <c r="E58" s="9"/>
      <c r="F58" s="9"/>
      <c r="G58" s="9"/>
      <c r="H58" s="9"/>
      <c r="I58" s="9"/>
      <c r="J58" s="9"/>
      <c r="K58" s="9"/>
      <c r="L58" s="10"/>
      <c r="M58" s="10"/>
      <c r="N58" s="10"/>
      <c r="O58" s="20"/>
    </row>
    <row r="59" spans="1:15" s="12" customFormat="1" ht="15" x14ac:dyDescent="0.2">
      <c r="A59" s="165"/>
      <c r="B59" s="165"/>
      <c r="E59" s="9"/>
      <c r="F59" s="9"/>
      <c r="G59" s="9"/>
      <c r="H59" s="9"/>
      <c r="I59" s="9"/>
      <c r="J59" s="9"/>
      <c r="K59" s="9"/>
      <c r="L59" s="10"/>
      <c r="M59" s="10"/>
      <c r="N59" s="10"/>
      <c r="O59" s="20"/>
    </row>
    <row r="60" spans="1:15" s="12" customFormat="1" ht="15" x14ac:dyDescent="0.2">
      <c r="A60" s="165"/>
      <c r="B60" s="165"/>
      <c r="E60" s="9"/>
      <c r="F60" s="9"/>
      <c r="G60" s="9"/>
      <c r="H60" s="9"/>
      <c r="I60" s="9"/>
      <c r="J60" s="9"/>
      <c r="K60" s="9"/>
      <c r="L60" s="10"/>
      <c r="M60" s="10"/>
      <c r="N60" s="10"/>
      <c r="O60" s="20"/>
    </row>
    <row r="61" spans="1:15" s="12" customFormat="1" ht="15" x14ac:dyDescent="0.2">
      <c r="A61" s="165"/>
      <c r="B61" s="165"/>
      <c r="E61" s="9"/>
      <c r="F61" s="9"/>
      <c r="G61" s="9"/>
      <c r="H61" s="9"/>
      <c r="I61" s="9"/>
      <c r="J61" s="9"/>
      <c r="K61" s="9"/>
      <c r="L61" s="10"/>
      <c r="M61" s="10"/>
      <c r="N61" s="10"/>
      <c r="O61" s="20"/>
    </row>
    <row r="62" spans="1:15" s="12" customFormat="1" ht="15" x14ac:dyDescent="0.2">
      <c r="A62" s="165"/>
      <c r="B62" s="165"/>
      <c r="E62" s="9"/>
      <c r="F62" s="9"/>
      <c r="G62" s="9"/>
      <c r="H62" s="9"/>
      <c r="I62" s="9"/>
      <c r="J62" s="9"/>
      <c r="K62" s="9"/>
      <c r="L62" s="10"/>
      <c r="M62" s="10"/>
      <c r="N62" s="10"/>
      <c r="O62" s="20"/>
    </row>
    <row r="63" spans="1:15" s="12" customFormat="1" ht="15" x14ac:dyDescent="0.2">
      <c r="A63" s="165"/>
      <c r="B63" s="165"/>
      <c r="E63" s="9"/>
      <c r="F63" s="9"/>
      <c r="G63" s="9"/>
      <c r="H63" s="9"/>
      <c r="I63" s="9"/>
      <c r="J63" s="9"/>
      <c r="K63" s="9"/>
      <c r="L63" s="10"/>
      <c r="M63" s="10"/>
      <c r="N63" s="10"/>
      <c r="O63" s="20"/>
    </row>
    <row r="64" spans="1:15" s="12" customFormat="1" ht="15" x14ac:dyDescent="0.2">
      <c r="A64" s="165"/>
      <c r="B64" s="165"/>
      <c r="E64" s="9"/>
      <c r="F64" s="9"/>
      <c r="G64" s="9"/>
      <c r="H64" s="9"/>
      <c r="I64" s="9"/>
      <c r="J64" s="9"/>
      <c r="K64" s="9"/>
      <c r="L64" s="10"/>
      <c r="M64" s="10"/>
      <c r="N64" s="10"/>
      <c r="O64" s="20"/>
    </row>
    <row r="65" spans="1:15" s="12" customFormat="1" ht="15" x14ac:dyDescent="0.2">
      <c r="A65" s="165"/>
      <c r="B65" s="165"/>
      <c r="E65" s="9"/>
      <c r="F65" s="9"/>
      <c r="G65" s="9"/>
      <c r="H65" s="9"/>
      <c r="I65" s="9"/>
      <c r="J65" s="9"/>
      <c r="K65" s="9"/>
      <c r="L65" s="10"/>
      <c r="M65" s="10"/>
      <c r="N65" s="10"/>
      <c r="O65" s="20"/>
    </row>
    <row r="66" spans="1:15" s="12" customFormat="1" ht="15" x14ac:dyDescent="0.2">
      <c r="A66" s="165"/>
      <c r="B66" s="165"/>
      <c r="E66" s="9"/>
      <c r="F66" s="9"/>
      <c r="G66" s="9"/>
      <c r="H66" s="9"/>
      <c r="I66" s="9"/>
      <c r="J66" s="9"/>
      <c r="K66" s="9"/>
      <c r="L66" s="10"/>
      <c r="M66" s="10"/>
      <c r="N66" s="10"/>
      <c r="O66" s="20"/>
    </row>
    <row r="67" spans="1:15" s="12" customFormat="1" ht="15" x14ac:dyDescent="0.2">
      <c r="A67" s="165"/>
      <c r="B67" s="165"/>
      <c r="E67" s="9"/>
      <c r="F67" s="9"/>
      <c r="G67" s="9"/>
      <c r="H67" s="9"/>
      <c r="I67" s="9"/>
      <c r="J67" s="9"/>
      <c r="K67" s="9"/>
      <c r="L67" s="10"/>
      <c r="M67" s="10"/>
      <c r="N67" s="10"/>
      <c r="O67" s="20"/>
    </row>
    <row r="68" spans="1:15" s="12" customFormat="1" ht="15" x14ac:dyDescent="0.2">
      <c r="A68" s="165"/>
      <c r="B68" s="165"/>
      <c r="E68" s="9"/>
      <c r="F68" s="9"/>
      <c r="G68" s="9"/>
      <c r="H68" s="9"/>
      <c r="I68" s="9"/>
      <c r="J68" s="9"/>
      <c r="K68" s="9"/>
      <c r="L68" s="10"/>
      <c r="M68" s="10"/>
      <c r="N68" s="10"/>
      <c r="O68" s="20"/>
    </row>
    <row r="69" spans="1:15" s="12" customFormat="1" ht="15" x14ac:dyDescent="0.2">
      <c r="A69" s="165"/>
      <c r="B69" s="165"/>
      <c r="E69" s="9"/>
      <c r="F69" s="9"/>
      <c r="G69" s="9"/>
      <c r="H69" s="9"/>
      <c r="I69" s="9"/>
      <c r="J69" s="9"/>
      <c r="K69" s="9"/>
      <c r="L69" s="10"/>
      <c r="M69" s="10"/>
      <c r="N69" s="10"/>
      <c r="O69" s="20"/>
    </row>
    <row r="70" spans="1:15" s="12" customFormat="1" ht="15" x14ac:dyDescent="0.2">
      <c r="A70" s="165"/>
      <c r="B70" s="165"/>
      <c r="E70" s="9"/>
      <c r="F70" s="9"/>
      <c r="G70" s="9"/>
      <c r="H70" s="9"/>
      <c r="I70" s="9"/>
      <c r="J70" s="9"/>
      <c r="K70" s="9"/>
      <c r="L70" s="10"/>
      <c r="M70" s="10"/>
      <c r="N70" s="10"/>
      <c r="O70" s="20"/>
    </row>
    <row r="71" spans="1:15" s="12" customFormat="1" ht="15" x14ac:dyDescent="0.2">
      <c r="A71" s="165"/>
      <c r="B71" s="165"/>
      <c r="E71" s="9"/>
      <c r="F71" s="9"/>
      <c r="G71" s="9"/>
      <c r="H71" s="9"/>
      <c r="I71" s="9"/>
      <c r="J71" s="9"/>
      <c r="K71" s="9"/>
      <c r="L71" s="10"/>
      <c r="M71" s="10"/>
      <c r="N71" s="10"/>
      <c r="O71" s="20"/>
    </row>
    <row r="72" spans="1:15" s="12" customFormat="1" ht="15" x14ac:dyDescent="0.2">
      <c r="A72" s="165"/>
      <c r="B72" s="165"/>
      <c r="E72" s="9"/>
      <c r="F72" s="9"/>
      <c r="G72" s="9"/>
      <c r="H72" s="9"/>
      <c r="I72" s="9"/>
      <c r="J72" s="9"/>
      <c r="K72" s="9"/>
      <c r="L72" s="10"/>
      <c r="M72" s="10"/>
      <c r="N72" s="10"/>
      <c r="O72" s="20"/>
    </row>
    <row r="73" spans="1:15" s="12" customFormat="1" ht="15" x14ac:dyDescent="0.2">
      <c r="A73" s="165"/>
      <c r="B73" s="165"/>
      <c r="E73" s="9"/>
      <c r="F73" s="9"/>
      <c r="G73" s="9"/>
      <c r="H73" s="9"/>
      <c r="I73" s="9"/>
      <c r="J73" s="9"/>
      <c r="K73" s="9"/>
      <c r="L73" s="10"/>
      <c r="M73" s="10"/>
      <c r="N73" s="10"/>
      <c r="O73" s="20"/>
    </row>
    <row r="74" spans="1:15" s="12" customFormat="1" ht="15" x14ac:dyDescent="0.2">
      <c r="A74" s="165"/>
      <c r="B74" s="165"/>
      <c r="E74" s="9"/>
      <c r="F74" s="9"/>
      <c r="G74" s="9"/>
      <c r="H74" s="9"/>
      <c r="I74" s="9"/>
      <c r="J74" s="9"/>
      <c r="K74" s="9"/>
      <c r="L74" s="10"/>
      <c r="M74" s="10"/>
      <c r="N74" s="10"/>
      <c r="O74" s="20"/>
    </row>
    <row r="75" spans="1:15" s="12" customFormat="1" ht="15" x14ac:dyDescent="0.2">
      <c r="A75" s="165"/>
      <c r="B75" s="165"/>
      <c r="E75" s="9"/>
      <c r="F75" s="9"/>
      <c r="G75" s="9"/>
      <c r="H75" s="9"/>
      <c r="I75" s="9"/>
      <c r="J75" s="9"/>
      <c r="K75" s="9"/>
      <c r="L75" s="10"/>
      <c r="M75" s="10"/>
      <c r="N75" s="10"/>
      <c r="O75" s="20"/>
    </row>
    <row r="76" spans="1:15" s="12" customFormat="1" ht="15" x14ac:dyDescent="0.2">
      <c r="A76" s="165"/>
      <c r="B76" s="165"/>
      <c r="E76" s="9"/>
      <c r="F76" s="9"/>
      <c r="G76" s="9"/>
      <c r="H76" s="9"/>
      <c r="I76" s="9"/>
      <c r="J76" s="9"/>
      <c r="K76" s="9"/>
      <c r="L76" s="10"/>
      <c r="M76" s="10"/>
      <c r="N76" s="10"/>
      <c r="O76" s="20"/>
    </row>
    <row r="77" spans="1:15" s="12" customFormat="1" ht="15" x14ac:dyDescent="0.2">
      <c r="A77" s="165"/>
      <c r="B77" s="165"/>
      <c r="E77" s="9"/>
      <c r="F77" s="9"/>
      <c r="G77" s="9"/>
      <c r="H77" s="9"/>
      <c r="I77" s="9"/>
      <c r="J77" s="9"/>
      <c r="K77" s="9"/>
      <c r="L77" s="10"/>
      <c r="M77" s="10"/>
      <c r="N77" s="10"/>
      <c r="O77" s="20"/>
    </row>
    <row r="78" spans="1:15" s="12" customFormat="1" ht="15" x14ac:dyDescent="0.2">
      <c r="A78" s="165"/>
      <c r="B78" s="165"/>
      <c r="E78" s="9"/>
      <c r="F78" s="9"/>
      <c r="G78" s="9"/>
      <c r="H78" s="9"/>
      <c r="I78" s="9"/>
      <c r="J78" s="9"/>
      <c r="K78" s="9"/>
      <c r="L78" s="10"/>
      <c r="M78" s="10"/>
      <c r="N78" s="10"/>
      <c r="O78" s="20"/>
    </row>
    <row r="79" spans="1:15" s="12" customFormat="1" ht="15" x14ac:dyDescent="0.2">
      <c r="A79" s="165"/>
      <c r="B79" s="165"/>
      <c r="E79" s="9"/>
      <c r="F79" s="9"/>
      <c r="G79" s="9"/>
      <c r="H79" s="9"/>
      <c r="I79" s="9"/>
      <c r="J79" s="9"/>
      <c r="K79" s="9"/>
      <c r="L79" s="10"/>
      <c r="M79" s="10"/>
      <c r="N79" s="10"/>
      <c r="O79" s="20"/>
    </row>
    <row r="80" spans="1:15" s="12" customFormat="1" ht="15" x14ac:dyDescent="0.2">
      <c r="A80" s="165"/>
      <c r="B80" s="165"/>
      <c r="E80" s="9"/>
      <c r="F80" s="9"/>
      <c r="G80" s="9"/>
      <c r="H80" s="9"/>
      <c r="I80" s="9"/>
      <c r="J80" s="9"/>
      <c r="K80" s="9"/>
      <c r="L80" s="10"/>
      <c r="M80" s="10"/>
      <c r="N80" s="10"/>
      <c r="O80" s="20"/>
    </row>
    <row r="81" spans="1:15" s="12" customFormat="1" ht="15" x14ac:dyDescent="0.2">
      <c r="A81" s="165"/>
      <c r="B81" s="165"/>
      <c r="E81" s="9"/>
      <c r="F81" s="9"/>
      <c r="G81" s="9"/>
      <c r="H81" s="9"/>
      <c r="I81" s="9"/>
      <c r="J81" s="9"/>
      <c r="K81" s="9"/>
      <c r="L81" s="10"/>
      <c r="M81" s="10"/>
      <c r="N81" s="10"/>
      <c r="O81" s="20"/>
    </row>
    <row r="82" spans="1:15" s="12" customFormat="1" ht="15" x14ac:dyDescent="0.2">
      <c r="A82" s="165"/>
      <c r="B82" s="165"/>
      <c r="E82" s="9"/>
      <c r="F82" s="9"/>
      <c r="G82" s="9"/>
      <c r="H82" s="9"/>
      <c r="I82" s="9"/>
      <c r="J82" s="9"/>
      <c r="K82" s="9"/>
      <c r="L82" s="10"/>
      <c r="M82" s="10"/>
      <c r="N82" s="10"/>
      <c r="O82" s="20"/>
    </row>
    <row r="83" spans="1:15" s="12" customFormat="1" ht="15" x14ac:dyDescent="0.2">
      <c r="A83" s="165"/>
      <c r="B83" s="165"/>
      <c r="E83" s="9"/>
      <c r="F83" s="9"/>
      <c r="G83" s="9"/>
      <c r="H83" s="9"/>
      <c r="I83" s="9"/>
      <c r="J83" s="9"/>
      <c r="K83" s="9"/>
      <c r="L83" s="10"/>
      <c r="M83" s="10"/>
      <c r="N83" s="10"/>
      <c r="O83" s="20"/>
    </row>
    <row r="84" spans="1:15" s="12" customFormat="1" ht="15" x14ac:dyDescent="0.2">
      <c r="A84" s="165"/>
      <c r="B84" s="165"/>
      <c r="E84" s="9"/>
      <c r="F84" s="9"/>
      <c r="G84" s="9"/>
      <c r="H84" s="9"/>
      <c r="I84" s="9"/>
      <c r="J84" s="9"/>
      <c r="K84" s="9"/>
      <c r="L84" s="10"/>
      <c r="M84" s="10"/>
      <c r="N84" s="10"/>
      <c r="O84" s="20"/>
    </row>
    <row r="85" spans="1:15" s="12" customFormat="1" ht="15" x14ac:dyDescent="0.2">
      <c r="A85" s="165"/>
      <c r="B85" s="165"/>
      <c r="E85" s="9"/>
      <c r="F85" s="9"/>
      <c r="G85" s="9"/>
      <c r="H85" s="9"/>
      <c r="I85" s="9"/>
      <c r="J85" s="9"/>
      <c r="K85" s="9"/>
      <c r="L85" s="10"/>
      <c r="M85" s="10"/>
      <c r="N85" s="10"/>
      <c r="O85" s="20"/>
    </row>
    <row r="86" spans="1:15" s="12" customFormat="1" ht="15" x14ac:dyDescent="0.2">
      <c r="A86" s="165"/>
      <c r="B86" s="165"/>
      <c r="E86" s="9"/>
      <c r="F86" s="9"/>
      <c r="G86" s="9"/>
      <c r="H86" s="9"/>
      <c r="I86" s="9"/>
      <c r="J86" s="9"/>
      <c r="K86" s="9"/>
      <c r="L86" s="10"/>
      <c r="M86" s="10"/>
      <c r="N86" s="10"/>
      <c r="O86" s="20"/>
    </row>
    <row r="87" spans="1:15" s="12" customFormat="1" ht="15" x14ac:dyDescent="0.2">
      <c r="A87" s="165"/>
      <c r="B87" s="165"/>
      <c r="E87" s="9"/>
      <c r="F87" s="9"/>
      <c r="G87" s="9"/>
      <c r="H87" s="9"/>
      <c r="I87" s="9"/>
      <c r="J87" s="9"/>
      <c r="K87" s="9"/>
      <c r="L87" s="10"/>
      <c r="M87" s="10"/>
      <c r="N87" s="10"/>
      <c r="O87" s="20"/>
    </row>
    <row r="88" spans="1:15" s="12" customFormat="1" ht="15" x14ac:dyDescent="0.2">
      <c r="A88" s="165"/>
      <c r="B88" s="165"/>
      <c r="E88" s="9"/>
      <c r="F88" s="9"/>
      <c r="G88" s="9"/>
      <c r="H88" s="9"/>
      <c r="I88" s="9"/>
      <c r="J88" s="9"/>
      <c r="K88" s="9"/>
      <c r="L88" s="10"/>
      <c r="M88" s="10"/>
      <c r="N88" s="10"/>
      <c r="O88" s="20"/>
    </row>
    <row r="89" spans="1:15" s="12" customFormat="1" ht="15" x14ac:dyDescent="0.2">
      <c r="A89" s="165"/>
      <c r="B89" s="165"/>
      <c r="E89" s="9"/>
      <c r="F89" s="9"/>
      <c r="G89" s="9"/>
      <c r="H89" s="9"/>
      <c r="I89" s="9"/>
      <c r="J89" s="9"/>
      <c r="K89" s="9"/>
      <c r="L89" s="10"/>
      <c r="M89" s="10"/>
      <c r="N89" s="10"/>
      <c r="O89" s="20"/>
    </row>
    <row r="90" spans="1:15" s="12" customFormat="1" ht="15" x14ac:dyDescent="0.2">
      <c r="A90" s="165"/>
      <c r="B90" s="165"/>
      <c r="E90" s="9"/>
      <c r="F90" s="9"/>
      <c r="G90" s="9"/>
      <c r="H90" s="9"/>
      <c r="I90" s="9"/>
      <c r="J90" s="9"/>
      <c r="K90" s="9"/>
      <c r="L90" s="10"/>
      <c r="M90" s="10"/>
      <c r="N90" s="10"/>
      <c r="O90" s="20"/>
    </row>
    <row r="91" spans="1:15" s="12" customFormat="1" ht="15" x14ac:dyDescent="0.2">
      <c r="A91" s="165"/>
      <c r="B91" s="165"/>
      <c r="E91" s="9"/>
      <c r="F91" s="9"/>
      <c r="G91" s="9"/>
      <c r="H91" s="9"/>
      <c r="I91" s="9"/>
      <c r="J91" s="9"/>
      <c r="K91" s="9"/>
      <c r="L91" s="10"/>
      <c r="M91" s="10"/>
      <c r="N91" s="10"/>
      <c r="O91" s="20"/>
    </row>
    <row r="92" spans="1:15" s="12" customFormat="1" ht="15" x14ac:dyDescent="0.2">
      <c r="A92" s="165"/>
      <c r="B92" s="165"/>
      <c r="E92" s="9"/>
      <c r="F92" s="9"/>
      <c r="G92" s="9"/>
      <c r="H92" s="9"/>
      <c r="I92" s="9"/>
      <c r="J92" s="9"/>
      <c r="K92" s="9"/>
      <c r="L92" s="10"/>
      <c r="M92" s="10"/>
      <c r="N92" s="10"/>
      <c r="O92" s="20"/>
    </row>
    <row r="93" spans="1:15" s="12" customFormat="1" ht="15" x14ac:dyDescent="0.2">
      <c r="A93" s="165"/>
      <c r="B93" s="165"/>
      <c r="E93" s="9"/>
      <c r="F93" s="9"/>
      <c r="G93" s="9"/>
      <c r="H93" s="9"/>
      <c r="I93" s="9"/>
      <c r="J93" s="9"/>
      <c r="K93" s="9"/>
      <c r="L93" s="10"/>
      <c r="M93" s="10"/>
      <c r="N93" s="10"/>
      <c r="O93" s="20"/>
    </row>
    <row r="94" spans="1:15" s="12" customFormat="1" ht="15" x14ac:dyDescent="0.2">
      <c r="A94" s="165"/>
      <c r="B94" s="165"/>
      <c r="E94" s="9"/>
      <c r="F94" s="9"/>
      <c r="G94" s="9"/>
      <c r="H94" s="9"/>
      <c r="I94" s="9"/>
      <c r="J94" s="9"/>
      <c r="K94" s="9"/>
      <c r="L94" s="10"/>
      <c r="M94" s="10"/>
      <c r="N94" s="10"/>
      <c r="O94" s="20"/>
    </row>
    <row r="95" spans="1:15" s="12" customFormat="1" ht="15" x14ac:dyDescent="0.2">
      <c r="A95" s="165"/>
      <c r="B95" s="165"/>
      <c r="E95" s="9"/>
      <c r="F95" s="9"/>
      <c r="G95" s="9"/>
      <c r="H95" s="9"/>
      <c r="I95" s="9"/>
      <c r="J95" s="9"/>
      <c r="K95" s="9"/>
      <c r="L95" s="10"/>
      <c r="M95" s="10"/>
      <c r="N95" s="10"/>
      <c r="O95" s="20"/>
    </row>
    <row r="96" spans="1:15" s="12" customFormat="1" ht="15" x14ac:dyDescent="0.2">
      <c r="A96" s="165"/>
      <c r="B96" s="165"/>
      <c r="E96" s="9"/>
      <c r="F96" s="9"/>
      <c r="G96" s="9"/>
      <c r="H96" s="9"/>
      <c r="I96" s="9"/>
      <c r="J96" s="9"/>
      <c r="K96" s="9"/>
      <c r="L96" s="10"/>
      <c r="M96" s="10"/>
      <c r="N96" s="10"/>
      <c r="O96" s="20"/>
    </row>
    <row r="97" spans="1:15" s="12" customFormat="1" ht="15" x14ac:dyDescent="0.2">
      <c r="A97" s="165"/>
      <c r="B97" s="165"/>
      <c r="E97" s="9"/>
      <c r="F97" s="9"/>
      <c r="G97" s="9"/>
      <c r="H97" s="9"/>
      <c r="I97" s="9"/>
      <c r="J97" s="9"/>
      <c r="K97" s="9"/>
      <c r="L97" s="10"/>
      <c r="M97" s="10"/>
      <c r="N97" s="10"/>
      <c r="O97" s="20"/>
    </row>
    <row r="98" spans="1:15" s="12" customFormat="1" ht="15" x14ac:dyDescent="0.2">
      <c r="A98" s="165"/>
      <c r="B98" s="165"/>
      <c r="E98" s="9"/>
      <c r="F98" s="9"/>
      <c r="G98" s="9"/>
      <c r="H98" s="9"/>
      <c r="I98" s="9"/>
      <c r="J98" s="9"/>
      <c r="K98" s="9"/>
      <c r="L98" s="10"/>
      <c r="M98" s="10"/>
      <c r="N98" s="10"/>
      <c r="O98" s="20"/>
    </row>
    <row r="99" spans="1:15" s="12" customFormat="1" ht="15" x14ac:dyDescent="0.2">
      <c r="A99" s="165"/>
      <c r="B99" s="165"/>
      <c r="E99" s="9"/>
      <c r="F99" s="9"/>
      <c r="G99" s="9"/>
      <c r="H99" s="9"/>
      <c r="I99" s="9"/>
      <c r="J99" s="9"/>
      <c r="K99" s="9"/>
      <c r="L99" s="10"/>
      <c r="M99" s="10"/>
      <c r="N99" s="10"/>
      <c r="O99" s="20"/>
    </row>
    <row r="100" spans="1:15" s="12" customFormat="1" ht="15" x14ac:dyDescent="0.2">
      <c r="A100" s="165"/>
      <c r="B100" s="165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20"/>
    </row>
    <row r="101" spans="1:15" s="12" customFormat="1" ht="15" x14ac:dyDescent="0.2">
      <c r="A101" s="165"/>
      <c r="B101" s="165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20"/>
    </row>
    <row r="102" spans="1:15" s="12" customFormat="1" ht="15" x14ac:dyDescent="0.2">
      <c r="A102" s="165"/>
      <c r="B102" s="165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20"/>
    </row>
    <row r="103" spans="1:15" s="12" customFormat="1" ht="15" x14ac:dyDescent="0.2">
      <c r="A103" s="165"/>
      <c r="B103" s="165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20"/>
    </row>
    <row r="104" spans="1:15" s="12" customFormat="1" ht="15" x14ac:dyDescent="0.2">
      <c r="A104" s="165"/>
      <c r="B104" s="165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20"/>
    </row>
    <row r="105" spans="1:15" s="12" customFormat="1" ht="15" x14ac:dyDescent="0.2">
      <c r="A105" s="165"/>
      <c r="B105" s="165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20"/>
    </row>
    <row r="106" spans="1:15" s="12" customFormat="1" ht="15" x14ac:dyDescent="0.2">
      <c r="A106" s="165"/>
      <c r="B106" s="165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20"/>
    </row>
    <row r="107" spans="1:15" s="12" customFormat="1" ht="15" x14ac:dyDescent="0.2">
      <c r="A107" s="165"/>
      <c r="B107" s="165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20"/>
    </row>
    <row r="108" spans="1:15" s="12" customFormat="1" ht="15" x14ac:dyDescent="0.2">
      <c r="A108" s="165"/>
      <c r="B108" s="165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20"/>
    </row>
    <row r="109" spans="1:15" s="12" customFormat="1" ht="15" x14ac:dyDescent="0.2">
      <c r="A109" s="165"/>
      <c r="B109" s="165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20"/>
    </row>
    <row r="110" spans="1:15" s="12" customFormat="1" ht="15" x14ac:dyDescent="0.2">
      <c r="A110" s="165"/>
      <c r="B110" s="165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20"/>
    </row>
    <row r="111" spans="1:15" s="12" customFormat="1" ht="15" x14ac:dyDescent="0.2">
      <c r="A111" s="165"/>
      <c r="B111" s="165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20"/>
    </row>
    <row r="112" spans="1:15" s="12" customFormat="1" ht="15" x14ac:dyDescent="0.2">
      <c r="A112" s="165"/>
      <c r="B112" s="165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20"/>
    </row>
    <row r="113" spans="1:15" s="12" customFormat="1" ht="15" x14ac:dyDescent="0.2">
      <c r="A113" s="165"/>
      <c r="B113" s="165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20"/>
    </row>
    <row r="114" spans="1:15" s="12" customFormat="1" ht="15" x14ac:dyDescent="0.2">
      <c r="A114" s="165"/>
      <c r="B114" s="165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20"/>
    </row>
    <row r="115" spans="1:15" s="12" customFormat="1" ht="15" x14ac:dyDescent="0.2">
      <c r="A115" s="165"/>
      <c r="B115" s="165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20"/>
    </row>
    <row r="116" spans="1:15" s="12" customFormat="1" ht="15" x14ac:dyDescent="0.2">
      <c r="A116" s="165"/>
      <c r="B116" s="165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20"/>
    </row>
    <row r="117" spans="1:15" s="12" customFormat="1" ht="15" x14ac:dyDescent="0.2">
      <c r="A117" s="165"/>
      <c r="B117" s="165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20"/>
    </row>
    <row r="118" spans="1:15" s="12" customFormat="1" ht="15" x14ac:dyDescent="0.2">
      <c r="A118" s="165"/>
      <c r="B118" s="165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20"/>
    </row>
    <row r="119" spans="1:15" s="12" customFormat="1" ht="15" x14ac:dyDescent="0.2">
      <c r="A119" s="165"/>
      <c r="B119" s="165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20"/>
    </row>
    <row r="120" spans="1:15" s="12" customFormat="1" ht="15" x14ac:dyDescent="0.2">
      <c r="A120" s="165"/>
      <c r="B120" s="165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20"/>
    </row>
    <row r="121" spans="1:15" s="12" customFormat="1" ht="15" x14ac:dyDescent="0.2">
      <c r="A121" s="165"/>
      <c r="B121" s="165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20"/>
    </row>
    <row r="122" spans="1:15" s="12" customFormat="1" ht="15" x14ac:dyDescent="0.2">
      <c r="A122" s="165"/>
      <c r="B122" s="165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20"/>
    </row>
    <row r="123" spans="1:15" s="12" customFormat="1" ht="15" x14ac:dyDescent="0.2">
      <c r="A123" s="165"/>
      <c r="B123" s="165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20"/>
    </row>
    <row r="124" spans="1:15" s="12" customFormat="1" ht="15" x14ac:dyDescent="0.2">
      <c r="A124" s="165"/>
      <c r="B124" s="165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20"/>
    </row>
    <row r="125" spans="1:15" s="12" customFormat="1" ht="15" x14ac:dyDescent="0.2">
      <c r="A125" s="165"/>
      <c r="B125" s="165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20"/>
    </row>
    <row r="126" spans="1:15" s="12" customFormat="1" ht="15" x14ac:dyDescent="0.2">
      <c r="A126" s="165"/>
      <c r="B126" s="165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20"/>
    </row>
    <row r="127" spans="1:15" s="12" customFormat="1" ht="15" x14ac:dyDescent="0.2">
      <c r="A127" s="165"/>
      <c r="B127" s="165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20"/>
    </row>
    <row r="128" spans="1:15" s="12" customFormat="1" ht="15" x14ac:dyDescent="0.2">
      <c r="A128" s="165"/>
      <c r="B128" s="165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20"/>
    </row>
    <row r="129" spans="1:15" s="12" customFormat="1" ht="15" x14ac:dyDescent="0.2">
      <c r="A129" s="165"/>
      <c r="B129" s="165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20"/>
    </row>
    <row r="130" spans="1:15" s="12" customFormat="1" ht="15" x14ac:dyDescent="0.2">
      <c r="A130" s="165"/>
      <c r="B130" s="165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20"/>
    </row>
    <row r="131" spans="1:15" s="12" customFormat="1" ht="15" x14ac:dyDescent="0.2">
      <c r="A131" s="165"/>
      <c r="B131" s="165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20"/>
    </row>
    <row r="132" spans="1:15" s="12" customFormat="1" ht="15" x14ac:dyDescent="0.2">
      <c r="A132" s="165"/>
      <c r="B132" s="165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20"/>
    </row>
    <row r="133" spans="1:15" s="12" customFormat="1" ht="15" x14ac:dyDescent="0.2">
      <c r="A133" s="165"/>
      <c r="B133" s="165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20"/>
    </row>
    <row r="134" spans="1:15" s="12" customFormat="1" ht="15" x14ac:dyDescent="0.2">
      <c r="A134" s="165"/>
      <c r="B134" s="165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20"/>
    </row>
    <row r="135" spans="1:15" s="12" customFormat="1" ht="15" x14ac:dyDescent="0.2">
      <c r="A135" s="165"/>
      <c r="B135" s="165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20"/>
    </row>
    <row r="136" spans="1:15" s="12" customFormat="1" ht="15" x14ac:dyDescent="0.2">
      <c r="A136" s="165"/>
      <c r="B136" s="165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20"/>
    </row>
    <row r="137" spans="1:15" s="12" customFormat="1" ht="15" x14ac:dyDescent="0.2">
      <c r="A137" s="165"/>
      <c r="B137" s="165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20"/>
    </row>
    <row r="138" spans="1:15" s="12" customFormat="1" ht="15" x14ac:dyDescent="0.2">
      <c r="A138" s="165"/>
      <c r="B138" s="165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20"/>
    </row>
    <row r="139" spans="1:15" s="12" customFormat="1" ht="15" x14ac:dyDescent="0.2">
      <c r="A139" s="165"/>
      <c r="B139" s="165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20"/>
    </row>
    <row r="140" spans="1:15" s="12" customFormat="1" ht="15" x14ac:dyDescent="0.2">
      <c r="A140" s="165"/>
      <c r="B140" s="165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20"/>
    </row>
    <row r="141" spans="1:15" s="12" customFormat="1" ht="15" x14ac:dyDescent="0.2">
      <c r="A141" s="165"/>
      <c r="B141" s="165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20"/>
    </row>
    <row r="142" spans="1:15" s="12" customFormat="1" ht="15" x14ac:dyDescent="0.2">
      <c r="A142" s="165"/>
      <c r="B142" s="165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20"/>
    </row>
    <row r="143" spans="1:15" s="12" customFormat="1" ht="15" x14ac:dyDescent="0.2">
      <c r="A143" s="165"/>
      <c r="B143" s="165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20"/>
    </row>
    <row r="144" spans="1:15" s="12" customFormat="1" ht="15" x14ac:dyDescent="0.2">
      <c r="A144" s="165"/>
      <c r="B144" s="165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20"/>
    </row>
    <row r="145" spans="1:15" s="12" customFormat="1" ht="15" x14ac:dyDescent="0.2">
      <c r="A145" s="165"/>
      <c r="B145" s="165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20"/>
    </row>
    <row r="146" spans="1:15" s="12" customFormat="1" ht="15" x14ac:dyDescent="0.2">
      <c r="A146" s="165"/>
      <c r="B146" s="165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20"/>
    </row>
    <row r="147" spans="1:15" s="12" customFormat="1" ht="15" x14ac:dyDescent="0.2">
      <c r="A147" s="165"/>
      <c r="B147" s="165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20"/>
    </row>
    <row r="148" spans="1:15" s="12" customFormat="1" ht="15" x14ac:dyDescent="0.2">
      <c r="A148" s="165"/>
      <c r="B148" s="165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20"/>
    </row>
    <row r="149" spans="1:15" s="12" customFormat="1" ht="15" x14ac:dyDescent="0.2">
      <c r="A149" s="165"/>
      <c r="B149" s="165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20"/>
    </row>
    <row r="150" spans="1:15" s="12" customFormat="1" ht="15" x14ac:dyDescent="0.2">
      <c r="A150" s="165"/>
      <c r="B150" s="165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20"/>
    </row>
    <row r="151" spans="1:15" s="12" customFormat="1" ht="15" x14ac:dyDescent="0.2">
      <c r="A151" s="165"/>
      <c r="B151" s="165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20"/>
    </row>
    <row r="152" spans="1:15" s="12" customFormat="1" ht="15" x14ac:dyDescent="0.2">
      <c r="A152" s="165"/>
      <c r="B152" s="165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20"/>
    </row>
    <row r="153" spans="1:15" s="12" customFormat="1" ht="15" x14ac:dyDescent="0.2">
      <c r="A153" s="165"/>
      <c r="B153" s="165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20"/>
    </row>
    <row r="154" spans="1:15" s="12" customFormat="1" ht="15" x14ac:dyDescent="0.2">
      <c r="A154" s="165"/>
      <c r="B154" s="165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20"/>
    </row>
    <row r="155" spans="1:15" s="12" customFormat="1" ht="15" x14ac:dyDescent="0.2">
      <c r="A155" s="165"/>
      <c r="B155" s="165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20"/>
    </row>
    <row r="156" spans="1:15" s="12" customFormat="1" ht="15" x14ac:dyDescent="0.2">
      <c r="A156" s="165"/>
      <c r="B156" s="165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20"/>
    </row>
    <row r="157" spans="1:15" s="12" customFormat="1" ht="15" x14ac:dyDescent="0.2">
      <c r="A157" s="165"/>
      <c r="B157" s="165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20"/>
    </row>
    <row r="158" spans="1:15" s="12" customFormat="1" ht="15" x14ac:dyDescent="0.2">
      <c r="A158" s="165"/>
      <c r="B158" s="165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20"/>
    </row>
    <row r="159" spans="1:15" s="12" customFormat="1" ht="15" x14ac:dyDescent="0.2">
      <c r="A159" s="165"/>
      <c r="B159" s="165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20"/>
    </row>
    <row r="160" spans="1:15" s="12" customFormat="1" ht="15" x14ac:dyDescent="0.2">
      <c r="A160" s="165"/>
      <c r="B160" s="165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20"/>
    </row>
    <row r="161" spans="1:15" s="12" customFormat="1" ht="15" x14ac:dyDescent="0.2">
      <c r="A161" s="165"/>
      <c r="B161" s="165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20"/>
    </row>
    <row r="162" spans="1:15" s="12" customFormat="1" ht="15" x14ac:dyDescent="0.2">
      <c r="A162" s="165"/>
      <c r="B162" s="165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20"/>
    </row>
    <row r="163" spans="1:15" s="12" customFormat="1" ht="15" x14ac:dyDescent="0.2">
      <c r="A163" s="165"/>
      <c r="B163" s="165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20"/>
    </row>
    <row r="164" spans="1:15" s="12" customFormat="1" ht="15" x14ac:dyDescent="0.2">
      <c r="A164" s="165"/>
      <c r="B164" s="165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20"/>
    </row>
    <row r="165" spans="1:15" s="12" customFormat="1" ht="15" x14ac:dyDescent="0.2">
      <c r="A165" s="165"/>
      <c r="B165" s="165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20"/>
    </row>
    <row r="166" spans="1:15" s="12" customFormat="1" ht="15" x14ac:dyDescent="0.2">
      <c r="A166" s="165"/>
      <c r="B166" s="165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20"/>
    </row>
    <row r="167" spans="1:15" s="12" customFormat="1" ht="15" x14ac:dyDescent="0.2">
      <c r="A167" s="165"/>
      <c r="B167" s="165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20"/>
    </row>
    <row r="168" spans="1:15" s="12" customFormat="1" ht="15" x14ac:dyDescent="0.2">
      <c r="A168" s="165"/>
      <c r="B168" s="165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20"/>
    </row>
    <row r="169" spans="1:15" s="12" customFormat="1" ht="15" x14ac:dyDescent="0.2">
      <c r="A169" s="165"/>
      <c r="B169" s="165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20"/>
    </row>
    <row r="170" spans="1:15" s="12" customFormat="1" ht="15" x14ac:dyDescent="0.2">
      <c r="A170" s="165"/>
      <c r="B170" s="165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20"/>
    </row>
    <row r="171" spans="1:15" s="12" customFormat="1" ht="15" x14ac:dyDescent="0.2">
      <c r="A171" s="165"/>
      <c r="B171" s="165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20"/>
    </row>
    <row r="172" spans="1:15" s="12" customFormat="1" ht="15" x14ac:dyDescent="0.2">
      <c r="A172" s="165"/>
      <c r="B172" s="165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20"/>
    </row>
    <row r="173" spans="1:15" s="12" customFormat="1" ht="15" x14ac:dyDescent="0.2">
      <c r="A173" s="165"/>
      <c r="B173" s="165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20"/>
    </row>
    <row r="174" spans="1:15" s="12" customFormat="1" ht="15" x14ac:dyDescent="0.2">
      <c r="A174" s="165"/>
      <c r="B174" s="165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20"/>
    </row>
    <row r="175" spans="1:15" s="12" customFormat="1" ht="15" x14ac:dyDescent="0.2">
      <c r="A175" s="165"/>
      <c r="B175" s="165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20"/>
    </row>
    <row r="176" spans="1:15" s="12" customFormat="1" ht="15" x14ac:dyDescent="0.2">
      <c r="A176" s="165"/>
      <c r="B176" s="165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20"/>
    </row>
    <row r="177" spans="1:15" s="12" customFormat="1" ht="15" x14ac:dyDescent="0.2">
      <c r="A177" s="165"/>
      <c r="B177" s="165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20"/>
    </row>
    <row r="178" spans="1:15" s="12" customFormat="1" ht="15" x14ac:dyDescent="0.2">
      <c r="A178" s="165"/>
      <c r="B178" s="165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20"/>
    </row>
    <row r="179" spans="1:15" s="12" customFormat="1" ht="15" x14ac:dyDescent="0.2">
      <c r="A179" s="165"/>
      <c r="B179" s="165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20"/>
    </row>
    <row r="180" spans="1:15" s="12" customFormat="1" ht="15" x14ac:dyDescent="0.2">
      <c r="A180" s="165"/>
      <c r="B180" s="165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20"/>
    </row>
    <row r="181" spans="1:15" s="12" customFormat="1" ht="15" x14ac:dyDescent="0.2">
      <c r="A181" s="165"/>
      <c r="B181" s="165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20"/>
    </row>
    <row r="182" spans="1:15" s="12" customFormat="1" ht="15" x14ac:dyDescent="0.2">
      <c r="A182" s="165"/>
      <c r="B182" s="165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20"/>
    </row>
    <row r="183" spans="1:15" s="12" customFormat="1" ht="15" x14ac:dyDescent="0.2">
      <c r="A183" s="165"/>
      <c r="B183" s="165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20"/>
    </row>
    <row r="184" spans="1:15" s="12" customFormat="1" ht="15" x14ac:dyDescent="0.2">
      <c r="A184" s="165"/>
      <c r="B184" s="165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20"/>
    </row>
    <row r="185" spans="1:15" s="12" customFormat="1" ht="15" x14ac:dyDescent="0.2">
      <c r="A185" s="165"/>
      <c r="B185" s="165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20"/>
    </row>
    <row r="186" spans="1:15" s="12" customFormat="1" ht="15" x14ac:dyDescent="0.2">
      <c r="A186" s="165"/>
      <c r="B186" s="165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20"/>
    </row>
    <row r="187" spans="1:15" s="12" customFormat="1" ht="15" x14ac:dyDescent="0.2">
      <c r="A187" s="165"/>
      <c r="B187" s="165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20"/>
    </row>
    <row r="188" spans="1:15" s="12" customFormat="1" ht="15" x14ac:dyDescent="0.2">
      <c r="A188" s="165"/>
      <c r="B188" s="165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20"/>
    </row>
    <row r="189" spans="1:15" s="12" customFormat="1" ht="15" x14ac:dyDescent="0.2">
      <c r="A189" s="165"/>
      <c r="B189" s="165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20"/>
    </row>
    <row r="190" spans="1:15" s="12" customFormat="1" ht="15" x14ac:dyDescent="0.2">
      <c r="A190" s="165"/>
      <c r="B190" s="165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20"/>
    </row>
    <row r="191" spans="1:15" s="12" customFormat="1" ht="15" x14ac:dyDescent="0.2">
      <c r="A191" s="165"/>
      <c r="B191" s="165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20"/>
    </row>
    <row r="192" spans="1:15" s="12" customFormat="1" ht="15" x14ac:dyDescent="0.2">
      <c r="A192" s="165"/>
      <c r="B192" s="165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20"/>
    </row>
    <row r="193" spans="1:15" s="12" customFormat="1" ht="15" x14ac:dyDescent="0.2">
      <c r="A193" s="165"/>
      <c r="B193" s="165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20"/>
    </row>
    <row r="194" spans="1:15" s="12" customFormat="1" ht="15" x14ac:dyDescent="0.2">
      <c r="A194" s="165"/>
      <c r="B194" s="165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20"/>
    </row>
    <row r="195" spans="1:15" s="12" customFormat="1" ht="15" x14ac:dyDescent="0.2">
      <c r="A195" s="165"/>
      <c r="B195" s="165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20"/>
    </row>
    <row r="196" spans="1:15" s="12" customFormat="1" ht="15" x14ac:dyDescent="0.2">
      <c r="A196" s="165"/>
      <c r="B196" s="165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20"/>
    </row>
    <row r="197" spans="1:15" s="12" customFormat="1" ht="15" x14ac:dyDescent="0.2">
      <c r="A197" s="165"/>
      <c r="B197" s="165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20"/>
    </row>
    <row r="198" spans="1:15" s="12" customFormat="1" ht="15" x14ac:dyDescent="0.2">
      <c r="A198" s="165"/>
      <c r="B198" s="165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20"/>
    </row>
    <row r="199" spans="1:15" s="12" customFormat="1" ht="15" x14ac:dyDescent="0.2">
      <c r="A199" s="165"/>
      <c r="B199" s="165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20"/>
    </row>
    <row r="200" spans="1:15" s="12" customFormat="1" ht="15" x14ac:dyDescent="0.2">
      <c r="A200" s="165"/>
      <c r="B200" s="165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20"/>
    </row>
    <row r="201" spans="1:15" s="12" customFormat="1" ht="15" x14ac:dyDescent="0.2">
      <c r="A201" s="165"/>
      <c r="B201" s="165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20"/>
    </row>
    <row r="202" spans="1:15" s="12" customFormat="1" ht="15" x14ac:dyDescent="0.2">
      <c r="A202" s="165"/>
      <c r="B202" s="165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20"/>
    </row>
    <row r="203" spans="1:15" s="12" customFormat="1" ht="15" x14ac:dyDescent="0.2">
      <c r="A203" s="165"/>
      <c r="B203" s="165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20"/>
    </row>
    <row r="204" spans="1:15" s="12" customFormat="1" ht="15" x14ac:dyDescent="0.2">
      <c r="A204" s="165"/>
      <c r="B204" s="165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20"/>
    </row>
    <row r="205" spans="1:15" s="12" customFormat="1" ht="15" x14ac:dyDescent="0.2">
      <c r="A205" s="165"/>
      <c r="B205" s="165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20"/>
    </row>
    <row r="206" spans="1:15" s="12" customFormat="1" ht="15" x14ac:dyDescent="0.2">
      <c r="A206" s="165"/>
      <c r="B206" s="165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20"/>
    </row>
    <row r="207" spans="1:15" s="12" customFormat="1" ht="15" x14ac:dyDescent="0.2">
      <c r="A207" s="165"/>
      <c r="B207" s="165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20"/>
    </row>
    <row r="208" spans="1:15" s="12" customFormat="1" ht="15" x14ac:dyDescent="0.2">
      <c r="A208" s="165"/>
      <c r="B208" s="165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20"/>
    </row>
    <row r="209" spans="1:15" s="12" customFormat="1" ht="15" x14ac:dyDescent="0.2">
      <c r="A209" s="165"/>
      <c r="B209" s="165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20"/>
    </row>
    <row r="210" spans="1:15" s="12" customFormat="1" ht="15" x14ac:dyDescent="0.2">
      <c r="A210" s="165"/>
      <c r="B210" s="165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20"/>
    </row>
    <row r="211" spans="1:15" s="12" customFormat="1" ht="15" x14ac:dyDescent="0.2">
      <c r="A211" s="165"/>
      <c r="B211" s="165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20"/>
    </row>
    <row r="212" spans="1:15" s="12" customFormat="1" ht="15" x14ac:dyDescent="0.2">
      <c r="A212" s="165"/>
      <c r="B212" s="165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20"/>
    </row>
    <row r="213" spans="1:15" s="12" customFormat="1" ht="15" x14ac:dyDescent="0.2">
      <c r="A213" s="165"/>
      <c r="B213" s="165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20"/>
    </row>
    <row r="214" spans="1:15" s="12" customFormat="1" ht="15" x14ac:dyDescent="0.2">
      <c r="A214" s="165"/>
      <c r="B214" s="165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20"/>
    </row>
    <row r="215" spans="1:15" s="12" customFormat="1" ht="15" x14ac:dyDescent="0.2">
      <c r="A215" s="165"/>
      <c r="B215" s="165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20"/>
    </row>
    <row r="216" spans="1:15" s="12" customFormat="1" ht="15" x14ac:dyDescent="0.2">
      <c r="A216" s="165"/>
      <c r="B216" s="165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20"/>
    </row>
    <row r="217" spans="1:15" s="12" customFormat="1" ht="15" x14ac:dyDescent="0.2">
      <c r="A217" s="165"/>
      <c r="B217" s="165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20"/>
    </row>
    <row r="218" spans="1:15" s="12" customFormat="1" ht="15" x14ac:dyDescent="0.2">
      <c r="A218" s="165"/>
      <c r="B218" s="165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20"/>
    </row>
    <row r="219" spans="1:15" s="12" customFormat="1" ht="15" x14ac:dyDescent="0.2">
      <c r="A219" s="165"/>
      <c r="B219" s="165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20"/>
    </row>
    <row r="220" spans="1:15" s="12" customFormat="1" ht="15" x14ac:dyDescent="0.2">
      <c r="A220" s="165"/>
      <c r="B220" s="165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20"/>
    </row>
    <row r="221" spans="1:15" s="12" customFormat="1" ht="15" x14ac:dyDescent="0.2">
      <c r="A221" s="165"/>
      <c r="B221" s="165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20"/>
    </row>
    <row r="222" spans="1:15" s="12" customFormat="1" ht="15" x14ac:dyDescent="0.2">
      <c r="A222" s="165"/>
      <c r="B222" s="165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20"/>
    </row>
    <row r="223" spans="1:15" s="12" customFormat="1" ht="15" x14ac:dyDescent="0.2">
      <c r="A223" s="165"/>
      <c r="B223" s="165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20"/>
    </row>
    <row r="224" spans="1:15" s="12" customFormat="1" ht="15" x14ac:dyDescent="0.2">
      <c r="A224" s="165"/>
      <c r="B224" s="165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20"/>
    </row>
    <row r="225" spans="1:15" s="12" customFormat="1" ht="15" x14ac:dyDescent="0.2">
      <c r="A225" s="165"/>
      <c r="B225" s="165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20"/>
    </row>
    <row r="226" spans="1:15" s="12" customFormat="1" ht="15" x14ac:dyDescent="0.2">
      <c r="A226" s="165"/>
      <c r="B226" s="165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20"/>
    </row>
    <row r="227" spans="1:15" s="12" customFormat="1" ht="15" x14ac:dyDescent="0.2">
      <c r="A227" s="165"/>
      <c r="B227" s="165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20"/>
    </row>
    <row r="228" spans="1:15" s="12" customFormat="1" ht="15" x14ac:dyDescent="0.2">
      <c r="A228" s="165"/>
      <c r="B228" s="165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20"/>
    </row>
    <row r="229" spans="1:15" s="12" customFormat="1" ht="15" x14ac:dyDescent="0.2">
      <c r="A229" s="165"/>
      <c r="B229" s="165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20"/>
    </row>
    <row r="230" spans="1:15" s="12" customFormat="1" ht="15" x14ac:dyDescent="0.2">
      <c r="A230" s="165"/>
      <c r="B230" s="165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20"/>
    </row>
    <row r="231" spans="1:15" s="12" customFormat="1" ht="15" x14ac:dyDescent="0.2">
      <c r="A231" s="165"/>
      <c r="B231" s="165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20"/>
    </row>
    <row r="232" spans="1:15" s="12" customFormat="1" ht="15" x14ac:dyDescent="0.2">
      <c r="A232" s="165"/>
      <c r="B232" s="165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20"/>
    </row>
    <row r="233" spans="1:15" s="12" customFormat="1" ht="15" x14ac:dyDescent="0.2">
      <c r="A233" s="165"/>
      <c r="B233" s="165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20"/>
    </row>
    <row r="234" spans="1:15" s="12" customFormat="1" ht="15" x14ac:dyDescent="0.2">
      <c r="A234" s="165"/>
      <c r="B234" s="165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20"/>
    </row>
    <row r="235" spans="1:15" s="12" customFormat="1" ht="15" x14ac:dyDescent="0.2">
      <c r="A235" s="165"/>
      <c r="B235" s="165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20"/>
    </row>
    <row r="236" spans="1:15" s="12" customFormat="1" ht="15" x14ac:dyDescent="0.2">
      <c r="A236" s="165"/>
      <c r="B236" s="165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20"/>
    </row>
    <row r="237" spans="1:15" s="12" customFormat="1" ht="15" x14ac:dyDescent="0.2">
      <c r="A237" s="165"/>
      <c r="B237" s="165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20"/>
    </row>
    <row r="238" spans="1:15" s="12" customFormat="1" ht="15" x14ac:dyDescent="0.2">
      <c r="A238" s="165"/>
      <c r="B238" s="165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20"/>
    </row>
    <row r="239" spans="1:15" s="12" customFormat="1" ht="15" x14ac:dyDescent="0.2">
      <c r="A239" s="165"/>
      <c r="B239" s="165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20"/>
    </row>
    <row r="240" spans="1:15" s="12" customFormat="1" ht="15" x14ac:dyDescent="0.2">
      <c r="A240" s="165"/>
      <c r="B240" s="165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20"/>
    </row>
    <row r="241" spans="1:15" s="12" customFormat="1" ht="15" x14ac:dyDescent="0.2">
      <c r="A241" s="165"/>
      <c r="B241" s="165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20"/>
    </row>
    <row r="242" spans="1:15" s="12" customFormat="1" ht="15" x14ac:dyDescent="0.2">
      <c r="A242" s="165"/>
      <c r="B242" s="165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20"/>
    </row>
    <row r="243" spans="1:15" s="12" customFormat="1" ht="15" x14ac:dyDescent="0.2">
      <c r="A243" s="165"/>
      <c r="B243" s="165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20"/>
    </row>
    <row r="244" spans="1:15" s="12" customFormat="1" ht="15" x14ac:dyDescent="0.2">
      <c r="A244" s="165"/>
      <c r="B244" s="165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20"/>
    </row>
    <row r="245" spans="1:15" s="12" customFormat="1" ht="15" x14ac:dyDescent="0.2">
      <c r="A245" s="165"/>
      <c r="B245" s="165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20"/>
    </row>
    <row r="246" spans="1:15" s="12" customFormat="1" ht="15" x14ac:dyDescent="0.2">
      <c r="A246" s="165"/>
      <c r="B246" s="165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20"/>
    </row>
    <row r="247" spans="1:15" s="12" customFormat="1" ht="15" x14ac:dyDescent="0.2">
      <c r="A247" s="165"/>
      <c r="B247" s="165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20"/>
    </row>
    <row r="248" spans="1:15" s="12" customFormat="1" ht="15" x14ac:dyDescent="0.2">
      <c r="A248" s="165"/>
      <c r="B248" s="165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20"/>
    </row>
    <row r="249" spans="1:15" s="12" customFormat="1" ht="15" x14ac:dyDescent="0.2">
      <c r="A249" s="165"/>
      <c r="B249" s="165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20"/>
    </row>
    <row r="250" spans="1:15" s="12" customFormat="1" ht="15" x14ac:dyDescent="0.2">
      <c r="A250" s="165"/>
      <c r="B250" s="165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20"/>
    </row>
    <row r="251" spans="1:15" s="12" customFormat="1" ht="15" x14ac:dyDescent="0.2">
      <c r="A251" s="165"/>
      <c r="B251" s="165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20"/>
    </row>
    <row r="252" spans="1:15" s="12" customFormat="1" ht="15" x14ac:dyDescent="0.2">
      <c r="A252" s="165"/>
      <c r="B252" s="165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20"/>
    </row>
    <row r="253" spans="1:15" s="12" customFormat="1" ht="15" x14ac:dyDescent="0.2">
      <c r="A253" s="165"/>
      <c r="B253" s="165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20"/>
    </row>
    <row r="254" spans="1:15" s="12" customFormat="1" ht="15" x14ac:dyDescent="0.2">
      <c r="A254" s="165"/>
      <c r="B254" s="165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20"/>
    </row>
    <row r="255" spans="1:15" s="12" customFormat="1" ht="15" x14ac:dyDescent="0.2">
      <c r="A255" s="165"/>
      <c r="B255" s="165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20"/>
    </row>
    <row r="256" spans="1:15" s="12" customFormat="1" ht="15" x14ac:dyDescent="0.2">
      <c r="A256" s="165"/>
      <c r="B256" s="165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20"/>
    </row>
    <row r="257" spans="1:15" s="12" customFormat="1" ht="15" x14ac:dyDescent="0.2">
      <c r="A257" s="165"/>
      <c r="B257" s="165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20"/>
    </row>
    <row r="258" spans="1:15" s="12" customFormat="1" ht="15" x14ac:dyDescent="0.2">
      <c r="A258" s="165"/>
      <c r="B258" s="165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20"/>
    </row>
    <row r="259" spans="1:15" s="12" customFormat="1" ht="15" x14ac:dyDescent="0.2">
      <c r="A259" s="165"/>
      <c r="B259" s="165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20"/>
    </row>
    <row r="260" spans="1:15" s="12" customFormat="1" ht="15" x14ac:dyDescent="0.2">
      <c r="A260" s="165"/>
      <c r="B260" s="165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20"/>
    </row>
    <row r="261" spans="1:15" s="12" customFormat="1" ht="15" x14ac:dyDescent="0.2">
      <c r="A261" s="165"/>
      <c r="B261" s="165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20"/>
    </row>
    <row r="262" spans="1:15" s="12" customFormat="1" ht="15" x14ac:dyDescent="0.2">
      <c r="A262" s="165"/>
      <c r="B262" s="165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20"/>
    </row>
    <row r="263" spans="1:15" s="12" customFormat="1" ht="15" x14ac:dyDescent="0.2">
      <c r="A263" s="165"/>
      <c r="B263" s="165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20"/>
    </row>
    <row r="264" spans="1:15" s="12" customFormat="1" ht="15" x14ac:dyDescent="0.2">
      <c r="A264" s="165"/>
      <c r="B264" s="165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20"/>
    </row>
    <row r="265" spans="1:15" s="12" customFormat="1" ht="15" x14ac:dyDescent="0.2">
      <c r="A265" s="165"/>
      <c r="B265" s="165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20"/>
    </row>
    <row r="266" spans="1:15" s="12" customFormat="1" ht="15" x14ac:dyDescent="0.2">
      <c r="A266" s="165"/>
      <c r="B266" s="165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20"/>
    </row>
    <row r="267" spans="1:15" s="12" customFormat="1" ht="15" x14ac:dyDescent="0.2">
      <c r="A267" s="165"/>
      <c r="B267" s="165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20"/>
    </row>
    <row r="268" spans="1:15" s="12" customFormat="1" ht="15" x14ac:dyDescent="0.2">
      <c r="A268" s="165"/>
      <c r="B268" s="165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20"/>
    </row>
    <row r="269" spans="1:15" s="12" customFormat="1" ht="15" x14ac:dyDescent="0.2">
      <c r="A269" s="165"/>
      <c r="B269" s="165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20"/>
    </row>
    <row r="270" spans="1:15" s="12" customFormat="1" ht="15" x14ac:dyDescent="0.2">
      <c r="A270" s="165"/>
      <c r="B270" s="165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20"/>
    </row>
    <row r="271" spans="1:15" s="12" customFormat="1" ht="15" x14ac:dyDescent="0.2">
      <c r="A271" s="165"/>
      <c r="B271" s="165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20"/>
    </row>
    <row r="272" spans="1:15" s="12" customFormat="1" ht="15" x14ac:dyDescent="0.2">
      <c r="A272" s="165"/>
      <c r="B272" s="165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20"/>
    </row>
    <row r="273" spans="1:15" s="12" customFormat="1" ht="15" x14ac:dyDescent="0.2">
      <c r="A273" s="165"/>
      <c r="B273" s="165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20"/>
    </row>
    <row r="274" spans="1:15" s="12" customFormat="1" ht="15" x14ac:dyDescent="0.2">
      <c r="A274" s="165"/>
      <c r="B274" s="165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20"/>
    </row>
    <row r="275" spans="1:15" s="12" customFormat="1" ht="15" x14ac:dyDescent="0.2">
      <c r="A275" s="165"/>
      <c r="B275" s="165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20"/>
    </row>
    <row r="276" spans="1:15" s="12" customFormat="1" ht="15" x14ac:dyDescent="0.2">
      <c r="A276" s="165"/>
      <c r="B276" s="165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20"/>
    </row>
    <row r="277" spans="1:15" s="12" customFormat="1" ht="15" x14ac:dyDescent="0.2">
      <c r="A277" s="165"/>
      <c r="B277" s="165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20"/>
    </row>
    <row r="278" spans="1:15" s="12" customFormat="1" ht="15" x14ac:dyDescent="0.2">
      <c r="A278" s="165"/>
      <c r="B278" s="165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20"/>
    </row>
    <row r="279" spans="1:15" s="12" customFormat="1" ht="15" x14ac:dyDescent="0.2">
      <c r="A279" s="165"/>
      <c r="B279" s="165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20"/>
    </row>
    <row r="280" spans="1:15" s="12" customFormat="1" ht="15" x14ac:dyDescent="0.2">
      <c r="A280" s="165"/>
      <c r="B280" s="165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20"/>
    </row>
    <row r="281" spans="1:15" s="12" customFormat="1" ht="15" x14ac:dyDescent="0.2">
      <c r="A281" s="165"/>
      <c r="B281" s="165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20"/>
    </row>
    <row r="282" spans="1:15" s="12" customFormat="1" ht="15" x14ac:dyDescent="0.2">
      <c r="A282" s="165"/>
      <c r="B282" s="165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20"/>
    </row>
    <row r="283" spans="1:15" s="12" customFormat="1" ht="15" x14ac:dyDescent="0.2">
      <c r="A283" s="165"/>
      <c r="B283" s="165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20"/>
    </row>
    <row r="284" spans="1:15" s="12" customFormat="1" ht="15" x14ac:dyDescent="0.2">
      <c r="A284" s="165"/>
      <c r="B284" s="165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20"/>
    </row>
    <row r="285" spans="1:15" s="12" customFormat="1" ht="15" x14ac:dyDescent="0.2">
      <c r="A285" s="165"/>
      <c r="B285" s="165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20"/>
    </row>
    <row r="286" spans="1:15" s="12" customFormat="1" ht="15" x14ac:dyDescent="0.2">
      <c r="A286" s="165"/>
      <c r="B286" s="165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20"/>
    </row>
    <row r="287" spans="1:15" s="12" customFormat="1" ht="15" x14ac:dyDescent="0.2">
      <c r="A287" s="165"/>
      <c r="B287" s="165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20"/>
    </row>
    <row r="288" spans="1:15" s="12" customFormat="1" ht="15" x14ac:dyDescent="0.2">
      <c r="A288" s="165"/>
      <c r="B288" s="165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20"/>
    </row>
    <row r="289" spans="1:15" s="12" customFormat="1" ht="15" x14ac:dyDescent="0.2">
      <c r="A289" s="165"/>
      <c r="B289" s="165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20"/>
    </row>
    <row r="290" spans="1:15" s="12" customFormat="1" ht="15" x14ac:dyDescent="0.2">
      <c r="A290" s="165"/>
      <c r="B290" s="165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20"/>
    </row>
    <row r="291" spans="1:15" s="12" customFormat="1" ht="15" x14ac:dyDescent="0.2">
      <c r="A291" s="165"/>
      <c r="B291" s="165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20"/>
    </row>
    <row r="292" spans="1:15" s="12" customFormat="1" ht="15" x14ac:dyDescent="0.2">
      <c r="A292" s="165"/>
      <c r="B292" s="165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20"/>
    </row>
    <row r="293" spans="1:15" s="12" customFormat="1" ht="15" x14ac:dyDescent="0.2">
      <c r="A293" s="165"/>
      <c r="B293" s="165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20"/>
    </row>
    <row r="294" spans="1:15" s="12" customFormat="1" ht="15" x14ac:dyDescent="0.2">
      <c r="A294" s="165"/>
      <c r="B294" s="165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20"/>
    </row>
    <row r="295" spans="1:15" s="12" customFormat="1" ht="15" x14ac:dyDescent="0.2">
      <c r="A295" s="165"/>
      <c r="B295" s="165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20"/>
    </row>
    <row r="296" spans="1:15" s="12" customFormat="1" ht="15" x14ac:dyDescent="0.2">
      <c r="A296" s="165"/>
      <c r="B296" s="165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20"/>
    </row>
    <row r="297" spans="1:15" s="12" customFormat="1" ht="15" x14ac:dyDescent="0.2">
      <c r="A297" s="165"/>
      <c r="B297" s="165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20"/>
    </row>
    <row r="298" spans="1:15" s="12" customFormat="1" ht="15" x14ac:dyDescent="0.2">
      <c r="A298" s="165"/>
      <c r="B298" s="165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20"/>
    </row>
    <row r="299" spans="1:15" s="12" customFormat="1" ht="15" x14ac:dyDescent="0.2">
      <c r="A299" s="165"/>
      <c r="B299" s="165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20"/>
    </row>
    <row r="300" spans="1:15" s="12" customFormat="1" ht="15" x14ac:dyDescent="0.2">
      <c r="A300" s="165"/>
      <c r="B300" s="165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20"/>
    </row>
    <row r="301" spans="1:15" s="12" customFormat="1" ht="15" x14ac:dyDescent="0.2">
      <c r="A301" s="165"/>
      <c r="B301" s="165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20"/>
    </row>
    <row r="302" spans="1:15" s="12" customFormat="1" ht="15" x14ac:dyDescent="0.2">
      <c r="A302" s="165"/>
      <c r="B302" s="165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20"/>
    </row>
    <row r="303" spans="1:15" s="12" customFormat="1" ht="15" x14ac:dyDescent="0.2">
      <c r="A303" s="165"/>
      <c r="B303" s="165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20"/>
    </row>
    <row r="304" spans="1:15" s="12" customFormat="1" ht="15" x14ac:dyDescent="0.2">
      <c r="A304" s="165"/>
      <c r="B304" s="165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20"/>
    </row>
    <row r="305" spans="1:15" s="12" customFormat="1" ht="15" x14ac:dyDescent="0.2">
      <c r="A305" s="165"/>
      <c r="B305" s="165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20"/>
    </row>
    <row r="306" spans="1:15" s="12" customFormat="1" ht="15" x14ac:dyDescent="0.2">
      <c r="A306" s="165"/>
      <c r="B306" s="165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20"/>
    </row>
    <row r="307" spans="1:15" s="12" customFormat="1" ht="15" x14ac:dyDescent="0.2">
      <c r="A307" s="165"/>
      <c r="B307" s="165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20"/>
    </row>
    <row r="308" spans="1:15" s="12" customFormat="1" ht="15" x14ac:dyDescent="0.2">
      <c r="A308" s="165"/>
      <c r="B308" s="165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20"/>
    </row>
    <row r="309" spans="1:15" s="12" customFormat="1" ht="15" x14ac:dyDescent="0.2">
      <c r="A309" s="165"/>
      <c r="B309" s="165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20"/>
    </row>
    <row r="310" spans="1:15" s="12" customFormat="1" ht="15" x14ac:dyDescent="0.2">
      <c r="A310" s="165"/>
      <c r="B310" s="165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20"/>
    </row>
    <row r="311" spans="1:15" s="12" customFormat="1" ht="15" x14ac:dyDescent="0.2">
      <c r="A311" s="165"/>
      <c r="B311" s="165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20"/>
    </row>
    <row r="312" spans="1:15" s="12" customFormat="1" ht="15" x14ac:dyDescent="0.2">
      <c r="A312" s="165"/>
      <c r="B312" s="165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20"/>
    </row>
    <row r="313" spans="1:15" s="12" customFormat="1" ht="15" x14ac:dyDescent="0.2">
      <c r="A313" s="165"/>
      <c r="B313" s="165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20"/>
    </row>
    <row r="314" spans="1:15" s="12" customFormat="1" ht="15" x14ac:dyDescent="0.2">
      <c r="A314" s="165"/>
      <c r="B314" s="165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20"/>
    </row>
    <row r="315" spans="1:15" s="12" customFormat="1" ht="15" x14ac:dyDescent="0.2">
      <c r="A315" s="165"/>
      <c r="B315" s="165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20"/>
    </row>
    <row r="316" spans="1:15" s="12" customFormat="1" ht="15" x14ac:dyDescent="0.2">
      <c r="A316" s="165"/>
      <c r="B316" s="165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20"/>
    </row>
    <row r="317" spans="1:15" s="12" customFormat="1" ht="15" x14ac:dyDescent="0.2">
      <c r="A317" s="165"/>
      <c r="B317" s="165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20"/>
    </row>
    <row r="318" spans="1:15" s="12" customFormat="1" ht="15" x14ac:dyDescent="0.2">
      <c r="A318" s="165"/>
      <c r="B318" s="165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20"/>
    </row>
    <row r="319" spans="1:15" s="12" customFormat="1" ht="15" x14ac:dyDescent="0.2">
      <c r="A319" s="165"/>
      <c r="B319" s="165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20"/>
    </row>
    <row r="320" spans="1:15" s="12" customFormat="1" ht="15" x14ac:dyDescent="0.2">
      <c r="A320" s="165"/>
      <c r="B320" s="165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20"/>
    </row>
    <row r="321" spans="1:15" s="12" customFormat="1" ht="15" x14ac:dyDescent="0.2">
      <c r="A321" s="165"/>
      <c r="B321" s="165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20"/>
    </row>
    <row r="322" spans="1:15" s="12" customFormat="1" ht="15" x14ac:dyDescent="0.2">
      <c r="A322" s="165"/>
      <c r="B322" s="165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20"/>
    </row>
    <row r="323" spans="1:15" s="12" customFormat="1" ht="15" x14ac:dyDescent="0.2">
      <c r="A323" s="165"/>
      <c r="B323" s="165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20"/>
    </row>
    <row r="324" spans="1:15" s="12" customFormat="1" ht="15" x14ac:dyDescent="0.2">
      <c r="A324" s="165"/>
      <c r="B324" s="165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20"/>
    </row>
    <row r="325" spans="1:15" s="12" customFormat="1" ht="15" x14ac:dyDescent="0.2">
      <c r="A325" s="165"/>
      <c r="B325" s="165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20"/>
    </row>
    <row r="326" spans="1:15" s="12" customFormat="1" ht="15" x14ac:dyDescent="0.2">
      <c r="A326" s="165"/>
      <c r="B326" s="165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20"/>
    </row>
    <row r="327" spans="1:15" s="12" customFormat="1" ht="15" x14ac:dyDescent="0.2">
      <c r="A327" s="165"/>
      <c r="B327" s="165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20"/>
    </row>
    <row r="328" spans="1:15" s="12" customFormat="1" ht="15" x14ac:dyDescent="0.2">
      <c r="A328" s="165"/>
      <c r="B328" s="165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20"/>
    </row>
    <row r="329" spans="1:15" s="12" customFormat="1" ht="15" x14ac:dyDescent="0.2">
      <c r="A329" s="165"/>
      <c r="B329" s="165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20"/>
    </row>
    <row r="330" spans="1:15" s="12" customFormat="1" ht="15" x14ac:dyDescent="0.2">
      <c r="A330" s="165"/>
      <c r="B330" s="165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20"/>
    </row>
    <row r="331" spans="1:15" s="12" customFormat="1" ht="15" x14ac:dyDescent="0.2">
      <c r="A331" s="165"/>
      <c r="B331" s="165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20"/>
    </row>
    <row r="332" spans="1:15" s="12" customFormat="1" ht="15" x14ac:dyDescent="0.2">
      <c r="A332" s="165"/>
      <c r="B332" s="165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20"/>
    </row>
    <row r="333" spans="1:15" s="12" customFormat="1" ht="15" x14ac:dyDescent="0.2">
      <c r="A333" s="165"/>
      <c r="B333" s="165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20"/>
    </row>
    <row r="334" spans="1:15" s="12" customFormat="1" ht="15" x14ac:dyDescent="0.2">
      <c r="A334" s="165"/>
      <c r="B334" s="165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20"/>
    </row>
    <row r="335" spans="1:15" s="12" customFormat="1" ht="15" x14ac:dyDescent="0.2">
      <c r="A335" s="165"/>
      <c r="B335" s="165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20"/>
    </row>
    <row r="336" spans="1:15" s="12" customFormat="1" ht="15" x14ac:dyDescent="0.2">
      <c r="A336" s="165"/>
      <c r="B336" s="165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20"/>
    </row>
    <row r="337" spans="1:15" s="12" customFormat="1" ht="15" x14ac:dyDescent="0.2">
      <c r="A337" s="165"/>
      <c r="B337" s="165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20"/>
    </row>
    <row r="338" spans="1:15" s="12" customFormat="1" ht="15" x14ac:dyDescent="0.2">
      <c r="A338" s="165"/>
      <c r="B338" s="165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20"/>
    </row>
    <row r="339" spans="1:15" s="12" customFormat="1" ht="15" x14ac:dyDescent="0.2">
      <c r="A339" s="165"/>
      <c r="B339" s="165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20"/>
    </row>
    <row r="340" spans="1:15" s="12" customFormat="1" ht="15" x14ac:dyDescent="0.2">
      <c r="A340" s="165"/>
      <c r="B340" s="165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20"/>
    </row>
    <row r="341" spans="1:15" s="12" customFormat="1" ht="15" x14ac:dyDescent="0.2">
      <c r="A341" s="165"/>
      <c r="B341" s="165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20"/>
    </row>
    <row r="342" spans="1:15" s="12" customFormat="1" ht="15" x14ac:dyDescent="0.2">
      <c r="A342" s="165"/>
      <c r="B342" s="165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20"/>
    </row>
    <row r="343" spans="1:15" s="12" customFormat="1" ht="15" x14ac:dyDescent="0.2">
      <c r="A343" s="165"/>
      <c r="B343" s="165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20"/>
    </row>
    <row r="344" spans="1:15" s="12" customFormat="1" ht="15" x14ac:dyDescent="0.2">
      <c r="A344" s="165"/>
      <c r="B344" s="165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20"/>
    </row>
    <row r="345" spans="1:15" s="12" customFormat="1" ht="15" x14ac:dyDescent="0.2">
      <c r="A345" s="165"/>
      <c r="B345" s="165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20"/>
    </row>
    <row r="346" spans="1:15" s="12" customFormat="1" ht="15" x14ac:dyDescent="0.2">
      <c r="A346" s="165"/>
      <c r="B346" s="165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20"/>
    </row>
    <row r="347" spans="1:15" s="12" customFormat="1" ht="15" x14ac:dyDescent="0.2">
      <c r="A347" s="165"/>
      <c r="B347" s="165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20"/>
    </row>
    <row r="348" spans="1:15" s="12" customFormat="1" ht="15" x14ac:dyDescent="0.2">
      <c r="A348" s="165"/>
      <c r="B348" s="165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20"/>
    </row>
    <row r="349" spans="1:15" s="12" customFormat="1" ht="15" x14ac:dyDescent="0.2">
      <c r="A349" s="165"/>
      <c r="B349" s="165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20"/>
    </row>
    <row r="350" spans="1:15" s="12" customFormat="1" ht="15" x14ac:dyDescent="0.2">
      <c r="A350" s="165"/>
      <c r="B350" s="165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20"/>
    </row>
    <row r="351" spans="1:15" s="12" customFormat="1" ht="15" x14ac:dyDescent="0.2">
      <c r="A351" s="165"/>
      <c r="B351" s="165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20"/>
    </row>
    <row r="352" spans="1:15" s="12" customFormat="1" ht="15" x14ac:dyDescent="0.2">
      <c r="A352" s="165"/>
      <c r="B352" s="165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20"/>
    </row>
    <row r="353" spans="1:15" s="12" customFormat="1" ht="15" x14ac:dyDescent="0.2">
      <c r="A353" s="165"/>
      <c r="B353" s="165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20"/>
    </row>
    <row r="354" spans="1:15" s="12" customFormat="1" ht="15" x14ac:dyDescent="0.2">
      <c r="A354" s="165"/>
      <c r="B354" s="165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20"/>
    </row>
    <row r="355" spans="1:15" s="12" customFormat="1" ht="15" x14ac:dyDescent="0.2">
      <c r="A355" s="165"/>
      <c r="B355" s="165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20"/>
    </row>
    <row r="356" spans="1:15" s="12" customFormat="1" ht="15" x14ac:dyDescent="0.2">
      <c r="A356" s="165"/>
      <c r="B356" s="165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20"/>
    </row>
    <row r="357" spans="1:15" s="12" customFormat="1" ht="15" x14ac:dyDescent="0.2">
      <c r="A357" s="165"/>
      <c r="B357" s="165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20"/>
    </row>
    <row r="358" spans="1:15" s="12" customFormat="1" ht="15" x14ac:dyDescent="0.2">
      <c r="A358" s="165"/>
      <c r="B358" s="165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20"/>
    </row>
    <row r="359" spans="1:15" s="12" customFormat="1" ht="15" x14ac:dyDescent="0.2">
      <c r="A359" s="165"/>
      <c r="B359" s="165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20"/>
    </row>
    <row r="360" spans="1:15" s="12" customFormat="1" ht="15" x14ac:dyDescent="0.2">
      <c r="A360" s="165"/>
      <c r="B360" s="165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20"/>
    </row>
    <row r="361" spans="1:15" s="12" customFormat="1" ht="15" x14ac:dyDescent="0.2">
      <c r="A361" s="165"/>
      <c r="B361" s="165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20"/>
    </row>
    <row r="362" spans="1:15" s="12" customFormat="1" ht="15" x14ac:dyDescent="0.2">
      <c r="A362" s="165"/>
      <c r="B362" s="165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20"/>
    </row>
    <row r="363" spans="1:15" s="12" customFormat="1" ht="15" x14ac:dyDescent="0.2">
      <c r="A363" s="165"/>
      <c r="B363" s="165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20"/>
    </row>
    <row r="364" spans="1:15" s="12" customFormat="1" ht="15" x14ac:dyDescent="0.2">
      <c r="A364" s="165"/>
      <c r="B364" s="165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20"/>
    </row>
    <row r="365" spans="1:15" s="12" customFormat="1" ht="15" x14ac:dyDescent="0.2">
      <c r="A365" s="165"/>
      <c r="B365" s="165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20"/>
    </row>
    <row r="366" spans="1:15" s="12" customFormat="1" ht="15" x14ac:dyDescent="0.2">
      <c r="A366" s="165"/>
      <c r="B366" s="165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20"/>
    </row>
    <row r="367" spans="1:15" s="12" customFormat="1" ht="15" x14ac:dyDescent="0.2">
      <c r="A367" s="165"/>
      <c r="B367" s="165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20"/>
    </row>
    <row r="368" spans="1:15" s="12" customFormat="1" ht="15" x14ac:dyDescent="0.2">
      <c r="A368" s="165"/>
      <c r="B368" s="165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20"/>
    </row>
    <row r="369" spans="1:15" s="12" customFormat="1" ht="15" x14ac:dyDescent="0.2">
      <c r="A369" s="165"/>
      <c r="B369" s="165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20"/>
    </row>
    <row r="370" spans="1:15" s="12" customFormat="1" ht="15" x14ac:dyDescent="0.2">
      <c r="A370" s="165"/>
      <c r="B370" s="165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20"/>
    </row>
    <row r="371" spans="1:15" s="12" customFormat="1" ht="15" x14ac:dyDescent="0.2">
      <c r="A371" s="165"/>
      <c r="B371" s="165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20"/>
    </row>
    <row r="372" spans="1:15" s="12" customFormat="1" ht="15" x14ac:dyDescent="0.2">
      <c r="A372" s="165"/>
      <c r="B372" s="165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20"/>
    </row>
    <row r="373" spans="1:15" s="12" customFormat="1" ht="15" x14ac:dyDescent="0.2">
      <c r="A373" s="165"/>
      <c r="B373" s="165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20"/>
    </row>
    <row r="374" spans="1:15" s="12" customFormat="1" ht="15" x14ac:dyDescent="0.2">
      <c r="A374" s="165"/>
      <c r="B374" s="165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20"/>
    </row>
    <row r="375" spans="1:15" s="12" customFormat="1" ht="15" x14ac:dyDescent="0.2">
      <c r="A375" s="165"/>
      <c r="B375" s="165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20"/>
    </row>
    <row r="376" spans="1:15" s="12" customFormat="1" ht="15" x14ac:dyDescent="0.2">
      <c r="A376" s="165"/>
      <c r="B376" s="165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20"/>
    </row>
    <row r="377" spans="1:15" s="12" customFormat="1" ht="15" x14ac:dyDescent="0.2">
      <c r="A377" s="165"/>
      <c r="B377" s="165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20"/>
    </row>
    <row r="378" spans="1:15" s="12" customFormat="1" ht="15" x14ac:dyDescent="0.2">
      <c r="A378" s="165"/>
      <c r="B378" s="165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20"/>
    </row>
    <row r="379" spans="1:15" s="12" customFormat="1" ht="15" x14ac:dyDescent="0.2">
      <c r="A379" s="165"/>
      <c r="B379" s="165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20"/>
    </row>
    <row r="380" spans="1:15" s="12" customFormat="1" ht="15" x14ac:dyDescent="0.2">
      <c r="A380" s="165"/>
      <c r="B380" s="165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20"/>
    </row>
    <row r="381" spans="1:15" s="12" customFormat="1" ht="15" x14ac:dyDescent="0.2">
      <c r="A381" s="165"/>
      <c r="B381" s="165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20"/>
    </row>
    <row r="382" spans="1:15" s="12" customFormat="1" ht="15" x14ac:dyDescent="0.2">
      <c r="A382" s="165"/>
      <c r="B382" s="165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20"/>
    </row>
    <row r="383" spans="1:15" s="12" customFormat="1" ht="15" x14ac:dyDescent="0.2">
      <c r="A383" s="165"/>
      <c r="B383" s="165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20"/>
    </row>
    <row r="384" spans="1:15" s="12" customFormat="1" ht="15" x14ac:dyDescent="0.2">
      <c r="A384" s="165"/>
      <c r="B384" s="165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20"/>
    </row>
    <row r="385" spans="1:15" s="12" customFormat="1" ht="15" x14ac:dyDescent="0.2">
      <c r="A385" s="165"/>
      <c r="B385" s="165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20"/>
    </row>
    <row r="386" spans="1:15" s="12" customFormat="1" ht="15" x14ac:dyDescent="0.2">
      <c r="A386" s="165"/>
      <c r="B386" s="165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20"/>
    </row>
    <row r="387" spans="1:15" s="12" customFormat="1" ht="15" x14ac:dyDescent="0.2">
      <c r="A387" s="165"/>
      <c r="B387" s="165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20"/>
    </row>
    <row r="388" spans="1:15" s="12" customFormat="1" ht="15" x14ac:dyDescent="0.2">
      <c r="A388" s="165"/>
      <c r="B388" s="165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20"/>
    </row>
    <row r="389" spans="1:15" s="12" customFormat="1" ht="15" x14ac:dyDescent="0.2">
      <c r="A389" s="165"/>
      <c r="B389" s="165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20"/>
    </row>
    <row r="390" spans="1:15" s="12" customFormat="1" ht="15" x14ac:dyDescent="0.2">
      <c r="A390" s="165"/>
      <c r="B390" s="165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20"/>
    </row>
    <row r="391" spans="1:15" s="12" customFormat="1" ht="15" x14ac:dyDescent="0.2">
      <c r="A391" s="165"/>
      <c r="B391" s="165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20"/>
    </row>
    <row r="392" spans="1:15" s="12" customFormat="1" ht="15" x14ac:dyDescent="0.2">
      <c r="A392" s="165"/>
      <c r="B392" s="165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20"/>
    </row>
    <row r="393" spans="1:15" s="12" customFormat="1" ht="15" x14ac:dyDescent="0.2">
      <c r="A393" s="165"/>
      <c r="B393" s="165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20"/>
    </row>
    <row r="394" spans="1:15" s="12" customFormat="1" ht="15" x14ac:dyDescent="0.2">
      <c r="A394" s="165"/>
      <c r="B394" s="165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20"/>
    </row>
    <row r="395" spans="1:15" s="12" customFormat="1" ht="15" x14ac:dyDescent="0.2">
      <c r="A395" s="165"/>
      <c r="B395" s="165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20"/>
    </row>
    <row r="396" spans="1:15" s="12" customFormat="1" ht="15" x14ac:dyDescent="0.2">
      <c r="A396" s="165"/>
      <c r="B396" s="165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20"/>
    </row>
    <row r="397" spans="1:15" s="12" customFormat="1" ht="15" x14ac:dyDescent="0.2">
      <c r="A397" s="165"/>
      <c r="B397" s="165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20"/>
    </row>
    <row r="398" spans="1:15" s="12" customFormat="1" ht="15" x14ac:dyDescent="0.2">
      <c r="A398" s="165"/>
      <c r="B398" s="165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20"/>
    </row>
    <row r="399" spans="1:15" s="12" customFormat="1" ht="15" x14ac:dyDescent="0.2">
      <c r="A399" s="165"/>
      <c r="B399" s="165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20"/>
    </row>
    <row r="400" spans="1:15" s="12" customFormat="1" ht="15" x14ac:dyDescent="0.2">
      <c r="A400" s="165"/>
      <c r="B400" s="165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20"/>
    </row>
    <row r="401" spans="1:15" s="12" customFormat="1" ht="15" x14ac:dyDescent="0.2">
      <c r="A401" s="165"/>
      <c r="B401" s="165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20"/>
    </row>
    <row r="402" spans="1:15" s="12" customFormat="1" ht="15" x14ac:dyDescent="0.2">
      <c r="A402" s="165"/>
      <c r="B402" s="165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20"/>
    </row>
    <row r="403" spans="1:15" s="12" customFormat="1" ht="15" x14ac:dyDescent="0.2">
      <c r="A403" s="165"/>
      <c r="B403" s="165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20"/>
    </row>
    <row r="404" spans="1:15" s="12" customFormat="1" ht="15" x14ac:dyDescent="0.2">
      <c r="A404" s="165"/>
      <c r="B404" s="165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20"/>
    </row>
    <row r="405" spans="1:15" s="12" customFormat="1" ht="15" x14ac:dyDescent="0.2">
      <c r="A405" s="165"/>
      <c r="B405" s="165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20"/>
    </row>
    <row r="406" spans="1:15" s="12" customFormat="1" ht="15" x14ac:dyDescent="0.2">
      <c r="A406" s="165"/>
      <c r="B406" s="165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20"/>
    </row>
    <row r="407" spans="1:15" s="12" customFormat="1" ht="15" x14ac:dyDescent="0.2">
      <c r="A407" s="165"/>
      <c r="B407" s="165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20"/>
    </row>
    <row r="408" spans="1:15" s="12" customFormat="1" ht="15" x14ac:dyDescent="0.2">
      <c r="A408" s="165"/>
      <c r="B408" s="165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20"/>
    </row>
    <row r="409" spans="1:15" s="12" customFormat="1" ht="15" x14ac:dyDescent="0.2">
      <c r="A409" s="165"/>
      <c r="B409" s="165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20"/>
    </row>
    <row r="410" spans="1:15" s="12" customFormat="1" ht="15" x14ac:dyDescent="0.2">
      <c r="A410" s="165"/>
      <c r="B410" s="165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20"/>
    </row>
    <row r="411" spans="1:15" s="12" customFormat="1" ht="15" x14ac:dyDescent="0.2">
      <c r="A411" s="165"/>
      <c r="B411" s="165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20"/>
    </row>
    <row r="412" spans="1:15" s="12" customFormat="1" ht="15" x14ac:dyDescent="0.2">
      <c r="A412" s="165"/>
      <c r="B412" s="165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20"/>
    </row>
    <row r="413" spans="1:15" s="12" customFormat="1" ht="15" x14ac:dyDescent="0.2">
      <c r="A413" s="165"/>
      <c r="B413" s="165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20"/>
    </row>
    <row r="414" spans="1:15" s="12" customFormat="1" ht="15" x14ac:dyDescent="0.2">
      <c r="A414" s="165"/>
      <c r="B414" s="165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20"/>
    </row>
    <row r="415" spans="1:15" s="12" customFormat="1" ht="15" x14ac:dyDescent="0.2">
      <c r="A415" s="165"/>
      <c r="B415" s="165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20"/>
    </row>
    <row r="416" spans="1:15" s="12" customFormat="1" ht="15" x14ac:dyDescent="0.2">
      <c r="A416" s="165"/>
      <c r="B416" s="165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20"/>
    </row>
    <row r="417" spans="1:15" s="12" customFormat="1" ht="15" x14ac:dyDescent="0.2">
      <c r="A417" s="165"/>
      <c r="B417" s="165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20"/>
    </row>
    <row r="418" spans="1:15" s="12" customFormat="1" ht="15" x14ac:dyDescent="0.2">
      <c r="A418" s="165"/>
      <c r="B418" s="165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20"/>
    </row>
    <row r="419" spans="1:15" s="12" customFormat="1" ht="15" x14ac:dyDescent="0.2">
      <c r="A419" s="165"/>
      <c r="B419" s="165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20"/>
    </row>
    <row r="420" spans="1:15" s="12" customFormat="1" ht="15" x14ac:dyDescent="0.2">
      <c r="A420" s="165"/>
      <c r="B420" s="165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20"/>
    </row>
    <row r="421" spans="1:15" s="12" customFormat="1" ht="15" x14ac:dyDescent="0.2">
      <c r="A421" s="165"/>
      <c r="B421" s="165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20"/>
    </row>
    <row r="422" spans="1:15" s="12" customFormat="1" ht="15" x14ac:dyDescent="0.2">
      <c r="A422" s="165"/>
      <c r="B422" s="165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20"/>
    </row>
    <row r="423" spans="1:15" s="12" customFormat="1" ht="15" x14ac:dyDescent="0.2">
      <c r="A423" s="165"/>
      <c r="B423" s="165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20"/>
    </row>
    <row r="424" spans="1:15" s="12" customFormat="1" ht="15" x14ac:dyDescent="0.2">
      <c r="A424" s="165"/>
      <c r="B424" s="165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20"/>
    </row>
    <row r="425" spans="1:15" s="12" customFormat="1" ht="15" x14ac:dyDescent="0.2">
      <c r="A425" s="165"/>
      <c r="B425" s="165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20"/>
    </row>
    <row r="426" spans="1:15" s="12" customFormat="1" ht="15" x14ac:dyDescent="0.2">
      <c r="A426" s="165"/>
      <c r="B426" s="165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20"/>
    </row>
    <row r="427" spans="1:15" s="12" customFormat="1" ht="15" x14ac:dyDescent="0.2">
      <c r="A427" s="165"/>
      <c r="B427" s="165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20"/>
    </row>
    <row r="428" spans="1:15" s="12" customFormat="1" ht="15" x14ac:dyDescent="0.2">
      <c r="A428" s="165"/>
      <c r="B428" s="165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20"/>
    </row>
    <row r="429" spans="1:15" s="12" customFormat="1" ht="15" x14ac:dyDescent="0.2">
      <c r="A429" s="165"/>
      <c r="B429" s="165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20"/>
    </row>
    <row r="430" spans="1:15" s="12" customFormat="1" ht="15" x14ac:dyDescent="0.2">
      <c r="A430" s="165"/>
      <c r="B430" s="165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20"/>
    </row>
    <row r="431" spans="1:15" s="12" customFormat="1" ht="15" x14ac:dyDescent="0.2">
      <c r="A431" s="165"/>
      <c r="B431" s="165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20"/>
    </row>
    <row r="432" spans="1:15" s="12" customFormat="1" ht="15" x14ac:dyDescent="0.2">
      <c r="A432" s="165"/>
      <c r="B432" s="165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20"/>
    </row>
    <row r="433" spans="1:15" s="12" customFormat="1" ht="15" x14ac:dyDescent="0.2">
      <c r="A433" s="165"/>
      <c r="B433" s="165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20"/>
    </row>
    <row r="434" spans="1:15" s="12" customFormat="1" ht="15" x14ac:dyDescent="0.2">
      <c r="A434" s="165"/>
      <c r="B434" s="165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20"/>
    </row>
    <row r="435" spans="1:15" s="12" customFormat="1" ht="15" x14ac:dyDescent="0.2">
      <c r="A435" s="165"/>
      <c r="B435" s="165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20"/>
    </row>
    <row r="436" spans="1:15" s="12" customFormat="1" ht="15" x14ac:dyDescent="0.2">
      <c r="A436" s="165"/>
      <c r="B436" s="165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20"/>
    </row>
    <row r="437" spans="1:15" s="12" customFormat="1" ht="15" x14ac:dyDescent="0.2">
      <c r="A437" s="165"/>
      <c r="B437" s="165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20"/>
    </row>
    <row r="438" spans="1:15" s="12" customFormat="1" ht="15" x14ac:dyDescent="0.2">
      <c r="A438" s="165"/>
      <c r="B438" s="165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20"/>
    </row>
    <row r="439" spans="1:15" s="12" customFormat="1" ht="15" x14ac:dyDescent="0.2">
      <c r="A439" s="165"/>
      <c r="B439" s="165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20"/>
    </row>
    <row r="440" spans="1:15" s="12" customFormat="1" ht="15" x14ac:dyDescent="0.2">
      <c r="A440" s="165"/>
      <c r="B440" s="165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20"/>
    </row>
    <row r="441" spans="1:15" s="12" customFormat="1" ht="15" x14ac:dyDescent="0.2">
      <c r="A441" s="165"/>
      <c r="B441" s="165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20"/>
    </row>
    <row r="442" spans="1:15" s="12" customFormat="1" ht="15" x14ac:dyDescent="0.2">
      <c r="A442" s="165"/>
      <c r="B442" s="165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20"/>
    </row>
    <row r="443" spans="1:15" s="12" customFormat="1" ht="15" x14ac:dyDescent="0.2">
      <c r="A443" s="165"/>
      <c r="B443" s="165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20"/>
    </row>
    <row r="444" spans="1:15" s="12" customFormat="1" ht="15" x14ac:dyDescent="0.2">
      <c r="A444" s="165"/>
      <c r="B444" s="165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20"/>
    </row>
    <row r="445" spans="1:15" s="12" customFormat="1" ht="15" x14ac:dyDescent="0.2">
      <c r="A445" s="165"/>
      <c r="B445" s="165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20"/>
    </row>
    <row r="446" spans="1:15" s="12" customFormat="1" ht="15" x14ac:dyDescent="0.2">
      <c r="A446" s="165"/>
      <c r="B446" s="165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20"/>
    </row>
    <row r="447" spans="1:15" s="12" customFormat="1" ht="15" x14ac:dyDescent="0.2">
      <c r="A447" s="165"/>
      <c r="B447" s="165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20"/>
    </row>
    <row r="448" spans="1:15" s="12" customFormat="1" ht="15" x14ac:dyDescent="0.2">
      <c r="A448" s="165"/>
      <c r="B448" s="165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20"/>
    </row>
    <row r="449" spans="1:15" s="12" customFormat="1" ht="15" x14ac:dyDescent="0.2">
      <c r="A449" s="165"/>
      <c r="B449" s="165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20"/>
    </row>
    <row r="450" spans="1:15" s="12" customFormat="1" ht="15" x14ac:dyDescent="0.2">
      <c r="A450" s="165"/>
      <c r="B450" s="165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20"/>
    </row>
    <row r="451" spans="1:15" s="12" customFormat="1" ht="15" x14ac:dyDescent="0.2">
      <c r="A451" s="165"/>
      <c r="B451" s="165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20"/>
    </row>
    <row r="452" spans="1:15" s="12" customFormat="1" ht="15" x14ac:dyDescent="0.2">
      <c r="A452" s="165"/>
      <c r="B452" s="165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20"/>
    </row>
    <row r="453" spans="1:15" s="12" customFormat="1" ht="15" x14ac:dyDescent="0.2">
      <c r="A453" s="165"/>
      <c r="B453" s="165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20"/>
    </row>
    <row r="454" spans="1:15" s="12" customFormat="1" ht="15" x14ac:dyDescent="0.2">
      <c r="A454" s="165"/>
      <c r="B454" s="165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20"/>
    </row>
    <row r="455" spans="1:15" s="12" customFormat="1" ht="15" x14ac:dyDescent="0.2">
      <c r="A455" s="165"/>
      <c r="B455" s="165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20"/>
    </row>
    <row r="456" spans="1:15" s="12" customFormat="1" ht="15" x14ac:dyDescent="0.2">
      <c r="A456" s="165"/>
      <c r="B456" s="165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20"/>
    </row>
    <row r="457" spans="1:15" s="12" customFormat="1" ht="15" x14ac:dyDescent="0.2">
      <c r="A457" s="165"/>
      <c r="B457" s="165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20"/>
    </row>
    <row r="458" spans="1:15" s="12" customFormat="1" ht="15" x14ac:dyDescent="0.2">
      <c r="A458" s="165"/>
      <c r="B458" s="165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20"/>
    </row>
    <row r="459" spans="1:15" s="12" customFormat="1" ht="15" x14ac:dyDescent="0.2">
      <c r="A459" s="165"/>
      <c r="B459" s="165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20"/>
    </row>
    <row r="460" spans="1:15" s="12" customFormat="1" ht="15" x14ac:dyDescent="0.2">
      <c r="A460" s="165"/>
      <c r="B460" s="165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20"/>
    </row>
    <row r="461" spans="1:15" s="12" customFormat="1" ht="15" x14ac:dyDescent="0.2">
      <c r="A461" s="165"/>
      <c r="B461" s="165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20"/>
    </row>
    <row r="462" spans="1:15" s="12" customFormat="1" ht="15" x14ac:dyDescent="0.2">
      <c r="A462" s="165"/>
      <c r="B462" s="165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20"/>
    </row>
    <row r="463" spans="1:15" s="12" customFormat="1" ht="15" x14ac:dyDescent="0.2">
      <c r="A463" s="165"/>
      <c r="B463" s="165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20"/>
    </row>
    <row r="464" spans="1:15" s="12" customFormat="1" ht="15" x14ac:dyDescent="0.2">
      <c r="A464" s="165"/>
      <c r="B464" s="165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20"/>
    </row>
    <row r="465" spans="1:15" s="12" customFormat="1" ht="15" x14ac:dyDescent="0.2">
      <c r="A465" s="165"/>
      <c r="B465" s="165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20"/>
    </row>
    <row r="466" spans="1:15" s="12" customFormat="1" ht="15" x14ac:dyDescent="0.2">
      <c r="A466" s="165"/>
      <c r="B466" s="165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20"/>
    </row>
    <row r="467" spans="1:15" s="12" customFormat="1" ht="15" x14ac:dyDescent="0.2">
      <c r="A467" s="165"/>
      <c r="B467" s="165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20"/>
    </row>
    <row r="468" spans="1:15" s="12" customFormat="1" ht="15" x14ac:dyDescent="0.2">
      <c r="A468" s="165"/>
      <c r="B468" s="165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20"/>
    </row>
    <row r="469" spans="1:15" s="12" customFormat="1" ht="15" x14ac:dyDescent="0.2">
      <c r="A469" s="165"/>
      <c r="B469" s="165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20"/>
    </row>
    <row r="470" spans="1:15" s="12" customFormat="1" ht="15" x14ac:dyDescent="0.2">
      <c r="A470" s="165"/>
      <c r="B470" s="165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20"/>
    </row>
    <row r="471" spans="1:15" s="12" customFormat="1" ht="15" x14ac:dyDescent="0.2">
      <c r="A471" s="165"/>
      <c r="B471" s="165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20"/>
    </row>
    <row r="472" spans="1:15" s="12" customFormat="1" ht="15" x14ac:dyDescent="0.2">
      <c r="A472" s="165"/>
      <c r="B472" s="165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20"/>
    </row>
    <row r="473" spans="1:15" s="12" customFormat="1" ht="15" x14ac:dyDescent="0.2">
      <c r="A473" s="165"/>
      <c r="B473" s="165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20"/>
    </row>
    <row r="474" spans="1:15" s="12" customFormat="1" ht="15" x14ac:dyDescent="0.2">
      <c r="A474" s="165"/>
      <c r="B474" s="165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20"/>
    </row>
    <row r="475" spans="1:15" s="12" customFormat="1" ht="15" x14ac:dyDescent="0.2">
      <c r="A475" s="165"/>
      <c r="B475" s="165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20"/>
    </row>
    <row r="476" spans="1:15" s="12" customFormat="1" ht="15" x14ac:dyDescent="0.2">
      <c r="A476" s="165"/>
      <c r="B476" s="165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20"/>
    </row>
    <row r="477" spans="1:15" s="12" customFormat="1" ht="15" x14ac:dyDescent="0.2">
      <c r="A477" s="165"/>
      <c r="B477" s="165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20"/>
    </row>
    <row r="478" spans="1:15" s="12" customFormat="1" ht="15" x14ac:dyDescent="0.2">
      <c r="A478" s="165"/>
      <c r="B478" s="165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20"/>
    </row>
    <row r="479" spans="1:15" s="12" customFormat="1" ht="15" x14ac:dyDescent="0.2">
      <c r="A479" s="165"/>
      <c r="B479" s="165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20"/>
    </row>
    <row r="480" spans="1:15" s="12" customFormat="1" ht="15" x14ac:dyDescent="0.2">
      <c r="A480" s="165"/>
      <c r="B480" s="165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20"/>
    </row>
    <row r="481" spans="1:15" s="12" customFormat="1" ht="15" x14ac:dyDescent="0.2">
      <c r="A481" s="165"/>
      <c r="B481" s="165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20"/>
    </row>
    <row r="482" spans="1:15" s="12" customFormat="1" ht="15" x14ac:dyDescent="0.2">
      <c r="A482" s="165"/>
      <c r="B482" s="165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20"/>
    </row>
    <row r="483" spans="1:15" s="12" customFormat="1" ht="15" x14ac:dyDescent="0.2">
      <c r="A483" s="165"/>
      <c r="B483" s="165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20"/>
    </row>
    <row r="484" spans="1:15" s="12" customFormat="1" ht="15" x14ac:dyDescent="0.2">
      <c r="A484" s="165"/>
      <c r="B484" s="165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20"/>
    </row>
    <row r="485" spans="1:15" s="12" customFormat="1" ht="15" x14ac:dyDescent="0.2">
      <c r="A485" s="165"/>
      <c r="B485" s="165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20"/>
    </row>
    <row r="486" spans="1:15" s="12" customFormat="1" ht="15" x14ac:dyDescent="0.2">
      <c r="A486" s="165"/>
      <c r="B486" s="165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20"/>
    </row>
    <row r="487" spans="1:15" s="12" customFormat="1" ht="15" x14ac:dyDescent="0.2">
      <c r="A487" s="165"/>
      <c r="B487" s="165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20"/>
    </row>
    <row r="488" spans="1:15" s="12" customFormat="1" ht="15" x14ac:dyDescent="0.2">
      <c r="A488" s="165"/>
      <c r="B488" s="165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20"/>
    </row>
    <row r="489" spans="1:15" s="12" customFormat="1" ht="15" x14ac:dyDescent="0.2">
      <c r="A489" s="165"/>
      <c r="B489" s="165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20"/>
    </row>
    <row r="490" spans="1:15" s="12" customFormat="1" ht="15" x14ac:dyDescent="0.2">
      <c r="A490" s="165"/>
      <c r="B490" s="165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20"/>
    </row>
    <row r="491" spans="1:15" s="12" customFormat="1" ht="15" x14ac:dyDescent="0.2">
      <c r="A491" s="165"/>
      <c r="B491" s="165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20"/>
    </row>
    <row r="492" spans="1:15" s="12" customFormat="1" ht="15" x14ac:dyDescent="0.2">
      <c r="A492" s="165"/>
      <c r="B492" s="165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20"/>
    </row>
    <row r="493" spans="1:15" s="12" customFormat="1" ht="15" x14ac:dyDescent="0.2">
      <c r="A493" s="165"/>
      <c r="B493" s="165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20"/>
    </row>
    <row r="494" spans="1:15" s="12" customFormat="1" ht="15" x14ac:dyDescent="0.2">
      <c r="A494" s="165"/>
      <c r="B494" s="165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20"/>
    </row>
    <row r="495" spans="1:15" s="12" customFormat="1" ht="15" x14ac:dyDescent="0.2">
      <c r="A495" s="165"/>
      <c r="B495" s="165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20"/>
    </row>
    <row r="496" spans="1:15" s="12" customFormat="1" ht="15" x14ac:dyDescent="0.2">
      <c r="A496" s="165"/>
      <c r="B496" s="165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20"/>
    </row>
    <row r="497" spans="1:15" s="12" customFormat="1" ht="15" x14ac:dyDescent="0.2">
      <c r="A497" s="165"/>
      <c r="B497" s="165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20"/>
    </row>
    <row r="498" spans="1:15" s="12" customFormat="1" ht="15" x14ac:dyDescent="0.2">
      <c r="A498" s="165"/>
      <c r="B498" s="165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20"/>
    </row>
    <row r="499" spans="1:15" s="12" customFormat="1" ht="15" x14ac:dyDescent="0.2">
      <c r="A499" s="165"/>
      <c r="B499" s="165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20"/>
    </row>
    <row r="500" spans="1:15" s="12" customFormat="1" ht="15" x14ac:dyDescent="0.2">
      <c r="A500" s="165"/>
      <c r="B500" s="165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20"/>
    </row>
    <row r="501" spans="1:15" s="12" customFormat="1" ht="15" x14ac:dyDescent="0.2">
      <c r="A501" s="165"/>
      <c r="B501" s="165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20"/>
    </row>
    <row r="502" spans="1:15" s="12" customFormat="1" ht="15" x14ac:dyDescent="0.2">
      <c r="A502" s="165"/>
      <c r="B502" s="165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20"/>
    </row>
    <row r="503" spans="1:15" s="12" customFormat="1" ht="15" x14ac:dyDescent="0.2">
      <c r="A503" s="165"/>
      <c r="B503" s="165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20"/>
    </row>
    <row r="504" spans="1:15" s="12" customFormat="1" ht="15" x14ac:dyDescent="0.2">
      <c r="A504" s="165"/>
      <c r="B504" s="165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20"/>
    </row>
    <row r="505" spans="1:15" s="12" customFormat="1" ht="15" x14ac:dyDescent="0.2">
      <c r="A505" s="165"/>
      <c r="B505" s="165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20"/>
    </row>
    <row r="506" spans="1:15" s="12" customFormat="1" ht="15" x14ac:dyDescent="0.2">
      <c r="A506" s="165"/>
      <c r="B506" s="165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20"/>
    </row>
    <row r="507" spans="1:15" s="12" customFormat="1" ht="15" x14ac:dyDescent="0.2">
      <c r="A507" s="165"/>
      <c r="B507" s="165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20"/>
    </row>
    <row r="508" spans="1:15" s="12" customFormat="1" ht="15" x14ac:dyDescent="0.2">
      <c r="A508" s="165"/>
      <c r="B508" s="165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20"/>
    </row>
    <row r="509" spans="1:15" s="12" customFormat="1" ht="15" x14ac:dyDescent="0.2">
      <c r="A509" s="165"/>
      <c r="B509" s="165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20"/>
    </row>
    <row r="510" spans="1:15" s="12" customFormat="1" ht="15" x14ac:dyDescent="0.2">
      <c r="A510" s="165"/>
      <c r="B510" s="165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20"/>
    </row>
    <row r="511" spans="1:15" s="12" customFormat="1" ht="15" x14ac:dyDescent="0.2">
      <c r="A511" s="165"/>
      <c r="B511" s="165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20"/>
    </row>
    <row r="512" spans="1:15" s="12" customFormat="1" ht="15" x14ac:dyDescent="0.2">
      <c r="A512" s="165"/>
      <c r="B512" s="165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20"/>
    </row>
    <row r="513" spans="1:15" s="12" customFormat="1" ht="15" x14ac:dyDescent="0.2">
      <c r="A513" s="165"/>
      <c r="B513" s="165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20"/>
    </row>
    <row r="514" spans="1:15" s="12" customFormat="1" ht="15" x14ac:dyDescent="0.2">
      <c r="A514" s="165"/>
      <c r="B514" s="165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20"/>
    </row>
    <row r="515" spans="1:15" s="12" customFormat="1" ht="15" x14ac:dyDescent="0.2">
      <c r="A515" s="165"/>
      <c r="B515" s="165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20"/>
    </row>
    <row r="516" spans="1:15" s="12" customFormat="1" ht="15" x14ac:dyDescent="0.2">
      <c r="A516" s="165"/>
      <c r="B516" s="165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20"/>
    </row>
    <row r="517" spans="1:15" s="12" customFormat="1" ht="15" x14ac:dyDescent="0.2">
      <c r="A517" s="165"/>
      <c r="B517" s="165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20"/>
    </row>
    <row r="518" spans="1:15" s="12" customFormat="1" ht="15" x14ac:dyDescent="0.2">
      <c r="A518" s="165"/>
      <c r="B518" s="165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20"/>
    </row>
    <row r="519" spans="1:15" s="12" customFormat="1" ht="15" x14ac:dyDescent="0.2">
      <c r="A519" s="165"/>
      <c r="B519" s="165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20"/>
    </row>
    <row r="520" spans="1:15" s="12" customFormat="1" ht="15" x14ac:dyDescent="0.2">
      <c r="A520" s="165"/>
      <c r="B520" s="165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20"/>
    </row>
    <row r="521" spans="1:15" s="12" customFormat="1" ht="15" x14ac:dyDescent="0.2">
      <c r="A521" s="165"/>
      <c r="B521" s="165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20"/>
    </row>
    <row r="522" spans="1:15" s="12" customFormat="1" ht="15" x14ac:dyDescent="0.2">
      <c r="A522" s="165"/>
      <c r="B522" s="165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20"/>
    </row>
    <row r="523" spans="1:15" s="12" customFormat="1" ht="15" x14ac:dyDescent="0.2">
      <c r="A523" s="165"/>
      <c r="B523" s="165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20"/>
    </row>
    <row r="524" spans="1:15" s="12" customFormat="1" ht="15" x14ac:dyDescent="0.2">
      <c r="A524" s="165"/>
      <c r="B524" s="165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20"/>
    </row>
    <row r="525" spans="1:15" s="12" customFormat="1" ht="15" x14ac:dyDescent="0.2">
      <c r="A525" s="165"/>
      <c r="B525" s="165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20"/>
    </row>
    <row r="526" spans="1:15" s="12" customFormat="1" ht="15" x14ac:dyDescent="0.2">
      <c r="A526" s="165"/>
      <c r="B526" s="165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20"/>
    </row>
    <row r="527" spans="1:15" s="12" customFormat="1" ht="15" x14ac:dyDescent="0.2">
      <c r="A527" s="165"/>
      <c r="B527" s="165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20"/>
    </row>
    <row r="528" spans="1:15" s="12" customFormat="1" ht="15" x14ac:dyDescent="0.2">
      <c r="A528" s="165"/>
      <c r="B528" s="165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20"/>
    </row>
    <row r="529" spans="1:15" s="12" customFormat="1" ht="15" x14ac:dyDescent="0.2">
      <c r="A529" s="165"/>
      <c r="B529" s="165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20"/>
    </row>
    <row r="530" spans="1:15" s="12" customFormat="1" ht="15" x14ac:dyDescent="0.2">
      <c r="A530" s="165"/>
      <c r="B530" s="165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20"/>
    </row>
    <row r="531" spans="1:15" s="12" customFormat="1" ht="15" x14ac:dyDescent="0.2">
      <c r="A531" s="165"/>
      <c r="B531" s="165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20"/>
    </row>
    <row r="532" spans="1:15" s="12" customFormat="1" ht="15" x14ac:dyDescent="0.2">
      <c r="A532" s="165"/>
      <c r="B532" s="165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20"/>
    </row>
    <row r="533" spans="1:15" s="12" customFormat="1" ht="15" x14ac:dyDescent="0.2">
      <c r="A533" s="165"/>
      <c r="B533" s="165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20"/>
    </row>
    <row r="534" spans="1:15" s="12" customFormat="1" ht="15" x14ac:dyDescent="0.2">
      <c r="A534" s="165"/>
      <c r="B534" s="165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20"/>
    </row>
    <row r="535" spans="1:15" s="12" customFormat="1" ht="15" x14ac:dyDescent="0.2">
      <c r="A535" s="165"/>
      <c r="B535" s="165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20"/>
    </row>
    <row r="536" spans="1:15" s="12" customFormat="1" ht="15" x14ac:dyDescent="0.2">
      <c r="A536" s="165"/>
      <c r="B536" s="165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20"/>
    </row>
    <row r="537" spans="1:15" s="12" customFormat="1" ht="15" x14ac:dyDescent="0.2">
      <c r="A537" s="165"/>
      <c r="B537" s="165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20"/>
    </row>
    <row r="538" spans="1:15" s="12" customFormat="1" ht="15" x14ac:dyDescent="0.2">
      <c r="A538" s="165"/>
      <c r="B538" s="165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20"/>
    </row>
    <row r="539" spans="1:15" s="12" customFormat="1" ht="15" x14ac:dyDescent="0.2">
      <c r="A539" s="165"/>
      <c r="B539" s="165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20"/>
    </row>
    <row r="540" spans="1:15" s="12" customFormat="1" ht="15" x14ac:dyDescent="0.2">
      <c r="A540" s="165"/>
      <c r="B540" s="165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20"/>
    </row>
    <row r="541" spans="1:15" s="12" customFormat="1" ht="15" x14ac:dyDescent="0.2">
      <c r="A541" s="165"/>
      <c r="B541" s="165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20"/>
    </row>
    <row r="542" spans="1:15" s="12" customFormat="1" ht="15" x14ac:dyDescent="0.2">
      <c r="A542" s="165"/>
      <c r="B542" s="165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20"/>
    </row>
    <row r="543" spans="1:15" s="12" customFormat="1" ht="15" x14ac:dyDescent="0.2">
      <c r="A543" s="165"/>
      <c r="B543" s="165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20"/>
    </row>
    <row r="544" spans="1:15" s="12" customFormat="1" ht="15" x14ac:dyDescent="0.2">
      <c r="A544" s="165"/>
      <c r="B544" s="165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20"/>
    </row>
    <row r="545" spans="1:15" s="12" customFormat="1" ht="15" x14ac:dyDescent="0.2">
      <c r="A545" s="165"/>
      <c r="B545" s="165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20"/>
    </row>
    <row r="546" spans="1:15" s="12" customFormat="1" ht="15" x14ac:dyDescent="0.2">
      <c r="A546" s="165"/>
      <c r="B546" s="165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20"/>
    </row>
    <row r="547" spans="1:15" s="12" customFormat="1" ht="15" x14ac:dyDescent="0.2">
      <c r="A547" s="165"/>
      <c r="B547" s="165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20"/>
    </row>
    <row r="548" spans="1:15" s="12" customFormat="1" ht="15" x14ac:dyDescent="0.2">
      <c r="A548" s="165"/>
      <c r="B548" s="165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20"/>
    </row>
    <row r="549" spans="1:15" s="12" customFormat="1" ht="15" x14ac:dyDescent="0.2">
      <c r="A549" s="165"/>
      <c r="B549" s="165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20"/>
    </row>
    <row r="550" spans="1:15" s="12" customFormat="1" ht="15" x14ac:dyDescent="0.2">
      <c r="A550" s="165"/>
      <c r="B550" s="165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20"/>
    </row>
    <row r="551" spans="1:15" s="12" customFormat="1" ht="15" x14ac:dyDescent="0.2">
      <c r="A551" s="165"/>
      <c r="B551" s="165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20"/>
    </row>
    <row r="552" spans="1:15" s="12" customFormat="1" ht="15" x14ac:dyDescent="0.2">
      <c r="A552" s="165"/>
      <c r="B552" s="165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20"/>
    </row>
    <row r="553" spans="1:15" s="12" customFormat="1" ht="15" x14ac:dyDescent="0.2">
      <c r="A553" s="165"/>
      <c r="B553" s="165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20"/>
    </row>
    <row r="554" spans="1:15" s="12" customFormat="1" ht="15" x14ac:dyDescent="0.2">
      <c r="A554" s="165"/>
      <c r="B554" s="165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20"/>
    </row>
    <row r="555" spans="1:15" s="12" customFormat="1" ht="15" x14ac:dyDescent="0.2">
      <c r="A555" s="165"/>
      <c r="B555" s="165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20"/>
    </row>
    <row r="556" spans="1:15" s="12" customFormat="1" ht="15" x14ac:dyDescent="0.2">
      <c r="A556" s="165"/>
      <c r="B556" s="165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20"/>
    </row>
    <row r="557" spans="1:15" s="12" customFormat="1" ht="15" x14ac:dyDescent="0.2">
      <c r="A557" s="165"/>
      <c r="B557" s="165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20"/>
    </row>
    <row r="558" spans="1:15" s="12" customFormat="1" ht="15" x14ac:dyDescent="0.2">
      <c r="A558" s="165"/>
      <c r="B558" s="165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20"/>
    </row>
    <row r="559" spans="1:15" s="12" customFormat="1" ht="15" x14ac:dyDescent="0.2">
      <c r="A559" s="165"/>
      <c r="B559" s="165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20"/>
    </row>
    <row r="560" spans="1:15" s="12" customFormat="1" ht="15" x14ac:dyDescent="0.2">
      <c r="A560" s="165"/>
      <c r="B560" s="165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20"/>
    </row>
    <row r="561" spans="1:15" s="12" customFormat="1" ht="15" x14ac:dyDescent="0.2">
      <c r="A561" s="165"/>
      <c r="B561" s="165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20"/>
    </row>
    <row r="562" spans="1:15" s="12" customFormat="1" ht="15" x14ac:dyDescent="0.2">
      <c r="A562" s="165"/>
      <c r="B562" s="165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20"/>
    </row>
    <row r="563" spans="1:15" s="12" customFormat="1" ht="15" x14ac:dyDescent="0.2">
      <c r="A563" s="165"/>
      <c r="B563" s="165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20"/>
    </row>
    <row r="564" spans="1:15" s="12" customFormat="1" ht="15" x14ac:dyDescent="0.2">
      <c r="A564" s="165"/>
      <c r="B564" s="165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20"/>
    </row>
    <row r="565" spans="1:15" s="12" customFormat="1" ht="15" x14ac:dyDescent="0.2">
      <c r="A565" s="165"/>
      <c r="B565" s="165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20"/>
    </row>
    <row r="566" spans="1:15" s="12" customFormat="1" ht="15" x14ac:dyDescent="0.2">
      <c r="A566" s="165"/>
      <c r="B566" s="165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20"/>
    </row>
    <row r="567" spans="1:15" s="12" customFormat="1" ht="15" x14ac:dyDescent="0.2">
      <c r="A567" s="165"/>
      <c r="B567" s="165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20"/>
    </row>
    <row r="568" spans="1:15" s="12" customFormat="1" ht="15" x14ac:dyDescent="0.2">
      <c r="A568" s="165"/>
      <c r="B568" s="165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20"/>
    </row>
    <row r="569" spans="1:15" s="12" customFormat="1" ht="15" x14ac:dyDescent="0.2">
      <c r="A569" s="165"/>
      <c r="B569" s="165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20"/>
    </row>
    <row r="570" spans="1:15" s="12" customFormat="1" ht="15" x14ac:dyDescent="0.2">
      <c r="A570" s="165"/>
      <c r="B570" s="165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20"/>
    </row>
    <row r="571" spans="1:15" s="12" customFormat="1" ht="15" x14ac:dyDescent="0.2">
      <c r="A571" s="165"/>
      <c r="B571" s="165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20"/>
    </row>
    <row r="572" spans="1:15" s="12" customFormat="1" ht="15" x14ac:dyDescent="0.2">
      <c r="A572" s="165"/>
      <c r="B572" s="165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20"/>
    </row>
    <row r="573" spans="1:15" s="12" customFormat="1" ht="15" x14ac:dyDescent="0.2">
      <c r="A573" s="165"/>
      <c r="B573" s="165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20"/>
    </row>
    <row r="574" spans="1:15" s="12" customFormat="1" ht="15" x14ac:dyDescent="0.2">
      <c r="A574" s="165"/>
      <c r="B574" s="165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20"/>
    </row>
    <row r="575" spans="1:15" s="12" customFormat="1" ht="15" x14ac:dyDescent="0.2">
      <c r="A575" s="165"/>
      <c r="B575" s="165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20"/>
    </row>
    <row r="576" spans="1:15" s="12" customFormat="1" ht="15" x14ac:dyDescent="0.2">
      <c r="A576" s="165"/>
      <c r="B576" s="165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20"/>
    </row>
    <row r="577" spans="1:15" s="12" customFormat="1" ht="15" x14ac:dyDescent="0.2">
      <c r="A577" s="165"/>
      <c r="B577" s="165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20"/>
    </row>
    <row r="578" spans="1:15" s="12" customFormat="1" ht="15" x14ac:dyDescent="0.2">
      <c r="A578" s="165"/>
      <c r="B578" s="165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20"/>
    </row>
    <row r="579" spans="1:15" s="12" customFormat="1" ht="15" x14ac:dyDescent="0.2">
      <c r="A579" s="165"/>
      <c r="B579" s="165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20"/>
    </row>
    <row r="580" spans="1:15" s="12" customFormat="1" ht="15" x14ac:dyDescent="0.2">
      <c r="A580" s="165"/>
      <c r="B580" s="165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20"/>
    </row>
    <row r="581" spans="1:15" s="12" customFormat="1" ht="15" x14ac:dyDescent="0.2">
      <c r="A581" s="165"/>
      <c r="B581" s="165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20"/>
    </row>
    <row r="582" spans="1:15" s="12" customFormat="1" ht="15" x14ac:dyDescent="0.2">
      <c r="A582" s="165"/>
      <c r="B582" s="165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20"/>
    </row>
    <row r="583" spans="1:15" s="12" customFormat="1" ht="15" x14ac:dyDescent="0.2">
      <c r="A583" s="165"/>
      <c r="B583" s="165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20"/>
    </row>
    <row r="584" spans="1:15" s="12" customFormat="1" ht="15" x14ac:dyDescent="0.2">
      <c r="A584" s="165"/>
      <c r="B584" s="165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20"/>
    </row>
    <row r="585" spans="1:15" s="12" customFormat="1" ht="15" x14ac:dyDescent="0.2">
      <c r="A585" s="165"/>
      <c r="B585" s="165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20"/>
    </row>
    <row r="586" spans="1:15" s="12" customFormat="1" ht="15" x14ac:dyDescent="0.2">
      <c r="A586" s="165"/>
      <c r="B586" s="165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20"/>
    </row>
    <row r="587" spans="1:15" s="12" customFormat="1" ht="15" x14ac:dyDescent="0.2">
      <c r="A587" s="165"/>
      <c r="B587" s="165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20"/>
    </row>
    <row r="588" spans="1:15" s="12" customFormat="1" ht="15" x14ac:dyDescent="0.2">
      <c r="A588" s="165"/>
      <c r="B588" s="165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20"/>
    </row>
    <row r="589" spans="1:15" s="12" customFormat="1" ht="15" x14ac:dyDescent="0.2">
      <c r="A589" s="165"/>
      <c r="B589" s="165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20"/>
    </row>
    <row r="590" spans="1:15" s="12" customFormat="1" ht="15" x14ac:dyDescent="0.2">
      <c r="A590" s="165"/>
      <c r="B590" s="165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20"/>
    </row>
    <row r="591" spans="1:15" s="12" customFormat="1" ht="15" x14ac:dyDescent="0.2">
      <c r="A591" s="165"/>
      <c r="B591" s="165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20"/>
    </row>
    <row r="592" spans="1:15" s="12" customFormat="1" ht="15" x14ac:dyDescent="0.2">
      <c r="A592" s="165"/>
      <c r="B592" s="165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20"/>
    </row>
    <row r="593" spans="1:15" s="12" customFormat="1" ht="15" x14ac:dyDescent="0.2">
      <c r="A593" s="165"/>
      <c r="B593" s="165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20"/>
    </row>
    <row r="594" spans="1:15" s="12" customFormat="1" ht="15" x14ac:dyDescent="0.2">
      <c r="A594" s="165"/>
      <c r="B594" s="165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20"/>
    </row>
    <row r="595" spans="1:15" s="12" customFormat="1" ht="15" x14ac:dyDescent="0.2">
      <c r="A595" s="165"/>
      <c r="B595" s="165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20"/>
    </row>
    <row r="596" spans="1:15" s="12" customFormat="1" ht="15" x14ac:dyDescent="0.2">
      <c r="A596" s="165"/>
      <c r="B596" s="165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20"/>
    </row>
    <row r="597" spans="1:15" s="12" customFormat="1" ht="15" x14ac:dyDescent="0.2">
      <c r="A597" s="165"/>
      <c r="B597" s="165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20"/>
    </row>
    <row r="598" spans="1:15" s="12" customFormat="1" ht="15" x14ac:dyDescent="0.2">
      <c r="A598" s="165"/>
      <c r="B598" s="165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20"/>
    </row>
    <row r="599" spans="1:15" s="12" customFormat="1" ht="15" x14ac:dyDescent="0.2">
      <c r="A599" s="165"/>
      <c r="B599" s="165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20"/>
    </row>
    <row r="600" spans="1:15" s="12" customFormat="1" ht="15" x14ac:dyDescent="0.2">
      <c r="A600" s="165"/>
      <c r="B600" s="165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20"/>
    </row>
    <row r="601" spans="1:15" s="12" customFormat="1" ht="15" x14ac:dyDescent="0.2">
      <c r="A601" s="165"/>
      <c r="B601" s="165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20"/>
    </row>
    <row r="602" spans="1:15" s="12" customFormat="1" ht="15" x14ac:dyDescent="0.2">
      <c r="A602" s="165"/>
      <c r="B602" s="165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20"/>
    </row>
    <row r="603" spans="1:15" s="12" customFormat="1" ht="15" x14ac:dyDescent="0.2">
      <c r="A603" s="165"/>
      <c r="B603" s="165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20"/>
    </row>
    <row r="604" spans="1:15" s="12" customFormat="1" ht="15" x14ac:dyDescent="0.2">
      <c r="A604" s="165"/>
      <c r="B604" s="165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20"/>
    </row>
    <row r="605" spans="1:15" s="12" customFormat="1" ht="15" x14ac:dyDescent="0.2">
      <c r="A605" s="165"/>
      <c r="B605" s="165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20"/>
    </row>
    <row r="606" spans="1:15" s="12" customFormat="1" ht="15" x14ac:dyDescent="0.2">
      <c r="A606" s="165"/>
      <c r="B606" s="165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20"/>
    </row>
    <row r="607" spans="1:15" s="12" customFormat="1" ht="15" x14ac:dyDescent="0.2">
      <c r="A607" s="165"/>
      <c r="B607" s="165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20"/>
    </row>
    <row r="608" spans="1:15" s="12" customFormat="1" ht="15" x14ac:dyDescent="0.2">
      <c r="A608" s="165"/>
      <c r="B608" s="165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20"/>
    </row>
    <row r="609" spans="1:18" s="12" customFormat="1" ht="15" x14ac:dyDescent="0.2">
      <c r="A609" s="165"/>
      <c r="B609" s="165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20"/>
    </row>
    <row r="610" spans="1:18" s="12" customFormat="1" ht="15" x14ac:dyDescent="0.2">
      <c r="A610" s="165"/>
      <c r="B610" s="165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20"/>
    </row>
    <row r="611" spans="1:18" s="12" customFormat="1" ht="15" x14ac:dyDescent="0.2">
      <c r="A611" s="165"/>
      <c r="B611" s="165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20"/>
    </row>
    <row r="612" spans="1:18" s="12" customFormat="1" ht="15" x14ac:dyDescent="0.2">
      <c r="A612" s="165"/>
      <c r="B612" s="165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20"/>
    </row>
    <row r="613" spans="1:18" s="12" customFormat="1" ht="15" x14ac:dyDescent="0.2">
      <c r="A613" s="165"/>
      <c r="B613" s="165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20"/>
    </row>
    <row r="614" spans="1:18" s="12" customFormat="1" ht="15" x14ac:dyDescent="0.2">
      <c r="A614" s="165"/>
      <c r="B614" s="165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20"/>
    </row>
    <row r="615" spans="1:18" s="12" customFormat="1" ht="15" x14ac:dyDescent="0.2">
      <c r="A615" s="165"/>
      <c r="B615" s="165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20"/>
    </row>
    <row r="616" spans="1:18" s="12" customFormat="1" ht="15" x14ac:dyDescent="0.2">
      <c r="A616" s="165"/>
      <c r="B616" s="165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20"/>
    </row>
    <row r="617" spans="1:18" s="12" customFormat="1" ht="15" x14ac:dyDescent="0.2">
      <c r="A617" s="165"/>
      <c r="B617" s="165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20"/>
    </row>
    <row r="618" spans="1:18" s="12" customFormat="1" ht="15" x14ac:dyDescent="0.2">
      <c r="A618" s="165"/>
      <c r="B618" s="165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20"/>
    </row>
    <row r="619" spans="1:18" s="12" customFormat="1" ht="15" x14ac:dyDescent="0.2">
      <c r="A619" s="165"/>
      <c r="B619" s="165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20"/>
    </row>
    <row r="620" spans="1:18" s="12" customFormat="1" ht="15" x14ac:dyDescent="0.2">
      <c r="A620" s="165"/>
      <c r="B620" s="165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20"/>
    </row>
    <row r="621" spans="1:18" s="12" customFormat="1" ht="15" x14ac:dyDescent="0.2">
      <c r="A621" s="165"/>
      <c r="B621" s="165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20"/>
    </row>
    <row r="622" spans="1:18" s="12" customFormat="1" ht="15" x14ac:dyDescent="0.2">
      <c r="A622" s="165"/>
      <c r="B622" s="165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20"/>
    </row>
    <row r="623" spans="1:18" s="12" customFormat="1" ht="15" x14ac:dyDescent="0.2">
      <c r="A623" s="165"/>
      <c r="B623" s="165"/>
      <c r="E623" s="9"/>
      <c r="F623" s="9"/>
      <c r="G623" s="9"/>
      <c r="H623" s="9"/>
      <c r="I623" s="9"/>
      <c r="J623" s="9"/>
      <c r="K623" s="9"/>
      <c r="L623" s="10"/>
      <c r="M623" s="10"/>
      <c r="N623" s="10"/>
      <c r="O623" s="20"/>
    </row>
    <row r="624" spans="1:18" x14ac:dyDescent="0.2">
      <c r="P624" s="12"/>
      <c r="Q624" s="12"/>
      <c r="R624" s="12"/>
    </row>
  </sheetData>
  <mergeCells count="14">
    <mergeCell ref="A1:H1"/>
    <mergeCell ref="O11:O12"/>
    <mergeCell ref="P11:P12"/>
    <mergeCell ref="A29:B29"/>
    <mergeCell ref="A30:N31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2" priority="3" operator="greaterThan">
      <formula>80</formula>
    </cfRule>
  </conditionalFormatting>
  <conditionalFormatting sqref="P13:P15">
    <cfRule type="cellIs" dxfId="1" priority="2" operator="greaterThan">
      <formula>80</formula>
    </cfRule>
  </conditionalFormatting>
  <conditionalFormatting sqref="P16:P17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222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8"/>
  <sheetViews>
    <sheetView showGridLines="0" zoomScaleNormal="100" workbookViewId="0">
      <selection activeCell="M23" sqref="M23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37.5" customHeight="1" x14ac:dyDescent="0.4">
      <c r="A2" s="293" t="s">
        <v>1</v>
      </c>
      <c r="B2" s="293"/>
      <c r="C2" s="293"/>
      <c r="D2" s="293"/>
      <c r="E2" s="294" t="s">
        <v>79</v>
      </c>
      <c r="F2" s="294"/>
      <c r="G2" s="294"/>
      <c r="H2" s="294"/>
      <c r="I2" s="294"/>
      <c r="J2" s="25"/>
    </row>
    <row r="3" spans="1:10" ht="9.75" customHeight="1" x14ac:dyDescent="0.4">
      <c r="A3" s="77"/>
      <c r="B3" s="77"/>
      <c r="C3" s="77"/>
      <c r="D3" s="77"/>
      <c r="E3" s="292" t="s">
        <v>23</v>
      </c>
      <c r="F3" s="292"/>
      <c r="G3" s="292"/>
      <c r="H3" s="292"/>
      <c r="I3" s="292"/>
      <c r="J3" s="25"/>
    </row>
    <row r="4" spans="1:10" ht="15.75" x14ac:dyDescent="0.25">
      <c r="A4" s="26" t="s">
        <v>2</v>
      </c>
      <c r="E4" s="295" t="s">
        <v>80</v>
      </c>
      <c r="F4" s="296"/>
      <c r="G4" s="296"/>
      <c r="H4" s="296"/>
      <c r="I4" s="296"/>
    </row>
    <row r="5" spans="1:10" ht="7.5" customHeight="1" x14ac:dyDescent="0.3">
      <c r="A5" s="27"/>
      <c r="E5" s="292" t="s">
        <v>23</v>
      </c>
      <c r="F5" s="292"/>
      <c r="G5" s="292"/>
      <c r="H5" s="292"/>
      <c r="I5" s="292"/>
    </row>
    <row r="6" spans="1:10" ht="19.5" x14ac:dyDescent="0.4">
      <c r="A6" s="25" t="s">
        <v>35</v>
      </c>
      <c r="E6" s="28">
        <v>72556064</v>
      </c>
      <c r="F6" s="28"/>
      <c r="G6" s="29" t="s">
        <v>3</v>
      </c>
      <c r="H6" s="297">
        <v>1599</v>
      </c>
      <c r="I6" s="298"/>
    </row>
    <row r="7" spans="1:10" ht="8.25" customHeight="1" x14ac:dyDescent="0.4">
      <c r="A7" s="25"/>
      <c r="E7" s="292" t="s">
        <v>24</v>
      </c>
      <c r="F7" s="292"/>
      <c r="G7" s="292"/>
      <c r="H7" s="292"/>
      <c r="I7" s="292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01" t="s">
        <v>4</v>
      </c>
      <c r="F11" s="302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01" t="s">
        <v>7</v>
      </c>
      <c r="F12" s="302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1" t="s">
        <v>11</v>
      </c>
      <c r="F13" s="302"/>
      <c r="G13" s="81"/>
      <c r="H13" s="308" t="s">
        <v>37</v>
      </c>
      <c r="I13" s="309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79"/>
      <c r="I14" s="72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03">
        <v>1468344000</v>
      </c>
      <c r="F16" s="304"/>
      <c r="G16" s="4">
        <f>H16+I16</f>
        <v>1673060615.6300001</v>
      </c>
      <c r="H16" s="226">
        <v>1650017150.72</v>
      </c>
      <c r="I16" s="226">
        <v>23043464.91</v>
      </c>
      <c r="J16" s="32"/>
    </row>
    <row r="17" spans="1:11" ht="18" x14ac:dyDescent="0.35">
      <c r="A17" s="212" t="s">
        <v>6</v>
      </c>
      <c r="B17" s="2"/>
      <c r="C17" s="213" t="s">
        <v>27</v>
      </c>
      <c r="D17" s="2"/>
      <c r="E17" s="2"/>
      <c r="F17" s="2"/>
      <c r="G17" s="4">
        <f>H17+I17</f>
        <v>297540</v>
      </c>
      <c r="H17" s="5">
        <v>0</v>
      </c>
      <c r="I17" s="5">
        <v>297540</v>
      </c>
      <c r="J17" s="41"/>
      <c r="K17" s="214"/>
    </row>
    <row r="18" spans="1:11" s="3" customFormat="1" ht="19.5" x14ac:dyDescent="0.4">
      <c r="A18" s="40" t="s">
        <v>72</v>
      </c>
      <c r="B18" s="2"/>
      <c r="C18" s="2"/>
      <c r="D18" s="2"/>
      <c r="E18" s="303">
        <v>1479994000</v>
      </c>
      <c r="F18" s="304"/>
      <c r="G18" s="4">
        <f>H18+I18</f>
        <v>1674713608.73</v>
      </c>
      <c r="H18" s="226">
        <v>1649987581.48</v>
      </c>
      <c r="I18" s="226">
        <v>24726027.25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1950533.0999999046</v>
      </c>
      <c r="H20" s="119">
        <f>H18-H16+H17</f>
        <v>-29569.240000009537</v>
      </c>
      <c r="I20" s="119">
        <f>I18-I16+I17</f>
        <v>1980102.3399999999</v>
      </c>
      <c r="J20" s="120"/>
    </row>
    <row r="21" spans="1:1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1652993.0999999046</v>
      </c>
      <c r="H21" s="119">
        <f>H20-H17</f>
        <v>-29569.240000009537</v>
      </c>
      <c r="I21" s="119">
        <f>I20-I17</f>
        <v>1682562.3399999999</v>
      </c>
      <c r="J21" s="120"/>
    </row>
    <row r="22" spans="1:11" s="121" customFormat="1" ht="19.5" x14ac:dyDescent="0.4">
      <c r="A22" s="126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1" s="121" customFormat="1" ht="19.5" x14ac:dyDescent="0.4">
      <c r="A23" s="126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1" s="121" customFormat="1" ht="19.5" x14ac:dyDescent="0.4">
      <c r="A24" s="35" t="s">
        <v>74</v>
      </c>
      <c r="H24" s="119"/>
      <c r="I24" s="119"/>
      <c r="J24" s="120"/>
    </row>
    <row r="25" spans="1:1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9">
        <f>G21-G26</f>
        <v>1652993.0999999046</v>
      </c>
      <c r="H25" s="71">
        <f>H21-H26</f>
        <v>-29569.240000009537</v>
      </c>
      <c r="I25" s="220">
        <f>I21-I26</f>
        <v>1682562.3399999999</v>
      </c>
      <c r="J25" s="231"/>
      <c r="K25" s="231"/>
    </row>
    <row r="26" spans="1:1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7">
        <v>0</v>
      </c>
      <c r="I26" s="227">
        <v>0</v>
      </c>
      <c r="J26" s="236"/>
    </row>
    <row r="27" spans="1:1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32"/>
      <c r="K27" s="233"/>
    </row>
    <row r="28" spans="1:1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</row>
    <row r="29" spans="1:11" s="121" customFormat="1" ht="16.5" customHeight="1" x14ac:dyDescent="0.3">
      <c r="A29" s="126"/>
      <c r="B29" s="126"/>
      <c r="C29" s="306" t="s">
        <v>14</v>
      </c>
      <c r="D29" s="306"/>
      <c r="E29" s="306"/>
      <c r="F29" s="128"/>
      <c r="G29" s="206">
        <f>G30+G31</f>
        <v>0</v>
      </c>
      <c r="H29" s="129"/>
      <c r="I29" s="130"/>
      <c r="J29" s="131"/>
    </row>
    <row r="30" spans="1:1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</row>
    <row r="31" spans="1:1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34"/>
      <c r="K31" s="234"/>
    </row>
    <row r="32" spans="1:11" s="138" customFormat="1" ht="18.75" x14ac:dyDescent="0.4">
      <c r="A32" s="132"/>
      <c r="B32" s="141"/>
      <c r="C32" s="307" t="s">
        <v>46</v>
      </c>
      <c r="D32" s="307"/>
      <c r="E32" s="307"/>
      <c r="F32" s="307"/>
      <c r="G32" s="206">
        <f>G26</f>
        <v>0</v>
      </c>
      <c r="H32" s="129"/>
      <c r="I32" s="130"/>
      <c r="J32" s="235"/>
    </row>
    <row r="33" spans="1:11" s="3" customFormat="1" ht="20.25" customHeight="1" x14ac:dyDescent="0.3">
      <c r="A33" s="179"/>
      <c r="B33" s="312" t="s">
        <v>77</v>
      </c>
      <c r="C33" s="312"/>
      <c r="D33" s="312"/>
      <c r="E33" s="312"/>
      <c r="F33" s="312"/>
      <c r="G33" s="180">
        <v>0</v>
      </c>
      <c r="H33" s="181"/>
      <c r="I33" s="181"/>
      <c r="J33" s="236"/>
      <c r="K33" s="230"/>
    </row>
    <row r="34" spans="1:11" ht="52.5" customHeight="1" x14ac:dyDescent="0.2">
      <c r="A34" s="313"/>
      <c r="B34" s="314"/>
      <c r="C34" s="314"/>
      <c r="D34" s="314"/>
      <c r="E34" s="314"/>
      <c r="F34" s="314"/>
      <c r="G34" s="314"/>
      <c r="H34" s="314"/>
      <c r="I34" s="314"/>
      <c r="J34" s="236"/>
      <c r="K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32"/>
      <c r="K35" s="233"/>
    </row>
    <row r="36" spans="1:1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</row>
    <row r="37" spans="1:11" ht="16.5" x14ac:dyDescent="0.35">
      <c r="A37" s="84" t="s">
        <v>22</v>
      </c>
      <c r="B37" s="48"/>
      <c r="C37" s="1"/>
      <c r="D37" s="48"/>
      <c r="E37" s="83"/>
      <c r="F37" s="85">
        <v>6491520</v>
      </c>
      <c r="G37" s="85">
        <v>5963948.4400000004</v>
      </c>
      <c r="H37" s="86"/>
      <c r="I37" s="49">
        <f>IF(F37=0,"nerozp.",G37/F37)</f>
        <v>0.91872911737158636</v>
      </c>
      <c r="J37" s="20"/>
    </row>
    <row r="38" spans="1:11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1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1" ht="16.5" x14ac:dyDescent="0.35">
      <c r="A40" s="84" t="s">
        <v>63</v>
      </c>
      <c r="B40" s="48"/>
      <c r="C40" s="1"/>
      <c r="D40" s="87"/>
      <c r="E40" s="87"/>
      <c r="F40" s="85">
        <v>20</v>
      </c>
      <c r="G40" s="85">
        <v>15.49</v>
      </c>
      <c r="H40" s="86"/>
      <c r="I40" s="49">
        <f>IF(F40=0,"nerozp.",G40/F40)</f>
        <v>0.77449999999999997</v>
      </c>
      <c r="J40" s="10"/>
    </row>
    <row r="41" spans="1:11" ht="16.5" x14ac:dyDescent="0.35">
      <c r="A41" s="84" t="s">
        <v>60</v>
      </c>
      <c r="B41" s="48"/>
      <c r="C41" s="1"/>
      <c r="D41" s="83"/>
      <c r="E41" s="83"/>
      <c r="F41" s="85">
        <v>729000</v>
      </c>
      <c r="G41" s="85">
        <v>729000</v>
      </c>
      <c r="H41" s="86"/>
      <c r="I41" s="49">
        <f>IF(F41=0,"nerozp.",G41/F41)</f>
        <v>1</v>
      </c>
      <c r="J41" s="10"/>
    </row>
    <row r="42" spans="1:11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1" x14ac:dyDescent="0.2">
      <c r="A43" s="310" t="s">
        <v>68</v>
      </c>
      <c r="B43" s="311"/>
      <c r="C43" s="311"/>
      <c r="D43" s="311"/>
      <c r="E43" s="311"/>
      <c r="F43" s="311"/>
      <c r="G43" s="311"/>
      <c r="H43" s="311"/>
      <c r="I43" s="311"/>
      <c r="J43" s="10"/>
    </row>
    <row r="44" spans="1:11" ht="34.5" customHeight="1" x14ac:dyDescent="0.2">
      <c r="A44" s="310" t="s">
        <v>87</v>
      </c>
      <c r="B44" s="315"/>
      <c r="C44" s="315"/>
      <c r="D44" s="315"/>
      <c r="E44" s="315"/>
      <c r="F44" s="315"/>
      <c r="G44" s="315"/>
      <c r="H44" s="315"/>
      <c r="I44" s="315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08" t="s">
        <v>30</v>
      </c>
      <c r="I45" s="309"/>
      <c r="J45" s="10"/>
    </row>
    <row r="46" spans="1:1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1" x14ac:dyDescent="0.2">
      <c r="A47" s="94"/>
      <c r="B47" s="207"/>
      <c r="C47" s="207"/>
      <c r="D47" s="207"/>
      <c r="E47" s="112"/>
      <c r="F47" s="305"/>
      <c r="G47" s="96"/>
      <c r="H47" s="97">
        <v>44196</v>
      </c>
      <c r="I47" s="98">
        <v>44196</v>
      </c>
      <c r="J47" s="10"/>
    </row>
    <row r="48" spans="1:11" x14ac:dyDescent="0.2">
      <c r="A48" s="94"/>
      <c r="B48" s="207"/>
      <c r="C48" s="207"/>
      <c r="D48" s="207"/>
      <c r="E48" s="112"/>
      <c r="F48" s="305"/>
      <c r="G48" s="99"/>
      <c r="H48" s="99"/>
      <c r="I48" s="100"/>
      <c r="J48" s="299"/>
      <c r="K48" s="300"/>
    </row>
    <row r="49" spans="1:11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1" ht="13.5" thickTop="1" x14ac:dyDescent="0.2">
      <c r="A50" s="53"/>
      <c r="B50" s="54"/>
      <c r="C50" s="54" t="s">
        <v>15</v>
      </c>
      <c r="D50" s="54"/>
      <c r="E50" s="114">
        <v>0</v>
      </c>
      <c r="F50" s="108">
        <v>40000</v>
      </c>
      <c r="G50" s="55">
        <v>40000</v>
      </c>
      <c r="H50" s="55">
        <f>E50+F50-G50</f>
        <v>0</v>
      </c>
      <c r="I50" s="205">
        <v>0</v>
      </c>
      <c r="J50" s="237"/>
      <c r="K50" s="237"/>
    </row>
    <row r="51" spans="1:11" x14ac:dyDescent="0.2">
      <c r="A51" s="56"/>
      <c r="B51" s="57"/>
      <c r="C51" s="57" t="s">
        <v>20</v>
      </c>
      <c r="D51" s="57"/>
      <c r="E51" s="115">
        <v>118111.37</v>
      </c>
      <c r="F51" s="109">
        <v>294300.18</v>
      </c>
      <c r="G51" s="58">
        <v>255580</v>
      </c>
      <c r="H51" s="58">
        <f>E51+F51-G51</f>
        <v>156831.54999999999</v>
      </c>
      <c r="I51" s="59">
        <v>149333.85</v>
      </c>
      <c r="J51" s="237"/>
      <c r="K51" s="238"/>
    </row>
    <row r="52" spans="1:11" x14ac:dyDescent="0.2">
      <c r="A52" s="56"/>
      <c r="B52" s="57"/>
      <c r="C52" s="57" t="s">
        <v>64</v>
      </c>
      <c r="D52" s="57"/>
      <c r="E52" s="115">
        <v>7852520.54</v>
      </c>
      <c r="F52" s="109">
        <v>2572130.48</v>
      </c>
      <c r="G52" s="58">
        <v>2000000</v>
      </c>
      <c r="H52" s="58">
        <f>E52+F52-G52</f>
        <v>8424651.0199999996</v>
      </c>
      <c r="I52" s="59">
        <v>8424651.0199999996</v>
      </c>
      <c r="J52" s="238"/>
      <c r="K52" s="238"/>
    </row>
    <row r="53" spans="1:11" x14ac:dyDescent="0.2">
      <c r="A53" s="56"/>
      <c r="B53" s="57"/>
      <c r="C53" s="185" t="s">
        <v>62</v>
      </c>
      <c r="D53" s="57"/>
      <c r="E53" s="115">
        <v>698229.04</v>
      </c>
      <c r="F53" s="109">
        <v>3009251</v>
      </c>
      <c r="G53" s="58">
        <v>2689807.98</v>
      </c>
      <c r="H53" s="58">
        <f>E53+F53-G53</f>
        <v>1017672.06</v>
      </c>
      <c r="I53" s="59">
        <v>1017672.06</v>
      </c>
      <c r="J53" s="239"/>
      <c r="K53" s="239"/>
    </row>
    <row r="54" spans="1:11" ht="18.75" thickBot="1" x14ac:dyDescent="0.4">
      <c r="A54" s="60" t="s">
        <v>11</v>
      </c>
      <c r="B54" s="105"/>
      <c r="C54" s="105"/>
      <c r="D54" s="105"/>
      <c r="E54" s="116">
        <f>E50+E51+E52+E53</f>
        <v>8668860.9499999993</v>
      </c>
      <c r="F54" s="110">
        <f>F50+F51+F52+F53</f>
        <v>5915681.6600000001</v>
      </c>
      <c r="G54" s="106">
        <f>G50+G51+G52+G53</f>
        <v>4985387.9800000004</v>
      </c>
      <c r="H54" s="106">
        <f>H50+H51+H52+H53</f>
        <v>9599154.6300000008</v>
      </c>
      <c r="I54" s="107">
        <f>I50+I51+I52+I53</f>
        <v>9591656.9299999997</v>
      </c>
      <c r="J54" s="240"/>
      <c r="K54" s="240"/>
    </row>
    <row r="55" spans="1:11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1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1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J48:K4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A44:I44"/>
    <mergeCell ref="E7:I7"/>
    <mergeCell ref="A2:D2"/>
    <mergeCell ref="E2:I2"/>
    <mergeCell ref="E3:I3"/>
    <mergeCell ref="E4:I4"/>
    <mergeCell ref="E5:I5"/>
    <mergeCell ref="H6:I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8"/>
  <sheetViews>
    <sheetView showGridLines="0" tabSelected="1" topLeftCell="A19" zoomScaleNormal="100" workbookViewId="0">
      <selection activeCell="M23" sqref="M23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7" width="17.2851562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78" t="s">
        <v>0</v>
      </c>
      <c r="B1" s="23"/>
      <c r="C1" s="23"/>
      <c r="D1" s="23"/>
    </row>
    <row r="2" spans="1:10" ht="19.5" x14ac:dyDescent="0.4">
      <c r="A2" s="293" t="s">
        <v>1</v>
      </c>
      <c r="B2" s="293"/>
      <c r="C2" s="293"/>
      <c r="D2" s="293"/>
      <c r="E2" s="316" t="s">
        <v>81</v>
      </c>
      <c r="F2" s="316"/>
      <c r="G2" s="316"/>
      <c r="H2" s="316"/>
      <c r="I2" s="316"/>
      <c r="J2" s="25"/>
    </row>
    <row r="3" spans="1:10" ht="9.75" customHeight="1" x14ac:dyDescent="0.4">
      <c r="A3" s="188"/>
      <c r="B3" s="188"/>
      <c r="C3" s="188"/>
      <c r="D3" s="188"/>
      <c r="E3" s="292" t="s">
        <v>23</v>
      </c>
      <c r="F3" s="292"/>
      <c r="G3" s="292"/>
      <c r="H3" s="292"/>
      <c r="I3" s="292"/>
      <c r="J3" s="25"/>
    </row>
    <row r="4" spans="1:10" ht="15.75" x14ac:dyDescent="0.25">
      <c r="A4" s="26" t="s">
        <v>2</v>
      </c>
      <c r="E4" s="296" t="s">
        <v>82</v>
      </c>
      <c r="F4" s="296"/>
      <c r="G4" s="296"/>
      <c r="H4" s="296"/>
      <c r="I4" s="296"/>
    </row>
    <row r="5" spans="1:10" ht="7.5" customHeight="1" x14ac:dyDescent="0.3">
      <c r="A5" s="27"/>
      <c r="E5" s="292" t="s">
        <v>23</v>
      </c>
      <c r="F5" s="292"/>
      <c r="G5" s="292"/>
      <c r="H5" s="292"/>
      <c r="I5" s="292"/>
    </row>
    <row r="6" spans="1:10" ht="19.5" x14ac:dyDescent="0.4">
      <c r="A6" s="25" t="s">
        <v>35</v>
      </c>
      <c r="E6" s="28">
        <v>70960399</v>
      </c>
      <c r="F6" s="28"/>
      <c r="G6" s="29" t="s">
        <v>3</v>
      </c>
      <c r="H6" s="297">
        <v>1600</v>
      </c>
      <c r="I6" s="298"/>
    </row>
    <row r="7" spans="1:10" ht="8.25" customHeight="1" x14ac:dyDescent="0.4">
      <c r="A7" s="25"/>
      <c r="E7" s="292" t="s">
        <v>24</v>
      </c>
      <c r="F7" s="292"/>
      <c r="G7" s="292"/>
      <c r="H7" s="292"/>
      <c r="I7" s="292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01" t="s">
        <v>4</v>
      </c>
      <c r="F11" s="302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01" t="s">
        <v>7</v>
      </c>
      <c r="F12" s="302"/>
      <c r="G12" s="70" t="s">
        <v>8</v>
      </c>
      <c r="H12" s="69" t="s">
        <v>9</v>
      </c>
      <c r="I12" s="80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1" t="s">
        <v>11</v>
      </c>
      <c r="F13" s="302"/>
      <c r="G13" s="81"/>
      <c r="H13" s="308" t="s">
        <v>37</v>
      </c>
      <c r="I13" s="309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1"/>
      <c r="H14" s="186"/>
      <c r="I14" s="187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03">
        <v>687078000</v>
      </c>
      <c r="F16" s="304"/>
      <c r="G16" s="4">
        <f>H16+I16</f>
        <v>718952099.26999998</v>
      </c>
      <c r="H16" s="71">
        <v>712469095.55999994</v>
      </c>
      <c r="I16" s="71">
        <v>6483003.71</v>
      </c>
      <c r="J16" s="32"/>
    </row>
    <row r="17" spans="1:11" ht="18" x14ac:dyDescent="0.35">
      <c r="A17" s="212" t="s">
        <v>6</v>
      </c>
      <c r="B17" s="2"/>
      <c r="C17" s="213" t="s">
        <v>27</v>
      </c>
      <c r="D17" s="2"/>
      <c r="E17" s="2"/>
      <c r="F17" s="2"/>
      <c r="G17" s="4">
        <f>H17+I17</f>
        <v>2387290</v>
      </c>
      <c r="H17" s="5">
        <v>1623768</v>
      </c>
      <c r="I17" s="5">
        <v>763522</v>
      </c>
      <c r="J17" s="41"/>
      <c r="K17" s="214"/>
    </row>
    <row r="18" spans="1:11" s="3" customFormat="1" ht="19.5" x14ac:dyDescent="0.4">
      <c r="A18" s="40" t="s">
        <v>72</v>
      </c>
      <c r="B18" s="2"/>
      <c r="C18" s="2"/>
      <c r="D18" s="2"/>
      <c r="E18" s="303">
        <v>715962000</v>
      </c>
      <c r="F18" s="304"/>
      <c r="G18" s="4">
        <f>H18+I18</f>
        <v>747583999.32999992</v>
      </c>
      <c r="H18" s="71">
        <v>737952560.28999996</v>
      </c>
      <c r="I18" s="71">
        <v>9631439.0399999991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8" customFormat="1" ht="19.5" x14ac:dyDescent="0.4">
      <c r="A20" s="126" t="s">
        <v>73</v>
      </c>
      <c r="B20" s="126"/>
      <c r="C20" s="122"/>
      <c r="D20" s="126"/>
      <c r="E20" s="126"/>
      <c r="F20" s="126"/>
      <c r="G20" s="119">
        <f>G18-G16+G17</f>
        <v>31019190.059999943</v>
      </c>
      <c r="H20" s="119">
        <f>H18-H16+H17</f>
        <v>27107232.730000019</v>
      </c>
      <c r="I20" s="119">
        <f>I18-I16+I17</f>
        <v>3911957.3299999991</v>
      </c>
      <c r="J20" s="120"/>
    </row>
    <row r="21" spans="1:11" s="121" customFormat="1" ht="19.5" x14ac:dyDescent="0.4">
      <c r="A21" s="117" t="s">
        <v>25</v>
      </c>
      <c r="B21" s="117"/>
      <c r="C21" s="118"/>
      <c r="D21" s="117"/>
      <c r="E21" s="117"/>
      <c r="F21" s="117"/>
      <c r="G21" s="119">
        <f>G20-G17</f>
        <v>28631900.059999943</v>
      </c>
      <c r="H21" s="119">
        <f>H20-H17</f>
        <v>25483464.730000019</v>
      </c>
      <c r="I21" s="119">
        <f>I20-I17</f>
        <v>3148435.3299999991</v>
      </c>
      <c r="J21" s="120"/>
    </row>
    <row r="22" spans="1:11" s="121" customFormat="1" ht="19.5" x14ac:dyDescent="0.4">
      <c r="A22" s="117"/>
      <c r="B22" s="117"/>
      <c r="C22" s="118"/>
      <c r="D22" s="117"/>
      <c r="E22" s="117"/>
      <c r="F22" s="117"/>
      <c r="G22" s="119"/>
      <c r="H22" s="119"/>
      <c r="I22" s="119"/>
      <c r="J22" s="120"/>
    </row>
    <row r="23" spans="1:11" s="121" customFormat="1" ht="19.5" x14ac:dyDescent="0.4">
      <c r="A23" s="117"/>
      <c r="B23" s="117"/>
      <c r="C23" s="118"/>
      <c r="D23" s="117"/>
      <c r="E23" s="117"/>
      <c r="F23" s="117"/>
      <c r="G23" s="119"/>
      <c r="H23" s="119"/>
      <c r="I23" s="119"/>
      <c r="J23" s="120"/>
    </row>
    <row r="24" spans="1:11" s="121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19"/>
      <c r="I24" s="119"/>
      <c r="J24" s="120"/>
    </row>
    <row r="25" spans="1:11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9">
        <f>G21-G26</f>
        <v>338838.60999994352</v>
      </c>
      <c r="H25" s="71">
        <f>H21-H26</f>
        <v>-2809596.7199999802</v>
      </c>
      <c r="I25" s="220">
        <f>I21-I26</f>
        <v>3148435.3299999991</v>
      </c>
      <c r="J25" s="231"/>
      <c r="K25" s="231"/>
    </row>
    <row r="26" spans="1:11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28293061.449999999</v>
      </c>
      <c r="H26" s="71">
        <v>28293061.449999999</v>
      </c>
      <c r="I26" s="220">
        <v>0</v>
      </c>
      <c r="J26" s="236"/>
    </row>
    <row r="27" spans="1:11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  <c r="J27" s="232"/>
      <c r="K27" s="233"/>
    </row>
    <row r="28" spans="1:11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19"/>
      <c r="H28" s="129"/>
      <c r="I28" s="130"/>
      <c r="J28" s="131"/>
    </row>
    <row r="29" spans="1:11" s="121" customFormat="1" ht="16.5" customHeight="1" x14ac:dyDescent="0.3">
      <c r="A29" s="126"/>
      <c r="B29" s="126"/>
      <c r="C29" s="306" t="s">
        <v>14</v>
      </c>
      <c r="D29" s="306"/>
      <c r="E29" s="306"/>
      <c r="F29" s="128"/>
      <c r="G29" s="206">
        <f>G30+G31</f>
        <v>0</v>
      </c>
      <c r="H29" s="129"/>
      <c r="I29" s="130"/>
      <c r="J29" s="131"/>
    </row>
    <row r="30" spans="1:11" s="138" customFormat="1" ht="18.75" x14ac:dyDescent="0.4">
      <c r="A30" s="132"/>
      <c r="B30" s="132"/>
      <c r="C30" s="133"/>
      <c r="D30" s="134"/>
      <c r="E30" s="135" t="s">
        <v>45</v>
      </c>
      <c r="F30" s="136" t="s">
        <v>15</v>
      </c>
      <c r="G30" s="137">
        <v>0</v>
      </c>
      <c r="H30" s="129"/>
      <c r="I30" s="130"/>
    </row>
    <row r="31" spans="1:11" s="138" customFormat="1" ht="18.75" x14ac:dyDescent="0.4">
      <c r="A31" s="132"/>
      <c r="B31" s="132"/>
      <c r="C31" s="139"/>
      <c r="D31" s="134"/>
      <c r="E31" s="140"/>
      <c r="F31" s="136" t="s">
        <v>64</v>
      </c>
      <c r="G31" s="137">
        <v>0</v>
      </c>
      <c r="H31" s="129"/>
      <c r="I31" s="130"/>
      <c r="J31" s="234"/>
      <c r="K31" s="234"/>
    </row>
    <row r="32" spans="1:11" s="138" customFormat="1" ht="18.75" x14ac:dyDescent="0.4">
      <c r="A32" s="132"/>
      <c r="B32" s="141"/>
      <c r="C32" s="307" t="s">
        <v>46</v>
      </c>
      <c r="D32" s="307"/>
      <c r="E32" s="307"/>
      <c r="F32" s="307"/>
      <c r="G32" s="206">
        <f>G26</f>
        <v>28293061.449999999</v>
      </c>
      <c r="H32" s="129"/>
      <c r="I32" s="130"/>
      <c r="J32" s="235"/>
    </row>
    <row r="33" spans="1:11" s="3" customFormat="1" ht="20.25" customHeight="1" x14ac:dyDescent="0.3">
      <c r="A33" s="179"/>
      <c r="B33" s="312" t="s">
        <v>77</v>
      </c>
      <c r="C33" s="312"/>
      <c r="D33" s="312"/>
      <c r="E33" s="312"/>
      <c r="F33" s="312"/>
      <c r="G33" s="180">
        <v>84331557.530000001</v>
      </c>
      <c r="H33" s="181"/>
      <c r="I33" s="181"/>
      <c r="J33" s="236"/>
      <c r="K33" s="230"/>
    </row>
    <row r="34" spans="1:11" ht="42.75" customHeight="1" x14ac:dyDescent="0.2">
      <c r="A34" s="317" t="s">
        <v>86</v>
      </c>
      <c r="B34" s="318"/>
      <c r="C34" s="318"/>
      <c r="D34" s="318"/>
      <c r="E34" s="318"/>
      <c r="F34" s="318"/>
      <c r="G34" s="318"/>
      <c r="H34" s="318"/>
      <c r="I34" s="318"/>
      <c r="J34" s="236"/>
      <c r="K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3"/>
      <c r="F35" s="2"/>
      <c r="G35" s="45"/>
      <c r="H35" s="43"/>
      <c r="I35" s="43"/>
      <c r="J35" s="232"/>
      <c r="K35" s="233"/>
    </row>
    <row r="36" spans="1:11" ht="18.75" x14ac:dyDescent="0.4">
      <c r="A36" s="35"/>
      <c r="B36" s="35"/>
      <c r="C36" s="35"/>
      <c r="D36" s="44"/>
      <c r="F36" s="46" t="s">
        <v>26</v>
      </c>
      <c r="G36" s="80" t="s">
        <v>5</v>
      </c>
      <c r="H36" s="34"/>
      <c r="I36" s="47" t="s">
        <v>28</v>
      </c>
      <c r="J36" s="20"/>
    </row>
    <row r="37" spans="1:11" ht="16.5" x14ac:dyDescent="0.35">
      <c r="A37" s="84" t="s">
        <v>22</v>
      </c>
      <c r="B37" s="48"/>
      <c r="C37" s="1"/>
      <c r="D37" s="48"/>
      <c r="E37" s="83"/>
      <c r="F37" s="85">
        <v>168086705</v>
      </c>
      <c r="G37" s="85">
        <v>166827232.59</v>
      </c>
      <c r="H37" s="86"/>
      <c r="I37" s="49">
        <f>IF(F37=0,"nerozp.",G37/F37)</f>
        <v>0.99250700755898569</v>
      </c>
      <c r="J37" s="20"/>
    </row>
    <row r="38" spans="1:11" ht="16.5" hidden="1" x14ac:dyDescent="0.35">
      <c r="A38" s="84"/>
      <c r="B38" s="48"/>
      <c r="C38" s="1"/>
      <c r="D38" s="48"/>
      <c r="E38" s="83"/>
      <c r="F38" s="85"/>
      <c r="G38" s="85"/>
      <c r="H38" s="86"/>
      <c r="I38" s="49"/>
      <c r="J38" s="20"/>
    </row>
    <row r="39" spans="1:11" ht="16.5" hidden="1" x14ac:dyDescent="0.35">
      <c r="A39" s="84"/>
      <c r="B39" s="48"/>
      <c r="C39" s="1"/>
      <c r="D39" s="48"/>
      <c r="E39" s="83"/>
      <c r="F39" s="85"/>
      <c r="G39" s="85"/>
      <c r="H39" s="86"/>
      <c r="I39" s="49"/>
      <c r="J39" s="20"/>
    </row>
    <row r="40" spans="1:11" ht="16.5" x14ac:dyDescent="0.35">
      <c r="A40" s="84" t="s">
        <v>63</v>
      </c>
      <c r="B40" s="48"/>
      <c r="C40" s="1"/>
      <c r="D40" s="87"/>
      <c r="E40" s="87"/>
      <c r="F40" s="85">
        <v>447</v>
      </c>
      <c r="G40" s="85">
        <v>434.19</v>
      </c>
      <c r="H40" s="86"/>
      <c r="I40" s="49">
        <f>IF(F40=0,"nerozp.",G40/F40)</f>
        <v>0.97134228187919458</v>
      </c>
      <c r="J40" s="10"/>
    </row>
    <row r="41" spans="1:11" ht="16.5" x14ac:dyDescent="0.35">
      <c r="A41" s="84" t="s">
        <v>60</v>
      </c>
      <c r="B41" s="48"/>
      <c r="C41" s="1"/>
      <c r="D41" s="83"/>
      <c r="E41" s="83"/>
      <c r="F41" s="85">
        <v>46516000</v>
      </c>
      <c r="G41" s="85">
        <v>46516000</v>
      </c>
      <c r="H41" s="86"/>
      <c r="I41" s="49">
        <f>IF(F41=0,"nerozp.",G41/F41)</f>
        <v>1</v>
      </c>
      <c r="J41" s="10"/>
    </row>
    <row r="42" spans="1:11" ht="16.5" x14ac:dyDescent="0.35">
      <c r="A42" s="84" t="s">
        <v>61</v>
      </c>
      <c r="B42" s="38"/>
      <c r="C42" s="38"/>
      <c r="D42" s="34"/>
      <c r="E42" s="34"/>
      <c r="F42" s="85">
        <v>0</v>
      </c>
      <c r="G42" s="85">
        <v>0</v>
      </c>
      <c r="H42" s="86"/>
      <c r="I42" s="49" t="str">
        <f>IF(F42=0,"nerozp.",G42/F42)</f>
        <v>nerozp.</v>
      </c>
      <c r="J42" s="10"/>
    </row>
    <row r="43" spans="1:11" x14ac:dyDescent="0.2">
      <c r="A43" s="310" t="s">
        <v>59</v>
      </c>
      <c r="B43" s="311"/>
      <c r="C43" s="311"/>
      <c r="D43" s="311"/>
      <c r="E43" s="311"/>
      <c r="F43" s="311"/>
      <c r="G43" s="311"/>
      <c r="H43" s="311"/>
      <c r="I43" s="311"/>
      <c r="J43" s="10"/>
    </row>
    <row r="44" spans="1:11" ht="41.25" customHeight="1" x14ac:dyDescent="0.2">
      <c r="A44" s="310" t="s">
        <v>88</v>
      </c>
      <c r="B44" s="315"/>
      <c r="C44" s="315"/>
      <c r="D44" s="315"/>
      <c r="E44" s="315"/>
      <c r="F44" s="315"/>
      <c r="G44" s="315"/>
      <c r="H44" s="315"/>
      <c r="I44" s="315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3"/>
      <c r="E45" s="83"/>
      <c r="F45" s="51"/>
      <c r="G45" s="52"/>
      <c r="H45" s="308" t="s">
        <v>30</v>
      </c>
      <c r="I45" s="309"/>
      <c r="J45" s="10"/>
    </row>
    <row r="46" spans="1:11" ht="18.75" thickTop="1" x14ac:dyDescent="0.35">
      <c r="A46" s="88"/>
      <c r="B46" s="89"/>
      <c r="C46" s="90"/>
      <c r="D46" s="89"/>
      <c r="E46" s="111" t="s">
        <v>78</v>
      </c>
      <c r="F46" s="91" t="s">
        <v>17</v>
      </c>
      <c r="G46" s="91" t="s">
        <v>18</v>
      </c>
      <c r="H46" s="92" t="s">
        <v>19</v>
      </c>
      <c r="I46" s="93" t="s">
        <v>29</v>
      </c>
      <c r="J46" s="10"/>
    </row>
    <row r="47" spans="1:11" x14ac:dyDescent="0.2">
      <c r="A47" s="94"/>
      <c r="B47" s="95"/>
      <c r="C47" s="95"/>
      <c r="D47" s="95"/>
      <c r="E47" s="112"/>
      <c r="F47" s="305"/>
      <c r="G47" s="96"/>
      <c r="H47" s="97">
        <v>44196</v>
      </c>
      <c r="I47" s="98">
        <v>44196</v>
      </c>
      <c r="J47" s="10"/>
    </row>
    <row r="48" spans="1:11" x14ac:dyDescent="0.2">
      <c r="A48" s="94"/>
      <c r="B48" s="95"/>
      <c r="C48" s="95"/>
      <c r="D48" s="95"/>
      <c r="E48" s="112"/>
      <c r="F48" s="305"/>
      <c r="G48" s="99"/>
      <c r="H48" s="99"/>
      <c r="I48" s="100"/>
      <c r="J48" s="299"/>
      <c r="K48" s="300"/>
    </row>
    <row r="49" spans="1:11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11" ht="13.5" thickTop="1" x14ac:dyDescent="0.2">
      <c r="A50" s="53"/>
      <c r="B50" s="54"/>
      <c r="C50" s="54" t="s">
        <v>15</v>
      </c>
      <c r="D50" s="54"/>
      <c r="E50" s="114">
        <v>547928.59</v>
      </c>
      <c r="F50" s="108">
        <v>40000</v>
      </c>
      <c r="G50" s="55">
        <v>40000</v>
      </c>
      <c r="H50" s="55">
        <f>E50+F50-G50</f>
        <v>547928.59</v>
      </c>
      <c r="I50" s="205">
        <v>547928.59</v>
      </c>
      <c r="J50" s="237"/>
      <c r="K50" s="237"/>
    </row>
    <row r="51" spans="1:11" x14ac:dyDescent="0.2">
      <c r="A51" s="56"/>
      <c r="B51" s="57"/>
      <c r="C51" s="57" t="s">
        <v>20</v>
      </c>
      <c r="D51" s="57"/>
      <c r="E51" s="115">
        <v>3411304.57</v>
      </c>
      <c r="F51" s="109">
        <v>3628954.74</v>
      </c>
      <c r="G51" s="58">
        <v>3961740.38</v>
      </c>
      <c r="H51" s="58">
        <f>E51+F51-G51</f>
        <v>3078518.9300000006</v>
      </c>
      <c r="I51" s="59">
        <v>3066952.68</v>
      </c>
      <c r="J51" s="237"/>
      <c r="K51" s="238"/>
    </row>
    <row r="52" spans="1:11" x14ac:dyDescent="0.2">
      <c r="A52" s="56"/>
      <c r="B52" s="57"/>
      <c r="C52" s="57" t="s">
        <v>64</v>
      </c>
      <c r="D52" s="57"/>
      <c r="E52" s="115">
        <v>13894017.65</v>
      </c>
      <c r="F52" s="109">
        <v>3270844.97</v>
      </c>
      <c r="G52" s="58">
        <v>0</v>
      </c>
      <c r="H52" s="58">
        <f>E52+F52-G52</f>
        <v>17164862.620000001</v>
      </c>
      <c r="I52" s="59">
        <v>17164862.620000001</v>
      </c>
      <c r="J52" s="238"/>
      <c r="K52" s="238"/>
    </row>
    <row r="53" spans="1:11" x14ac:dyDescent="0.2">
      <c r="A53" s="56"/>
      <c r="B53" s="57"/>
      <c r="C53" s="185" t="s">
        <v>62</v>
      </c>
      <c r="D53" s="57"/>
      <c r="E53" s="115">
        <v>49966018.07</v>
      </c>
      <c r="F53" s="109">
        <v>1321941240.99</v>
      </c>
      <c r="G53" s="58">
        <v>1323954338.73</v>
      </c>
      <c r="H53" s="58">
        <f>E53+F53-G53</f>
        <v>47952920.329999924</v>
      </c>
      <c r="I53" s="59">
        <v>50071281.5</v>
      </c>
      <c r="J53" s="239"/>
      <c r="K53" s="239"/>
    </row>
    <row r="54" spans="1:11" ht="18.75" thickBot="1" x14ac:dyDescent="0.4">
      <c r="A54" s="60" t="s">
        <v>11</v>
      </c>
      <c r="B54" s="105"/>
      <c r="C54" s="105"/>
      <c r="D54" s="105"/>
      <c r="E54" s="116">
        <f>E50+E51+E52+E53</f>
        <v>67819268.879999995</v>
      </c>
      <c r="F54" s="110">
        <f>F50+F51+F52+F53</f>
        <v>1328881040.7</v>
      </c>
      <c r="G54" s="106">
        <f>G50+G51+G52+G53</f>
        <v>1327956079.1100001</v>
      </c>
      <c r="H54" s="106">
        <f>H50+H51+H52+H53</f>
        <v>68744230.469999924</v>
      </c>
      <c r="I54" s="107">
        <f>I50+I51+I52+I53</f>
        <v>70851025.390000001</v>
      </c>
      <c r="J54" s="240"/>
      <c r="K54" s="240"/>
    </row>
    <row r="55" spans="1:11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1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1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2"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A44:I44"/>
    <mergeCell ref="E7:I7"/>
    <mergeCell ref="A2:D2"/>
    <mergeCell ref="E2:I2"/>
    <mergeCell ref="E3:I3"/>
    <mergeCell ref="E4:I4"/>
    <mergeCell ref="E5:I5"/>
    <mergeCell ref="H6:I6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4" fitToHeight="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 dle oblasti</vt:lpstr>
      <vt:lpstr> 1599</vt:lpstr>
      <vt:lpstr> 1600</vt:lpstr>
      <vt:lpstr>'Rekapitulace dle oblasti'!A</vt:lpstr>
      <vt:lpstr>' 1599'!Oblast_tisku</vt:lpstr>
      <vt:lpstr>' 1600'!Oblast_tisku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2021-06-02T08:05:36Z</cp:lastPrinted>
  <dcterms:created xsi:type="dcterms:W3CDTF">2008-01-24T08:46:29Z</dcterms:created>
  <dcterms:modified xsi:type="dcterms:W3CDTF">2021-06-02T08:24:24Z</dcterms:modified>
</cp:coreProperties>
</file>