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1\Zastupitelstvo\ZOK 20.9.2021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53" i="5" l="1"/>
  <c r="C52" i="5"/>
  <c r="C54" i="5" s="1"/>
  <c r="B52" i="5"/>
  <c r="B54" i="5" s="1"/>
  <c r="B47" i="5"/>
  <c r="B49" i="5" s="1"/>
  <c r="B57" i="5" s="1"/>
  <c r="C46" i="5"/>
  <c r="C45" i="5"/>
  <c r="C44" i="5"/>
  <c r="C43" i="5"/>
  <c r="C40" i="5"/>
  <c r="C39" i="5"/>
  <c r="C36" i="5"/>
  <c r="C47" i="5" s="1"/>
  <c r="C49" i="5" s="1"/>
  <c r="C57" i="5" s="1"/>
  <c r="C35" i="5"/>
  <c r="C34" i="5"/>
  <c r="C32" i="5"/>
  <c r="B29" i="5"/>
  <c r="B56" i="5" s="1"/>
  <c r="B27" i="5"/>
  <c r="C26" i="5"/>
  <c r="C25" i="5"/>
  <c r="C21" i="5"/>
  <c r="C20" i="5"/>
  <c r="C17" i="5"/>
  <c r="C16" i="5"/>
  <c r="C9" i="5"/>
  <c r="C5" i="5"/>
  <c r="C27" i="5" s="1"/>
  <c r="C29" i="5" s="1"/>
  <c r="C5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107-128000
310+9804  DzPPO
341-150000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408+105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89+480
91+1488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193+194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190+49
259+4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30+132
32+85
48+68
53+113
54+47
55+99
88+3
93+7
109+121
110+509
114+509
127+302
149+109
150+2
191-509
192+25
209+43
254+212
354+41
355+9
371+53
372+193
395+682
396+800
406+715
407+9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113-150
373+2700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258+45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83+175
84+150
146+74
238+3228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344+128600
385+13912
392-255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345+16157
414+57809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323+140
353+235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324+222389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349+494
376-1093
388+2099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322+10
325+1284
347+39
348+77
384+125
386+46
387+820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144+14861 kompenzace
343+58082 kompenzace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50+36258
51+1300
68+277
73+34249
74+10595
75+15671
76+4406
77+969
78+1027
80+38
81+957
82+191
119+46275
120+1748
121+131
122+2842
123+611
124+2062
125+160
126+2375
142+1743
145+4564
236+124796
237+9364
239+1608
240+4818
241+20433
242+10433
277+31
278+3170
309+52208
337+579
338+33619
339+520
346+2933
350+11
365+1749
383+1748
351+14
352+234
389+240
390-11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31+27228
43+6
44+8285
46+7098 (celkem 9161)
56+88
90+8412
92+589
111+7727
112+8901
148+1695
200+27
226+444
227+3018
228+1208
229+36344
280+17
281+1148
282+2338
283+4317
326+28
341+60401
342+17
357+54
391+4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28+1759
48+68
74+1193
75+42
78+1027
83+175
84+150
86-6
88+3
93+7
107+46817
113-150
114+509
121+131
122+2842
123+611
124+2062
130+16388
144+14861kompenzace
147+22802
150+2
190+49
191-509
192+25
258+45
240+1398
310+9804  DzPPO
341+17312
339+520
343+58082 kompenzace
351+14
352+234
354+41
355+9
373+2700
408+105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31+27228
32+85
53+113
54+47
80+38
81+957
82+191
89+480
91+1488
90+8412
119+46275
120+1748
148+1695
149+109
200+27
226+444
227+3018
228+1208
229+36344
209+43
254+212
282+2338
395+682
396+800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344+128600
385+13912
392-255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345+16157
414+57809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323+140
353+235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324+222389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349+494
376-1093
388+2099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322+10
325+1284
347+39
348+77
384+125
386+46
387+820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336+4293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335+6872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2+51489
3+5176
4+464
5+29 (celkem 93)
6+2511
7+1325
8+53044
27+1195
28+1412
30+132
55+99
92+589
107+137293
127+302
146+74
193+194
259+4
238+3228
371+53
372+193
406+715
407+9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43+6
50+36258
51+1300
68+277
77+969
125+160
126+2375
142+1743
145+4564
236+124796
237+9364
241+20433
242+10433
236+124796
237+9364
241+20433
242+10433
277+31
278+3170
309+52208
337+579
338+33619
346+2933
350+11
365+1749
383+1748
389+240
390-11
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5+64 (celkem 93)
44+8285
46+9161
111+7727
112+8901
280+17
281+1148
283+4317
326+28
342+17
357+54
391+4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8113, 8115, 8123, 8905
2+51489
3+5176
4+464
5+93
6+2511
7+1325
8+53044
28+1759
27+1195
28+1412
46+2063 (celkem 9161)
52+16388
86-6
107+312110
147+22802
335+6872
336+4293
341+106911
</t>
        </r>
      </text>
    </comment>
    <comment ref="C5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8114, 8124, 8224
52+16388
73+34249
74+9402
75+15671
76+4406
130-16388
239+1608
240+3420
</t>
        </r>
      </text>
    </comment>
  </commentList>
</comments>
</file>

<file path=xl/sharedStrings.xml><?xml version="1.0" encoding="utf-8"?>
<sst xmlns="http://schemas.openxmlformats.org/spreadsheetml/2006/main" count="58" uniqueCount="44">
  <si>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</si>
  <si>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</si>
  <si>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</si>
  <si>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</si>
  <si>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</si>
  <si>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</si>
  <si>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</si>
  <si>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</si>
  <si>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</si>
  <si>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</si>
  <si>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</si>
  <si>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</si>
  <si>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</si>
  <si>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</si>
  <si>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</si>
  <si>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</si>
  <si>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</si>
  <si>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</si>
  <si>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</si>
  <si>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</si>
  <si>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</si>
  <si>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</si>
  <si>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</si>
  <si>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</si>
  <si>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</si>
  <si>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</si>
  <si>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</si>
  <si>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</si>
  <si>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</si>
  <si>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</si>
  <si>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</si>
  <si>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</si>
  <si>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</si>
  <si>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</si>
  <si>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</si>
  <si>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</si>
  <si>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</si>
  <si>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</si>
  <si>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životního prostředí a zemědělství</t>
  </si>
  <si>
    <t>Dotace pro Krajský úřad</t>
  </si>
  <si>
    <t>Zapojení finančního vypořádání, depozita</t>
  </si>
  <si>
    <t>Dotace do oblasti kultury</t>
  </si>
  <si>
    <t>Dotace do oblasti dopravy</t>
  </si>
  <si>
    <t>OPŽP, OPZ, NorF, OPPMP, OPVVV, IROP, OPTP, PPS, 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</si>
</sst>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25</v>
      </c>
      <c r="B3" s="18">
        <v>4962504</v>
      </c>
      <c r="C3" s="7">
        <v>4694308</v>
      </c>
    </row>
    <row r="4" spans="1:3" ht="14.25" customHeight="1" x14ac:dyDescent="0.2">
      <c r="A4" s="6" t="s">
        <v>4</v>
      </c>
      <c r="B4" s="18">
        <v>1185</v>
      </c>
      <c r="C4" s="7">
        <v>1185</v>
      </c>
    </row>
    <row r="5" spans="1:3" ht="14.25" customHeight="1" x14ac:dyDescent="0.2">
      <c r="A5" s="6" t="s">
        <v>24</v>
      </c>
      <c r="B5" s="18">
        <v>1580</v>
      </c>
      <c r="C5" s="7">
        <f>1580+105</f>
        <v>1685</v>
      </c>
    </row>
    <row r="6" spans="1:3" ht="14.25" customHeight="1" x14ac:dyDescent="0.2">
      <c r="A6" s="8" t="s">
        <v>31</v>
      </c>
      <c r="B6" s="18">
        <v>283803</v>
      </c>
      <c r="C6" s="7">
        <v>285771</v>
      </c>
    </row>
    <row r="7" spans="1:3" ht="14.25" customHeight="1" x14ac:dyDescent="0.2">
      <c r="A7" s="6" t="s">
        <v>5</v>
      </c>
      <c r="B7" s="18">
        <v>33258.299999999996</v>
      </c>
      <c r="C7" s="7">
        <v>33452.300000000003</v>
      </c>
    </row>
    <row r="8" spans="1:3" ht="14.25" customHeight="1" x14ac:dyDescent="0.2">
      <c r="A8" s="6" t="s">
        <v>6</v>
      </c>
      <c r="B8" s="18">
        <v>2920</v>
      </c>
      <c r="C8" s="7">
        <v>2973</v>
      </c>
    </row>
    <row r="9" spans="1:3" ht="14.25" customHeight="1" x14ac:dyDescent="0.2">
      <c r="A9" s="6" t="s">
        <v>30</v>
      </c>
      <c r="B9" s="18">
        <v>166571</v>
      </c>
      <c r="C9" s="7">
        <f>168819+682+800+715+9</f>
        <v>171025</v>
      </c>
    </row>
    <row r="10" spans="1:3" ht="14.25" customHeight="1" x14ac:dyDescent="0.2">
      <c r="A10" s="10" t="s">
        <v>10</v>
      </c>
      <c r="B10" s="18">
        <v>300</v>
      </c>
      <c r="C10" s="7">
        <v>2850</v>
      </c>
    </row>
    <row r="11" spans="1:3" ht="14.25" customHeight="1" x14ac:dyDescent="0.2">
      <c r="A11" s="6" t="s">
        <v>7</v>
      </c>
      <c r="B11" s="18">
        <v>8360</v>
      </c>
      <c r="C11" s="7">
        <v>8405</v>
      </c>
    </row>
    <row r="12" spans="1:3" ht="14.25" customHeight="1" x14ac:dyDescent="0.2">
      <c r="A12" s="6" t="s">
        <v>8</v>
      </c>
      <c r="B12" s="18">
        <v>500.3</v>
      </c>
      <c r="C12" s="7">
        <v>500.3</v>
      </c>
    </row>
    <row r="13" spans="1:3" ht="14.25" customHeight="1" x14ac:dyDescent="0.2">
      <c r="A13" s="6" t="s">
        <v>32</v>
      </c>
      <c r="B13" s="18">
        <v>122749.4</v>
      </c>
      <c r="C13" s="7">
        <v>122749.4</v>
      </c>
    </row>
    <row r="14" spans="1:3" ht="14.25" customHeight="1" x14ac:dyDescent="0.2">
      <c r="A14" s="6" t="s">
        <v>33</v>
      </c>
      <c r="B14" s="18">
        <v>212215</v>
      </c>
      <c r="C14" s="7">
        <v>212215</v>
      </c>
    </row>
    <row r="15" spans="1:3" ht="14.25" customHeight="1" x14ac:dyDescent="0.2">
      <c r="A15" s="6" t="s">
        <v>34</v>
      </c>
      <c r="B15" s="18">
        <v>26142</v>
      </c>
      <c r="C15" s="7">
        <v>29769</v>
      </c>
    </row>
    <row r="16" spans="1:3" ht="14.25" customHeight="1" x14ac:dyDescent="0.2">
      <c r="A16" s="6" t="s">
        <v>35</v>
      </c>
      <c r="B16" s="18">
        <v>0</v>
      </c>
      <c r="C16" s="7">
        <f>10753570+13912-255</f>
        <v>10767227</v>
      </c>
    </row>
    <row r="17" spans="1:3" ht="14.25" customHeight="1" x14ac:dyDescent="0.2">
      <c r="A17" s="6" t="s">
        <v>36</v>
      </c>
      <c r="B17" s="18">
        <v>0</v>
      </c>
      <c r="C17" s="7">
        <f>1746577+57809</f>
        <v>1804386</v>
      </c>
    </row>
    <row r="18" spans="1:3" ht="14.25" customHeight="1" x14ac:dyDescent="0.2">
      <c r="A18" s="6" t="s">
        <v>41</v>
      </c>
      <c r="B18" s="18">
        <v>0</v>
      </c>
      <c r="C18" s="7">
        <v>1091</v>
      </c>
    </row>
    <row r="19" spans="1:3" ht="14.25" customHeight="1" x14ac:dyDescent="0.2">
      <c r="A19" s="6" t="s">
        <v>42</v>
      </c>
      <c r="B19" s="18">
        <v>0</v>
      </c>
      <c r="C19" s="7">
        <v>605063</v>
      </c>
    </row>
    <row r="20" spans="1:3" ht="14.25" customHeight="1" x14ac:dyDescent="0.2">
      <c r="A20" s="6" t="s">
        <v>37</v>
      </c>
      <c r="B20" s="18">
        <v>0</v>
      </c>
      <c r="C20" s="7">
        <f>49776+1+2099</f>
        <v>51876</v>
      </c>
    </row>
    <row r="21" spans="1:3" ht="14.25" customHeight="1" x14ac:dyDescent="0.2">
      <c r="A21" s="6" t="s">
        <v>38</v>
      </c>
      <c r="B21" s="18">
        <v>0</v>
      </c>
      <c r="C21" s="7">
        <f>41010+125+46+820</f>
        <v>42001</v>
      </c>
    </row>
    <row r="22" spans="1:3" ht="14.25" customHeight="1" x14ac:dyDescent="0.2">
      <c r="A22" s="6" t="s">
        <v>39</v>
      </c>
      <c r="B22" s="18">
        <v>0</v>
      </c>
      <c r="C22" s="7">
        <v>83443</v>
      </c>
    </row>
    <row r="23" spans="1:3" ht="14.25" customHeight="1" x14ac:dyDescent="0.2">
      <c r="A23" s="10" t="s">
        <v>18</v>
      </c>
      <c r="B23" s="19">
        <v>11062</v>
      </c>
      <c r="C23" s="11">
        <v>11282</v>
      </c>
    </row>
    <row r="24" spans="1:3" ht="14.25" customHeight="1" x14ac:dyDescent="0.2">
      <c r="A24" s="10" t="s">
        <v>9</v>
      </c>
      <c r="B24" s="19">
        <v>34300</v>
      </c>
      <c r="C24" s="11">
        <v>34300</v>
      </c>
    </row>
    <row r="25" spans="1:3" ht="14.25" customHeight="1" x14ac:dyDescent="0.2">
      <c r="A25" s="10" t="s">
        <v>43</v>
      </c>
      <c r="B25" s="19">
        <v>0</v>
      </c>
      <c r="C25" s="11">
        <f>436716+1+240-11</f>
        <v>436946</v>
      </c>
    </row>
    <row r="26" spans="1:3" ht="14.25" customHeight="1" x14ac:dyDescent="0.2">
      <c r="A26" s="10" t="s">
        <v>40</v>
      </c>
      <c r="B26" s="19">
        <v>0</v>
      </c>
      <c r="C26" s="11">
        <f>179390+4</f>
        <v>179394</v>
      </c>
    </row>
    <row r="27" spans="1:3" ht="14.25" customHeight="1" x14ac:dyDescent="0.25">
      <c r="A27" s="4" t="s">
        <v>11</v>
      </c>
      <c r="B27" s="20">
        <f>SUM(B3:B26)</f>
        <v>5867450</v>
      </c>
      <c r="C27" s="12">
        <f>SUM(C3:C26)</f>
        <v>19583897</v>
      </c>
    </row>
    <row r="28" spans="1:3" ht="14.25" customHeight="1" x14ac:dyDescent="0.2">
      <c r="A28" s="13" t="s">
        <v>12</v>
      </c>
      <c r="B28" s="24">
        <v>-11058</v>
      </c>
      <c r="C28" s="24">
        <v>-11278</v>
      </c>
    </row>
    <row r="29" spans="1:3" ht="15.75" thickBot="1" x14ac:dyDescent="0.3">
      <c r="A29" s="14" t="s">
        <v>13</v>
      </c>
      <c r="B29" s="15">
        <f>B27+B28</f>
        <v>5856392</v>
      </c>
      <c r="C29" s="15">
        <f>C27+C28</f>
        <v>19572619</v>
      </c>
    </row>
    <row r="30" spans="1:3" ht="13.5" thickTop="1" x14ac:dyDescent="0.2">
      <c r="A30" s="16"/>
      <c r="B30" s="21"/>
    </row>
    <row r="31" spans="1:3" ht="15.75" customHeight="1" x14ac:dyDescent="0.25">
      <c r="A31" s="4" t="s">
        <v>15</v>
      </c>
      <c r="B31" s="22" t="s">
        <v>2</v>
      </c>
      <c r="C31" s="5" t="s">
        <v>3</v>
      </c>
    </row>
    <row r="32" spans="1:3" ht="14.25" x14ac:dyDescent="0.2">
      <c r="A32" s="8" t="s">
        <v>26</v>
      </c>
      <c r="B32" s="23">
        <v>932961</v>
      </c>
      <c r="C32" s="25">
        <f>1134607+1+105</f>
        <v>1134713</v>
      </c>
    </row>
    <row r="33" spans="1:3" ht="14.25" x14ac:dyDescent="0.2">
      <c r="A33" s="8" t="s">
        <v>27</v>
      </c>
      <c r="B33" s="23">
        <v>439507</v>
      </c>
      <c r="C33" s="25">
        <v>439507</v>
      </c>
    </row>
    <row r="34" spans="1:3" ht="14.25" x14ac:dyDescent="0.2">
      <c r="A34" s="8" t="s">
        <v>28</v>
      </c>
      <c r="B34" s="23">
        <v>3455913</v>
      </c>
      <c r="C34" s="25">
        <f>3588488+682+800</f>
        <v>3589970</v>
      </c>
    </row>
    <row r="35" spans="1:3" ht="14.25" x14ac:dyDescent="0.2">
      <c r="A35" s="8" t="s">
        <v>35</v>
      </c>
      <c r="B35" s="23">
        <v>0</v>
      </c>
      <c r="C35" s="25">
        <f>10753570+13912-255</f>
        <v>10767227</v>
      </c>
    </row>
    <row r="36" spans="1:3" ht="14.25" x14ac:dyDescent="0.2">
      <c r="A36" s="8" t="s">
        <v>36</v>
      </c>
      <c r="B36" s="23">
        <v>0</v>
      </c>
      <c r="C36" s="25">
        <f>1746577+57809</f>
        <v>1804386</v>
      </c>
    </row>
    <row r="37" spans="1:3" ht="14.25" x14ac:dyDescent="0.2">
      <c r="A37" s="6" t="s">
        <v>41</v>
      </c>
      <c r="B37" s="23">
        <v>0</v>
      </c>
      <c r="C37" s="25">
        <v>1091</v>
      </c>
    </row>
    <row r="38" spans="1:3" ht="14.25" x14ac:dyDescent="0.2">
      <c r="A38" s="6" t="s">
        <v>42</v>
      </c>
      <c r="B38" s="23">
        <v>0</v>
      </c>
      <c r="C38" s="25">
        <v>605063</v>
      </c>
    </row>
    <row r="39" spans="1:3" ht="14.25" x14ac:dyDescent="0.2">
      <c r="A39" s="8" t="s">
        <v>37</v>
      </c>
      <c r="B39" s="23">
        <v>0</v>
      </c>
      <c r="C39" s="25">
        <f>49776+1+2099</f>
        <v>51876</v>
      </c>
    </row>
    <row r="40" spans="1:3" ht="14.25" x14ac:dyDescent="0.2">
      <c r="A40" s="8" t="s">
        <v>38</v>
      </c>
      <c r="B40" s="23">
        <v>0</v>
      </c>
      <c r="C40" s="25">
        <f>41010+125+46+820</f>
        <v>42001</v>
      </c>
    </row>
    <row r="41" spans="1:3" ht="14.25" x14ac:dyDescent="0.2">
      <c r="A41" s="8" t="s">
        <v>39</v>
      </c>
      <c r="B41" s="23">
        <v>0</v>
      </c>
      <c r="C41" s="25">
        <v>10500</v>
      </c>
    </row>
    <row r="42" spans="1:3" ht="14.25" x14ac:dyDescent="0.2">
      <c r="A42" s="10" t="s">
        <v>18</v>
      </c>
      <c r="B42" s="23">
        <v>11062</v>
      </c>
      <c r="C42" s="25">
        <v>15575</v>
      </c>
    </row>
    <row r="43" spans="1:3" ht="14.25" x14ac:dyDescent="0.2">
      <c r="A43" s="10" t="s">
        <v>9</v>
      </c>
      <c r="B43" s="23">
        <v>34300</v>
      </c>
      <c r="C43" s="25">
        <f>41173-1</f>
        <v>41172</v>
      </c>
    </row>
    <row r="44" spans="1:3" ht="14.25" x14ac:dyDescent="0.2">
      <c r="A44" s="10" t="s">
        <v>29</v>
      </c>
      <c r="B44" s="23">
        <v>1093366</v>
      </c>
      <c r="C44" s="25">
        <f>1352172+715+9</f>
        <v>1352896</v>
      </c>
    </row>
    <row r="45" spans="1:3" ht="14.25" x14ac:dyDescent="0.2">
      <c r="A45" s="10" t="s">
        <v>43</v>
      </c>
      <c r="B45" s="23">
        <v>0</v>
      </c>
      <c r="C45" s="25">
        <f>308814+240-11</f>
        <v>309043</v>
      </c>
    </row>
    <row r="46" spans="1:3" ht="13.5" customHeight="1" x14ac:dyDescent="0.2">
      <c r="A46" s="10" t="s">
        <v>40</v>
      </c>
      <c r="B46" s="23">
        <v>0</v>
      </c>
      <c r="C46" s="25">
        <f>39719+4</f>
        <v>39723</v>
      </c>
    </row>
    <row r="47" spans="1:3" ht="14.25" customHeight="1" x14ac:dyDescent="0.25">
      <c r="A47" s="4" t="s">
        <v>16</v>
      </c>
      <c r="B47" s="20">
        <f>SUM(B32:B46)</f>
        <v>5967109</v>
      </c>
      <c r="C47" s="12">
        <f>SUM(C32:C46)</f>
        <v>20204743</v>
      </c>
    </row>
    <row r="48" spans="1:3" ht="14.25" x14ac:dyDescent="0.2">
      <c r="A48" s="13" t="s">
        <v>12</v>
      </c>
      <c r="B48" s="24">
        <v>-11058</v>
      </c>
      <c r="C48" s="24">
        <v>-11278</v>
      </c>
    </row>
    <row r="49" spans="1:3" ht="15.75" thickBot="1" x14ac:dyDescent="0.3">
      <c r="A49" s="14" t="s">
        <v>17</v>
      </c>
      <c r="B49" s="15">
        <f>+B47+B48</f>
        <v>5956051</v>
      </c>
      <c r="C49" s="15">
        <f>+C47+C48</f>
        <v>20193465</v>
      </c>
    </row>
    <row r="50" spans="1:3" ht="13.5" thickTop="1" x14ac:dyDescent="0.2">
      <c r="A50" s="16" t="s">
        <v>14</v>
      </c>
      <c r="B50" s="21"/>
    </row>
    <row r="51" spans="1:3" ht="14.25" x14ac:dyDescent="0.2">
      <c r="B51" s="1"/>
      <c r="C51" s="9"/>
    </row>
    <row r="52" spans="1:3" ht="14.25" x14ac:dyDescent="0.2">
      <c r="A52" s="10" t="s">
        <v>20</v>
      </c>
      <c r="B52" s="19">
        <f>121000+100000+400000</f>
        <v>621000</v>
      </c>
      <c r="C52" s="11">
        <f>1210902-1</f>
        <v>1210901</v>
      </c>
    </row>
    <row r="53" spans="1:3" ht="14.25" x14ac:dyDescent="0.2">
      <c r="A53" s="26" t="s">
        <v>19</v>
      </c>
      <c r="B53" s="27">
        <f>271341+250000</f>
        <v>521341</v>
      </c>
      <c r="C53" s="28">
        <v>590055</v>
      </c>
    </row>
    <row r="54" spans="1:3" ht="15.75" thickBot="1" x14ac:dyDescent="0.3">
      <c r="A54" s="14" t="s">
        <v>21</v>
      </c>
      <c r="B54" s="15">
        <f>+B52-B53</f>
        <v>99659</v>
      </c>
      <c r="C54" s="15">
        <f>+C52-C53</f>
        <v>620846</v>
      </c>
    </row>
    <row r="55" spans="1:3" ht="15.75" thickTop="1" thickBot="1" x14ac:dyDescent="0.25">
      <c r="A55" s="10"/>
      <c r="B55" s="29"/>
      <c r="C55" s="30"/>
    </row>
    <row r="56" spans="1:3" ht="15.75" thickBot="1" x14ac:dyDescent="0.3">
      <c r="A56" s="31" t="s">
        <v>22</v>
      </c>
      <c r="B56" s="32">
        <f>+B29+B52</f>
        <v>6477392</v>
      </c>
      <c r="C56" s="33">
        <f>+C29+C52</f>
        <v>20783520</v>
      </c>
    </row>
    <row r="57" spans="1:3" ht="15.75" thickBot="1" x14ac:dyDescent="0.3">
      <c r="A57" s="31" t="s">
        <v>23</v>
      </c>
      <c r="B57" s="32">
        <f>+B49+B53</f>
        <v>6477392</v>
      </c>
      <c r="C57" s="33">
        <f>+C49+C53</f>
        <v>20783520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62" orientation="portrait" useFirstPageNumber="1" r:id="rId1"/>
  <headerFooter alignWithMargins="0">
    <oddHeader>&amp;C&amp;"Arial,Kurzíva"Příloha č.1 DZ - Upravený rozpočet Olomouckého kraje na rok 2021 po schválení rozpočtových změn</oddHeader>
    <oddFooter xml:space="preserve">&amp;L&amp;"Arial,Kurzíva"Zastupitelstvo OK 20.9.2021
7.1. - Rozpočet Olomouckého kraje 2021 - rozpočtové změny 
Příloha č.1 DZ: Upravený rozpočet OK na rok 2021 po schválení rozpočtových změn&amp;R&amp;"Arial,Kurzíva"Strana &amp;P (celkem 62)&amp;"Arial,Obyčejné"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2021-09-01T09:30:41Z</cp:lastPrinted>
  <dcterms:created xsi:type="dcterms:W3CDTF">2007-02-21T09:44:06Z</dcterms:created>
  <dcterms:modified xsi:type="dcterms:W3CDTF">2021-09-01T09:47:45Z</dcterms:modified>
</cp:coreProperties>
</file>