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5195" windowHeight="9210"/>
  </bookViews>
  <sheets>
    <sheet name="Příloha č. 1" sheetId="1" r:id="rId1"/>
    <sheet name="Příloha  č. 2" sheetId="5" r:id="rId2"/>
    <sheet name="List1" sheetId="6" r:id="rId3"/>
  </sheets>
  <definedNames>
    <definedName name="_xlnm.Print_Area" localSheetId="0">'Příloha č. 1'!$A$1:$E$1534</definedName>
  </definedNames>
  <calcPr calcId="145621"/>
</workbook>
</file>

<file path=xl/calcChain.xml><?xml version="1.0" encoding="utf-8"?>
<calcChain xmlns="http://schemas.openxmlformats.org/spreadsheetml/2006/main">
  <c r="B55" i="5" l="1"/>
  <c r="B57" i="5" s="1"/>
  <c r="C52" i="5"/>
  <c r="C48" i="5"/>
  <c r="C44" i="5"/>
  <c r="C43" i="5"/>
  <c r="C41" i="5"/>
  <c r="C55" i="5" s="1"/>
  <c r="C57" i="5" s="1"/>
  <c r="C35" i="5"/>
  <c r="B32" i="5"/>
  <c r="B30" i="5"/>
  <c r="C26" i="5"/>
  <c r="C22" i="5"/>
  <c r="C18" i="5"/>
  <c r="C30" i="5" s="1"/>
  <c r="C32" i="5" s="1"/>
  <c r="C17" i="5"/>
  <c r="C15" i="5"/>
  <c r="C14" i="5"/>
  <c r="E1532" i="1"/>
  <c r="E1524" i="1"/>
  <c r="E1506" i="1"/>
  <c r="E1498" i="1"/>
  <c r="E1491" i="1"/>
  <c r="E1470" i="1"/>
  <c r="E1463" i="1"/>
  <c r="E1445" i="1"/>
  <c r="E1427" i="1"/>
  <c r="E1419" i="1"/>
  <c r="E1404" i="1"/>
  <c r="E1397" i="1"/>
  <c r="E1380" i="1"/>
  <c r="E1369" i="1"/>
  <c r="E1349" i="1"/>
  <c r="E1342" i="1"/>
  <c r="E1323" i="1"/>
  <c r="E1316" i="1"/>
  <c r="E1296" i="1"/>
  <c r="E1288" i="1"/>
  <c r="E1263" i="1"/>
  <c r="E1246" i="1"/>
  <c r="E1239" i="1"/>
  <c r="E1222" i="1" l="1"/>
  <c r="E1215" i="1"/>
  <c r="E1187" i="1"/>
  <c r="E1180" i="1"/>
  <c r="E1179" i="1"/>
  <c r="E1178" i="1"/>
  <c r="E1159" i="1"/>
  <c r="E1152" i="1"/>
  <c r="E1126" i="1"/>
  <c r="E1119" i="1"/>
  <c r="E1099" i="1"/>
  <c r="E1087" i="1"/>
  <c r="E1067" i="1"/>
  <c r="E1060" i="1"/>
  <c r="E1040" i="1"/>
  <c r="E1033" i="1"/>
  <c r="E1013" i="1"/>
  <c r="E1006" i="1"/>
  <c r="E978" i="1"/>
  <c r="E971" i="1"/>
  <c r="E951" i="1"/>
  <c r="E944" i="1"/>
  <c r="E918" i="1"/>
  <c r="E911" i="1"/>
  <c r="E891" i="1"/>
  <c r="E878" i="1"/>
  <c r="E858" i="1"/>
  <c r="E851" i="1"/>
  <c r="E828" i="1"/>
  <c r="E809" i="1"/>
  <c r="E802" i="1"/>
  <c r="E805" i="1" s="1"/>
  <c r="E796" i="1"/>
  <c r="E776" i="1"/>
  <c r="E775" i="1"/>
  <c r="E768" i="1"/>
  <c r="E748" i="1"/>
  <c r="E727" i="1"/>
  <c r="E720" i="1"/>
  <c r="E701" i="1"/>
  <c r="E681" i="1"/>
  <c r="E682" i="1" s="1"/>
  <c r="E670" i="1"/>
  <c r="E672" i="1" s="1"/>
  <c r="E664" i="1"/>
  <c r="E642" i="1"/>
  <c r="E622" i="1"/>
  <c r="E600" i="1"/>
  <c r="E581" i="1"/>
  <c r="E560" i="1"/>
  <c r="E553" i="1"/>
  <c r="E534" i="1"/>
  <c r="E527" i="1"/>
  <c r="E508" i="1"/>
  <c r="E501" i="1"/>
  <c r="E482" i="1"/>
  <c r="E475" i="1"/>
  <c r="E456" i="1"/>
  <c r="E449" i="1"/>
  <c r="E440" i="1"/>
  <c r="E432" i="1"/>
  <c r="E433" i="1" s="1"/>
  <c r="E413" i="1"/>
  <c r="E406" i="1"/>
  <c r="E389" i="1"/>
  <c r="E382" i="1"/>
  <c r="E362" i="1"/>
  <c r="E354" i="1"/>
  <c r="E347" i="1"/>
  <c r="E327" i="1"/>
  <c r="E320" i="1"/>
  <c r="E295" i="1"/>
  <c r="E296" i="1" s="1"/>
  <c r="E288" i="1"/>
  <c r="E268" i="1"/>
  <c r="E257" i="1"/>
  <c r="E250" i="1"/>
  <c r="E231" i="1"/>
  <c r="E224" i="1"/>
  <c r="E202" i="1"/>
  <c r="E190" i="1"/>
  <c r="E195" i="1" s="1"/>
  <c r="E184" i="1"/>
  <c r="G183" i="1"/>
  <c r="E176" i="1"/>
  <c r="E150" i="1"/>
  <c r="E143" i="1"/>
  <c r="E127" i="1"/>
  <c r="E120" i="1"/>
  <c r="E104" i="1"/>
  <c r="E96" i="1"/>
  <c r="E77" i="1"/>
  <c r="E69" i="1"/>
  <c r="E46" i="1"/>
  <c r="E39" i="1"/>
  <c r="E22" i="1"/>
  <c r="E14" i="1"/>
  <c r="G449" i="1" l="1"/>
  <c r="G184" i="1"/>
  <c r="G268" i="1"/>
  <c r="G809" i="1"/>
  <c r="E777" i="1"/>
  <c r="G682" i="1"/>
</calcChain>
</file>

<file path=xl/comments1.xml><?xml version="1.0" encoding="utf-8"?>
<comments xmlns="http://schemas.openxmlformats.org/spreadsheetml/2006/main">
  <authors>
    <author>Navrátilová Lenka</author>
    <author>Foret Oldřich</author>
  </authors>
  <commentList>
    <comment ref="C6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245+24 pokuta do rez</t>
        </r>
      </text>
    </comment>
    <comment ref="C10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63+6 odvod IF k+š
170+1130 odvod k do rez
177+4420 odvod š do rez
258+93 odvod d poj
315-53746 odvod poj d 
</t>
        </r>
      </text>
    </comment>
    <comment ref="C14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50+983 poj z
107+150 nadace GENERALI na OŽPZ
147+1023 refundace mezd projektů za 2013
181+51 poj z do rezervy
191+525 refundace mezd projektů za 2013
317+668 poj k do rezervy
326+800 poj d
373+382 poj d</t>
        </r>
      </text>
    </comment>
    <comment ref="C15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20+4961121
21+58700
45+1366
88+42
98+508
99+8437
100+3789
101+109
106+210
113+5719
122+80
126+46
162+59050
184+1441
196+382
197+2300
205+59
249+13859
251+177
319+44
320+24
347+1323
362+56
363+2926
368+82
369+88
</t>
        </r>
      </text>
    </comment>
    <comment ref="C16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279+279
293+6
</t>
        </r>
      </text>
    </comment>
    <comment ref="C17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123+21
183+480
295+78
323+6364
371+464
</t>
        </r>
      </text>
    </comment>
    <comment ref="C18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61+4500 s+z
252+4500 s+z
324+296
</t>
        </r>
      </text>
    </comment>
    <comment ref="C19" authorId="1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73+3
74+18
89+3
198+17
201+17
236+73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250+2
277+228
294+12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20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145+230 Pardubický kraj-KIDSOK
</t>
        </r>
      </text>
    </comment>
    <comment ref="C21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125+6031 hasiči
146+15 volby
193+492 hasiči
278+100 volby</t>
        </r>
      </text>
    </comment>
    <comment ref="C22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6+21940
7+3251
13+8177
58+57891
92+32848
109+4335
112+1240 ÚRR do rez
149+7205
199+7866
253+1687 ÚRR do rez
327+4724
</t>
        </r>
      </text>
    </comment>
    <comment ref="C23" authorId="1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108+168
</t>
        </r>
      </text>
    </comment>
    <comment ref="C24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3+239994 zapojení zůstatku na účtu
206-27760
</t>
        </r>
      </text>
    </comment>
    <comment ref="C25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115+2628 zap. zůst. na OIEP
207-30 z KB na FV</t>
        </r>
      </text>
    </comment>
    <comment ref="C26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2+2447
4+1099
5+1975
16+39836
17+21584
18+53211
22+20958
23+11994
24+3152
25+75
26+70
27+606
46+1485
47+110
48+1081
57+17280
68+16158
69+877
95+3 
96+298
97+6377
127+155
128+514
129+6079
130+6680
132+848
148+406
150+6
151+2766
152+12035
153+18292
154+1581
155+2043
156+25
157+21
158+145
176+182
180+1455
182+3092
185+1358
186+9449
187+1277
188+3794
189+4507
190+4717
200+1773
231+5
237+1573
202+292
238+3094
242+1388
243+887
248+5872
254+2868
255+2189
256+720
257+463
259+1549
272+1209
273+3119
274+7563
275+1976
280+2378
281+4183
282+354
283+1668
284+2475
285+106
286+14123
287+118
288+23104
289+13
290+222
291+472
321+194
322+268
325+152
328+2867
329+971
330+5386
334+12750
346+779
349+10944
350+11002
351+2941
352+6653
353+419
354+9070
355+1004
356+4396
357+3388
358+5830
359+995
360+15991
361+799
364+1118
372+200
</t>
        </r>
      </text>
    </comment>
    <comment ref="C27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65+2114 DPH
66+879 mzdy
</t>
        </r>
      </text>
    </comment>
    <comment ref="C29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49+41 průtok MPSV
64+3632 FV Ilona
67+110 FV hasiči
87+2563 FV OŠMT
96+9 odvod Š
97+1 odvod Š
103+44 FV Ilona MF
131+30 odvod a penále š
203+17 odvod Š
207-30 z KB na FV
292+7 odvod Š
</t>
        </r>
      </text>
    </comment>
    <comment ref="C34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50+983 poj z
63+6 odvod IF k+š
65+2114 DPH z depozit
66+879 mzdy z depozit
107+150 nadace GENERALI na OŽPZ
112+1240 ÚRR do rez
147+1023 refundace mezd projektů za 2013
170+1130 odvod k do rez
177+4420 odvod š do rez
181+51 poj z do rezervy
191+525 refundace mezd projektů za 2013
202+292 8115 do rez
245+24 pokuta do rez
253+1687 ÚRR do rez
317+668 poj k do rezervy</t>
        </r>
      </text>
    </comment>
    <comment ref="C35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258+93 odvod d poj
315-53746 odvod poj d 
326+800 poj d
373+382 poj d</t>
        </r>
      </text>
    </comment>
    <comment ref="C41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20+4961121
21+58700
45+1366
88+42
98+508
99+8437
100+3789
101+109
106+210
113+5719
122+80
126+46
162+59050
184+1441
196+382
197+2300
205+59
249+13859
251+177
319+44
320+24
347+1323
362+56
363+2926
368+82
369+88</t>
        </r>
      </text>
    </comment>
    <comment ref="C42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279+279
293+6</t>
        </r>
      </text>
    </comment>
    <comment ref="C43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123+21
183+480
295+78
323+6364
371+464</t>
        </r>
      </text>
    </comment>
    <comment ref="C44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61+4500 s+z
252+4500 s+z
324+296
</t>
        </r>
      </text>
    </comment>
    <comment ref="C45" authorId="1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73+3
74+18
89+3
198+17
201+17
236+73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250+2
277+228
294+12</t>
        </r>
      </text>
    </comment>
    <comment ref="C46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145+230 Pardubický kraj-KIDSOK
</t>
        </r>
      </text>
    </comment>
    <comment ref="C47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125+6031 hasiči
146+15 volby
193+492 hasiči
278+100 volby</t>
        </r>
      </text>
    </comment>
    <comment ref="C48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6+21940
7+3251
13+8177
58+57891
92+32848
109+4335
149+7205
199+7866
327+4724</t>
        </r>
      </text>
    </comment>
    <comment ref="C49" authorId="1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108+168
</t>
        </r>
      </text>
    </comment>
    <comment ref="C50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3+239994 zapojení zůstatku na účtu
206-27760</t>
        </r>
      </text>
    </comment>
    <comment ref="C51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115+2628 zap. zůst. na OIEP
207-30 z KB na FV</t>
        </r>
      </text>
    </comment>
    <comment ref="C52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2+2447
4+1099
5+1975
16+39836
17+21584
18+53211
22+20958
23+11994
24+3152
25+75
26+70
27+606
46+1485
47+110
48+1081
57+17280
68+16158
69+877
95+3 
96+298
97+6377
127+155
128+514
129+6079
130+6680
132+848
148+406
150+6
151+2766
152+12035
153+18292
154+1581
155+2043
156+25
157+21
158+145
176+182
180+1455
182+3092
185+1358
186+9449
187+1277
188+3794
189+4507
190+4717
200+1773
231+5
237+1573
238+3094
242+1388
243+887
248+5872
254+2868
255+2189
256+720
257+463
259+1549
272+1209
273+3119
274+7563
275+1976
280+2378
281+4183
282+354
283+1668
284+2475
285+106
286+14123
287+118
288+23104
289+13
290+222
291+472
321+194
322+268
325+152
328+2867
329+971
330+5386
334+12750
346+779
349+10944
350+11002
351+2941
352+6653
353+419
354+9070
355+1004
356+4396
357+3388
358+5830
359+995
360+15991
361+799
364+1118
372+200</t>
        </r>
      </text>
    </comment>
    <comment ref="C54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49+41 průtok MPSV
64+3632 FV Ilona
67+110 FV hasiči
87+2563 FV OŠMT
96+9 odvod Š
97+1 odvod Š
103+44 FV Ilona MF
131+30 odvod a penále š
203+17 odvod Š
207-30 z KB na FV
292+7 odvod Š</t>
        </r>
      </text>
    </comment>
  </commentList>
</comments>
</file>

<file path=xl/sharedStrings.xml><?xml version="1.0" encoding="utf-8"?>
<sst xmlns="http://schemas.openxmlformats.org/spreadsheetml/2006/main" count="1246" uniqueCount="227">
  <si>
    <t>v tis. Kč</t>
  </si>
  <si>
    <t>PŘÍJMY</t>
  </si>
  <si>
    <t>schválený rozpočet</t>
  </si>
  <si>
    <t>upravený rozpočet</t>
  </si>
  <si>
    <t>Správní poplatky</t>
  </si>
  <si>
    <t xml:space="preserve">Příjmy z pronájmu </t>
  </si>
  <si>
    <t>Přijaté sankční platby</t>
  </si>
  <si>
    <t>Příjmy z prodeje</t>
  </si>
  <si>
    <t>Příjmy z úroků</t>
  </si>
  <si>
    <t xml:space="preserve">Neinvestiční přijaté dotace ze SR </t>
  </si>
  <si>
    <t xml:space="preserve">Odvody PO </t>
  </si>
  <si>
    <t xml:space="preserve">Fond na podporu výst. a obnovy vodohosp. infrastruktury </t>
  </si>
  <si>
    <t>Splátky půjček</t>
  </si>
  <si>
    <t>Příjmy Olomouckého kraje celkem</t>
  </si>
  <si>
    <t>Konsolidace</t>
  </si>
  <si>
    <t>Příjmy Olomouckého kraje celkem (po konsolidaci)</t>
  </si>
  <si>
    <t>Konsolidace je očištění údajů v rozpočtu o interní přesuny peněž. prostředků uvnitř organizace mezi jednotlivými účty.</t>
  </si>
  <si>
    <t>VÝDAJE</t>
  </si>
  <si>
    <t>Odbory (kanceláře) - provozní výdaje</t>
  </si>
  <si>
    <t>Příspěvkové organizace - provozní výdaje</t>
  </si>
  <si>
    <t xml:space="preserve">Výdaje Olomouckého kraje celkem </t>
  </si>
  <si>
    <t>Výdaje Olomouckého kraje celkem (po konsolidaci)</t>
  </si>
  <si>
    <t>Fond sociálních potřeb</t>
  </si>
  <si>
    <t>Financování (splátky úvěrů)</t>
  </si>
  <si>
    <t>Daňové příjmy (včetně daně z příjmu PO placené krajem)</t>
  </si>
  <si>
    <t>Financování (přijaté úvěry, zůst. na BÚ)</t>
  </si>
  <si>
    <t>Evropské programy</t>
  </si>
  <si>
    <t>Investice</t>
  </si>
  <si>
    <t>Investice - zdravotnictví (z nájemného)</t>
  </si>
  <si>
    <t xml:space="preserve"> -Rozpočtová změna 319/14</t>
  </si>
  <si>
    <t>druh rozpočtové změny: zapojení nových prostředků do rozpočtu</t>
  </si>
  <si>
    <t>poskytovatel: Ministerstvo školství, mládeže a tělovýchovy</t>
  </si>
  <si>
    <t>důvod: neinvestiční dotace ze státního rozpočtu ČR na rok 2014 poskytnutá na základě rozhodnutí Ministerstva školství, mládeže a tělovýchovy ČR č.j.: MSMT-13227-3/2014 ze dne 9.5.2014 ve výši 44 000,- Kč na rozvojový program "Kompenzační učební pomůcky pro žáky se zdravotním postižením v roce 2014“.</t>
  </si>
  <si>
    <t>Odbor školství, mládeže a tělovýchovy</t>
  </si>
  <si>
    <t>ORJ - 10</t>
  </si>
  <si>
    <t>UZ</t>
  </si>
  <si>
    <t xml:space="preserve">§ </t>
  </si>
  <si>
    <t>položka</t>
  </si>
  <si>
    <t>částka v Kč</t>
  </si>
  <si>
    <t>4116 - Ostatní neinv. přijaté transfery ze SR</t>
  </si>
  <si>
    <t>celkem</t>
  </si>
  <si>
    <t>seskupení položek</t>
  </si>
  <si>
    <t>52 - Neinvestiční transfery soukromopr. subj.</t>
  </si>
  <si>
    <t xml:space="preserve"> -Rozpočtová změna 320/14</t>
  </si>
  <si>
    <t>důvod: neinvestiční dotace ze státního rozpočtu ČR na rok 2014 poskytnutá na základě rozhodnutí Ministerstva školství, mládeže a tělovýchovy ČR č.j.: MŠMT-13232-1/2014 ze dne 21.5.2014 ve výši 24 000,- Kč na rozvojový program "Vybavení školských poradenských zařízení diagnostickými nástroji v roce 2014“ pro Soukromou střední odbornou školu, s. r. o., Hranice.</t>
  </si>
  <si>
    <t xml:space="preserve"> -Rozpočtová změna 321/14</t>
  </si>
  <si>
    <t>důvod: neinvestiční dotace ze státního rozpočtu ČR na rok 2014 poskytnutá na základě rozhodnutí Ministerstva školství, mládeže a tělovýchovy ČR č.j.: MSMT-1255/2014-46 ze dne 27.5.2014 v celkové výši 194 118,- Kč na projekt v rámci Operačního programu Vzdělávání pro konkurenceschopnost, oblast podpory 1. 4 Zlepšení podmínek ve vzdělávání  na základních školách, pro příspěvkovou organizaci Olomouckého kraje Základní škola Uničov.</t>
  </si>
  <si>
    <t>5336 - Neinvestiční dotace zřízeným PO</t>
  </si>
  <si>
    <t xml:space="preserve"> -Rozpočtová změna 322/14</t>
  </si>
  <si>
    <t>poskytovatel: Ministerstvo práce a sociálních věcí</t>
  </si>
  <si>
    <t>důvod: neinvestiční dotace ze státního rozpočtu ČR na rok 2014 poskytnuté na základě dopisu Ministerstva práce a sociálních věcí ČR č.j.: 2014/34928-824 ze dne 28.5.2014 v celkové výši 267 781,67 Kč pro příspěvkovou organizaci Olomouckého kraje Domov důchodců Kobylá nad Vidnavkou na financování projektu "Vzdělávání zaměstnanců ke zvýšení kvality sociálních služeb" v rámci Operačního programu Lidské zdroje a zaměstnanost.</t>
  </si>
  <si>
    <t>Odbor ekonomický</t>
  </si>
  <si>
    <t>ORJ - 07</t>
  </si>
  <si>
    <t>Odbor sociálních věcí</t>
  </si>
  <si>
    <t>ORJ - 11</t>
  </si>
  <si>
    <t xml:space="preserve"> -Rozpočtová změna 323/14</t>
  </si>
  <si>
    <t>poskytovatel: Ministerstvo zdravotnictví</t>
  </si>
  <si>
    <t>Odbor zdravotnictví</t>
  </si>
  <si>
    <t>ORJ - 14</t>
  </si>
  <si>
    <t xml:space="preserve"> -Rozpočtová změna 324/14</t>
  </si>
  <si>
    <t>poskytovatel: Ministerstvo vnitra</t>
  </si>
  <si>
    <t>důvod: neinvestiční dotace ze státního rozpočtu ČR na rok 2014 poskytnutá na základě rozhodnutí Ministerstva vnitra ČR č.j.: 78 ze dne 28.4.2014 ve výši 296 000,- Kč na projekt "Olomoucký kraj - Zavřít dveře nestačí II." v rámci "Programu prevence kriminality v roce 2014".</t>
  </si>
  <si>
    <t>51 - Neinvestiční nákupy a související výdaje</t>
  </si>
  <si>
    <t xml:space="preserve"> -Rozpočtová změna 325/14</t>
  </si>
  <si>
    <t>důvod: odbor investic a evropských programů požádal ekonomický odbor dne 29.5.2014 o provedení rozpočtové změny. Důvodem navrhované změny je zapojení vratky nevyužitých prostředků poskytnutých v minulých letech ve výši 67 403,65 Kč, zapojení přijatých sankčních plateb v celkové výši 84 113,43 Kč a přesun finančních prostředků v rámci odboru investic a evropských programů v celkové výši 444 140,35 Kč. Finanční prostředky budou použity na financování globálních grantů "Zvyšování kvality ve vzdělávání v Olomouckém kraji II" a "Rovné příležitosti dětí a žáků ve vzdělávání v Olomouckém kraji II" v rámci Operačního programu Vzdělávání pro konkurenceschopnost.</t>
  </si>
  <si>
    <t>Odbor investic a evropských programů - GG</t>
  </si>
  <si>
    <t>ORJ - 66</t>
  </si>
  <si>
    <t>2229 - Ostatní přijaté vratky transferů</t>
  </si>
  <si>
    <t>2212 - Sankční platby přijaté od jiných subj.</t>
  </si>
  <si>
    <t>ORJ - 67</t>
  </si>
  <si>
    <t>53 - Neinvestiční transfery veřejnopráv. subj.</t>
  </si>
  <si>
    <t>69 - Ostatní kapitálové výdaje</t>
  </si>
  <si>
    <t xml:space="preserve"> -Rozpočtová změna 326/14</t>
  </si>
  <si>
    <t>2322 - Přijaté pojistné náhrady</t>
  </si>
  <si>
    <t>Odbor dopravy a silničního hospodářství</t>
  </si>
  <si>
    <t>ORJ - 12</t>
  </si>
  <si>
    <t>5331 - Neinvestiční příspěvky zřízeným PO</t>
  </si>
  <si>
    <t xml:space="preserve"> -Rozpočtová změna 327/14</t>
  </si>
  <si>
    <t>poskytovatel: Regionální rada regionu soudržnosti Střední Morava</t>
  </si>
  <si>
    <t>důvod: odbor investic a evropských programů požádal ekonomický odbor dne 23.5.2014 o provedení rozpočtové změny. Důvodem navrhované změny je zapojení finančních prostředků do rozpočtu Olomouckého kraje ve výši 4 723 917,71 Kč. Finanční prostředky budou poukázány na účet Olomouckého kraje jako investiční dotace od Regionální rady regionu soudržnosti Střední Morava na rok 2014 na projekt v oblasti školství "Strojní vybavení dílen pro praktickou výuku (SOŠ a SOU Uničov)" v rámci ROP Střední Morava.</t>
  </si>
  <si>
    <t>Odbor investic a evropských programů - ROP</t>
  </si>
  <si>
    <t>ORJ - 59</t>
  </si>
  <si>
    <t>4223 - Invest. přijaté transfery od region. rad</t>
  </si>
  <si>
    <t>59 - Ostatní neinvestiční výdaje</t>
  </si>
  <si>
    <t>Odbor investic a evropských programů</t>
  </si>
  <si>
    <t>ORJ - 52</t>
  </si>
  <si>
    <t>61 - Investiční nákupy a související výdaje</t>
  </si>
  <si>
    <t xml:space="preserve"> -Rozpočtová změna 328/14</t>
  </si>
  <si>
    <t>druh rozpočtové změny: zapojení prostředků do rozpočtu</t>
  </si>
  <si>
    <t>důvod: odbor investic a evropských programů požádal ekonomický odbor dne 28.5.2014 o provedení rozpočtové změny. Důvodem navrhované změny je zapojení finančních prostředků do rozpočtu odboru investic a evropských programů v celkové výši 2 866 787,- Kč. Finanční prostředky budou poukázány na účet Olomouckého kraje jako neinvestiční dotace z Ministerstva práce a sociálních věcí na financování projektu "Zajištění integrace příslušníků romských komunit v Olomouckém kraji II" v rámci Operačního programu Lidské zdroje a zaměstnanost.</t>
  </si>
  <si>
    <t>Odbor investic a evropských programů - OP LZZ</t>
  </si>
  <si>
    <t>ORJ - 64</t>
  </si>
  <si>
    <t>50 - Výdaje na platy, ost. platby za pr. práci a poj.</t>
  </si>
  <si>
    <t xml:space="preserve"> -Rozpočtová změna 329/14</t>
  </si>
  <si>
    <t>poskytovatel: Státní fond životního prostředí a Ministerstvo životního prostředí ČR</t>
  </si>
  <si>
    <t>důvod: odbor investic a evropských programů požádal dne 29.5.2014 o provedení rozpočtové změny. Důvodem navrhované změny je zapojení finančních prostředků do rozpočtu Olomouckého kraje v celkové výši 971 243,51 Kč. Finanční prostředky budou poukázany na účet Olomouckého kraje jako investiční dotace z prostředků Státního fondu životního prostředí ČR a Ministerstva životního prostředí ČR a budou použity na financování projektu "Realizace energeticky úsporných opatření - Domov seniorů POHODA Chválkovice - pavilony A a B" v rámci Operačního programu Životní prostředí.</t>
  </si>
  <si>
    <t>4213 - Investiční přijaté transfery ze SF</t>
  </si>
  <si>
    <t>4216 - Ostatní invest. přijaté transfery ze SR</t>
  </si>
  <si>
    <t xml:space="preserve"> -Rozpočtová změna 330/14</t>
  </si>
  <si>
    <t>důvod: odbor investic a evropských programů požádal dne 2.6.2014 o provedení rozpočtové změny. Důvodem navrhované změny je zapojení finančních prostředků do rozpočtu Olomouckého kraje v celkové výši 5 386 640,56 Kč. Finanční prostředky budou poukázany na účet Olomouckého kraje jako investiční dotace z prostředků Státního fondu životního prostředí ČR a Ministerstva životního prostředí ČR a budou použity na financování projektu "Realizace energeticky úsporných opatření - Gymnázium Uničov" v rámci Operačního programu Životní prostředí.</t>
  </si>
  <si>
    <t xml:space="preserve"> -Rozpočtová změna 331/14</t>
  </si>
  <si>
    <t>druh rozpočtové změny: vnitřní rozpočtová změna - přesun mezi jednotlivými položkami, paragrafy a odbory ekonomickým a sociálních věcí</t>
  </si>
  <si>
    <t>důvod: odbor sociálních věcí požádal ekonomický odbor dne 27.5.2014 o provedení rozpočtové změny. Důvodem navrhované změny je převedení finančních prostředků z odboru ekonomického na odbor sociálních věcí ve výši 1 300 000,- Kč. Finanční prostředky ze státní dotace budou použity k zajištění výplaty státního příspěvku pro zřizovatele zařízení pro děti vyžadující okamžitou pomoc Fond ohrožených dětí, občanské sdružení, Praha, podle § 42g a násl. zákona č. 359/1999 Sb., o sociálně - právní ochraně dětí na červenec až srpen 2014.</t>
  </si>
  <si>
    <t xml:space="preserve"> -Rozpočtová změna 332/14</t>
  </si>
  <si>
    <t>druh rozpočtové změny: vnitřní rozpočtová změna - přesun mezi jednotlivými položkami, paragrafy a odbory ekonomickým a investic a evropských programů</t>
  </si>
  <si>
    <t>důvod: odbor investic a evropských programů požádal ekonomický odbor dne 2.6.2014 o provedení rozpočtové změny. Důvodem navrhované změny je převedení finančních prostředků z odboru investic a evropských programů na odbor ekonomický ve výši             46 808 218,- Kč. Finanční prostředky budou převedeny do rezervy Olomouckého kraje na financování investičních akcí z rozpočtu kraje.</t>
  </si>
  <si>
    <t xml:space="preserve"> -Rozpočtová změna 333/14</t>
  </si>
  <si>
    <t>důvod: odbor investic a evropských programů požádal ekonomický odbor dne 29.5.2014 o provedení rozpočtové změny. Důvodem navrhované změny je převedení finančních prostředků z odboru investic a evropských programů na odbor ekonomický v celkové výši 34 780 971,86 Kč. Finanční prostředky nebudou použity na financování investičních projektů v oblasti zdravotnictví, dopravy a školství, a budou převedeny do rezervy Olomouckého kraje na financování investičních akcí z rozpočtu kraje.</t>
  </si>
  <si>
    <t>ORJ - 50</t>
  </si>
  <si>
    <t xml:space="preserve"> -Rozpočtová změna 334/14</t>
  </si>
  <si>
    <t>důvod: odbor investic a evropských programů požádal ekonomický odbor dne 3.6.2014 o provedení rozpočtové změny. Důvodem navrhované změny je zapojení finančních prostředků do rozpočtu Olomouckého kraje v celkové výši 12 750 269,- Kč. Finanční prostředky budou poukázány na účet Olomouckého kraje z Ministerstva práce a sociálních věcí ČR jako investiční dotace na financování projektu "Transformace Vincentina Šternberk I. etapa" v rámci Integrovaného operačního programu.</t>
  </si>
  <si>
    <t>částka</t>
  </si>
  <si>
    <t xml:space="preserve"> -Rozpočtová změna 335/14</t>
  </si>
  <si>
    <t>důvod: odbor investic a evropských programů požádal ekonomický odbor dne 23.5.2014 o provedení rozpočtové změny. Důvodem navrhované změny je převedení finančních prostředků z odboru ekonomického na odbor investic a evropských programů ve výši              66 500,- Kč. Finanční prostředky budou použity na financování nákladů projektu v oblasti dopravy "II/447, II/446, III/44621 Pňovice - průtah" v rámci ROP Střední Morava, prostředky budou čerpány z rezervy Olomouckého kraje na financování investičních akcí.</t>
  </si>
  <si>
    <t xml:space="preserve"> -Rozpočtová změna 336/14</t>
  </si>
  <si>
    <t>důvod: odbor investic a evropských programů požádal ekonomický odbor dne 2.6.2014 o provedení rozpočtové změny. Důvodem navrhované změny je převedení finančních prostředků z odboru ekonomického na odbor investic a evropských programů ve výši           44 000,- Kč. Finanční prostředky budou použity na předfinancování výdajů projektu z oblasti školství "Realizace energeticky úsporných opatření - Obchodní akademie Přerov" v rámci Operačního programu Životní prostředí, prostředky budou čerpány z úvěrového rámce na základě úvěrové smlouvy s Evropskou investiční bankou.</t>
  </si>
  <si>
    <t xml:space="preserve"> -Rozpočtová změna 337/14</t>
  </si>
  <si>
    <t>důvod: odbor investic a evropských programů požádal ekonomický odbor dne 28.5.2014 o provedení rozpočtové změny. Důvodem navrhované změny je převedení finančních prostředků z odboru ekonomického na odbor investic a evropských programů v celkové výši 95 590,- Kč. Finanční prostředky budou použity na financování nákladů projektu v oblasti krizového řízení "Krajský standardizovaný projekt ZZS Olomouckého kraje" v rámci Integrovaného operačního programu, prostředky budou čerpány z úvěrového rámce na základě úvěrové smlouvy s Evropskou investiční bankou.</t>
  </si>
  <si>
    <t xml:space="preserve"> -Rozpočtová změna 338/14</t>
  </si>
  <si>
    <t>druh rozpočtové změny: vnitřní rozpočtová změna - přesun mezi jednotlivými položkami, paragrafy v rámci odboru tajemníka hejtmana</t>
  </si>
  <si>
    <t>důvod: odbor tajemníka hejtmana požádal ekonomický odbor dne 26. a 28.5.2014 o provedení rozpočtové změny. Důvodem navrhované změny je přesun finančních prostředků v rámci odboru tajemníka hejtmana v celkové výši 106 050,- Kč. Finanční prostředky budou použity na financování brandingu a příslušenství reprezentačního stanu s reklamní plochou Olomouckého kraje včetně vybavení a na uzavření objednávky právních služeb v oblasti pracovního práva.</t>
  </si>
  <si>
    <t>Odbor tajemníka hejtmana</t>
  </si>
  <si>
    <t>ORJ - 18</t>
  </si>
  <si>
    <t xml:space="preserve"> -Rozpočtová změna 339/14</t>
  </si>
  <si>
    <t>druh rozpočtové změny: vnitřní rozpočtová změna - přesun mezi jednotlivými položkami, paragrafy v rámci odboru školství, mládeže a tělovýchovy</t>
  </si>
  <si>
    <t>důvod: odbor školství, mládeže a tělovýchovy požádal ekonomický odbor dne 2.6.2014 o provedení rozpočtové změny. Důvodem navrhované změny je přesun finančních prostředků v rámci odboru školství, mládeže a tělovýchovy ve výši 50 000,- Kč. Finanční prostředky budou použity k poskytnutí neinvestičního příspěvku do výše 25 tis. Kč pro p. Christophe Delattre a Denisu Všetíkovou, na základě usnesení Rady Olomouckého kraje č. UR/39/13/2014 ze dne 30.4.2014, jedná se pouze o změnu položky rozpočtové skladby.</t>
  </si>
  <si>
    <t>54 - Neinvestiční transfery obyvatelstvu</t>
  </si>
  <si>
    <t xml:space="preserve"> -Rozpočtová změna 340/14</t>
  </si>
  <si>
    <t>druh rozpočtové změny: vnitřní rozpočtová změna - přesun mezi jednotlivými položkami, paragrafy v rámci odboru životního prostředí a zemědělství</t>
  </si>
  <si>
    <t>důvod: odbor životního prostředí a zemědělství požádal ekonomický odbor dne 28.5.2014 o provedení rozpočtové změny. Důvodem navrhované změny je přesun finančních prostředků v rámci Fondu na podporu výstavby a obnovy vodohospodářské infrastruktury na území Olomouckého kraje ve výši 5 000 000,- Kč. Finanční prostředky budou použity na poskytnutí příspěvků v rámci Fondu na podporu výstavby a obnovy vodohospodářské infrastruktury na území Olomouckého kraje obcím Bouzov a Chromeč, na základě usnesení Zastupitelstva Olomouckého kraje č. UZ/4/33/2013 ze dne 26.4.2013.</t>
  </si>
  <si>
    <t>Odbor životního prostředí a zemědělství - odběr podzemních vod</t>
  </si>
  <si>
    <t>ORJ - 99</t>
  </si>
  <si>
    <t>63 - Investiční transfery</t>
  </si>
  <si>
    <t xml:space="preserve"> -Rozpočtová změna 341/14</t>
  </si>
  <si>
    <t>druh rozpočtové změny: vnitřní rozpočtová změna - přesun mezi jednotlivými položkami, paragrafy v rámci odboru investic a evropských programů</t>
  </si>
  <si>
    <t>důvod: odbor investic a evropských programů požádal ekonomický odbor dne 3.6.2014 o provedení rozpočtové změny. Důvodem navrhované změny je přesun finančních prostředků v rámci odboru investic a evropských programů ve výši 1 770 000,- Kč. Finanční prostředky budou použity na financování nákladů projektu v oblasti sociální "Nový pavilon areálu Domov pro seniory Radkova Lhota" z úvěrového rámce na základě úvěrové smlouvy s Evropskou investiční bankou.</t>
  </si>
  <si>
    <t>ORJ - 17</t>
  </si>
  <si>
    <t>ÚZ</t>
  </si>
  <si>
    <t xml:space="preserve"> -Rozpočtová změna 342/14</t>
  </si>
  <si>
    <t>důvod: odbor investic a evropských programů požádal ekonomický odbor dne 23.5.2014 o provedení rozpočtové změny. Důvodem navrhované změny je převedení finančních prostředků z odboru ekonomického na odbor investic a evropských programů ve výši              385 000,- Kč a přesun finančních prostředků v rámci odboru investic a evropských programů v celkové výši 1 696 567,- Kč. Finanční prostředky budou použity na financování nákladů projektů v oblasti dopravy "II/150 Dub nad Moravou - hranice okresu PV - rekonstrukce silnice", "II/436 Přerov - úprava křižovatky silnic, Dluhonská", "III/44029 Drahotuše - průtah" a "Vypořádání staveb po jejich dokončení z minul. let - výkupy pozemků a jiné", prostředky z odboru ekonomického budou čerpány z rezervy Olomouckého kraje na financování investičních akcí.</t>
  </si>
  <si>
    <t xml:space="preserve"> -Rozpočtová změna 343/14</t>
  </si>
  <si>
    <t>důvod: odbor investic a evropských programů požádal ekonomický odbor dne 2.6.2014 o provedení rozpočtové změny. Důvodem navrhované změny je přesun finančních prostředků v rámci odboru investic a evropských programů v celkové výši 3 817 000,- Kč. Finanční prostředky budou použity na úhradu nákladů projektu v oblasti sociální "Realizace energeticky úsporných opatření - Domov seniorů POHODA Chválkovice - pavilony A a B" v rámci Operačního programu Životní prostředí.</t>
  </si>
  <si>
    <t xml:space="preserve"> -Rozpočtová změna 344/14</t>
  </si>
  <si>
    <t>důvod: odbor investic a evropských programů požádal ekonomický odbor dne 28.5.2014 o provedení rozpočtové změny. Důvodem navrhované změny je převedení finančních prostředků z odboru ekonomického na odbor investic a evropských programů ve výši              2 742 215,- Kč. Finanční prostředky budou použity na financování nákladů projektu v oblasti školství "Podpora technického vybavení dílen - 2. část" v rámci ROP Střední Morava, prostředky budou čerpány z rezervy Olomouckého kraje na financování investičních akcí.</t>
  </si>
  <si>
    <t xml:space="preserve"> -Rozpočtová změna 345/14</t>
  </si>
  <si>
    <t>důvod: odbor investic a evropských programů požádal ekonomický odbor dne 27.5.2014 o provedení rozpočtové změny. Důvodem navrhované změny je přesun finančních prostředků v rámci odboru investic a evropských programů v celkové výši 479 753,99 Kč. Finanční prostředky budou použity na financování projektu z oblasti školství "Inovace výuky československých a českých dějin 20. století na středních školách v Olomouckém a Moravskoslezském kraji" v rámci Operačního programu Vzdělávání pro konkurenceschopnost.</t>
  </si>
  <si>
    <t>ORJ - 69</t>
  </si>
  <si>
    <t xml:space="preserve"> -Rozpočtová změna 346/14</t>
  </si>
  <si>
    <t>důvod: odbor investic a evropských programů požádal ekonomický odbor dne 3.6.2014 o provedení rozpočtové změny. Důvodem navrhované změny je zapojení finančních prostředků do rozpočtu odboru investic a evropských programů v celkové výši                            778 922,15 Kč a přesun finančních prostředků v rámci odboru investic a evropských programů v celkové výši 530 000,- Kč. Finanční prostředky byly poukázány na účet Olomouckého kraje jako neinvestiční dotace z Ministerstva vnitra na spolufinancování projektu "Zvýšení efektivity a transparentnosti Krajského úřadu Olomouckého kraje" v rámci Operačního programu Lidské zdroje a zaměstnanost.</t>
  </si>
  <si>
    <t xml:space="preserve"> -Rozpočtová změna 347/14</t>
  </si>
  <si>
    <t>důvod: neinvestiční dotace ze státního rozpočtu ČR na rok 2014 poskytnutá na základě rozhodnutí Ministerstva školství, mládeže a tělovýchovy ČR č.j.: MSMT-11649-9/2014 ze dne 22.5.2014 ve výši 1 323 000,- Kč na rozvojový program "Podpora výuky vzdělávacího oboru Další cizí jazyk Rámcového vzdělávacího programu pro základní vzdělávání v roce 2014“.</t>
  </si>
  <si>
    <t xml:space="preserve"> -Rozpočtová změna 348/14</t>
  </si>
  <si>
    <t>důvod: odbor investic a evropských programů požádal ekonomický odbor dne 4.6.2014 o provedení rozpočtové změny. Důvodem navrhované změny je přesun finančních prostředků v rámci odboru investic a evropských programů v celkové výši 608 014,24 Kč. Finanční prostředky budou použity na úhradu nákladů projektu v oblasti školství "Podpora technického vybavení dílen - 3. část" v rámci ROP Střední Morava.</t>
  </si>
  <si>
    <t xml:space="preserve"> -Rozpočtová změna 349/14</t>
  </si>
  <si>
    <t>důvod: odbor investic a evropských programů požádal dne 2.6.2014 o provedení rozpočtové změny. Důvodem navrhované změny je zapojení finančních prostředků do rozpočtu Olomouckého kraje v celkové výši 10 943 778,81 Kč. Finanční prostředky budou poukázany na účet Olomouckého kraje jako investiční dotace z prostředků Státního fondu životního prostředí ČR a Ministerstva životního prostředí ČR a budou použity na financování projektu "Realizace energeticky úsporných opatření - Obchodní akademie Přerov" v rámci Operačního programu Životní prostředí.</t>
  </si>
  <si>
    <t xml:space="preserve"> -Rozpočtová změna 350/14</t>
  </si>
  <si>
    <t>důvod: odbor investic a evropských programů požádal dne 2.6.2014 o provedení rozpočtové změny. Důvodem navrhované změny je zapojení finančních prostředků do rozpočtu Olomouckého kraje v celkové výši 11 001 955,42 Kč. Finanční prostředky budou poukázany na účet Olomouckého kraje jako investiční dotace z prostředků Státního fondu životního prostředí ČR a Ministerstva životního prostředí ČR a budou použity na financování projektu "Realizace energeticky úsporných opatření - Gymnázium Jeseník" v rámci Operačního programu Životní prostředí.</t>
  </si>
  <si>
    <t xml:space="preserve"> -Rozpočtová změna 351/14</t>
  </si>
  <si>
    <t>důvod: odbor investic a evropských programů požádal dne 2.6.2014 o provedení rozpočtové změny. Důvodem navrhované změny je zapojení finančních prostředků do rozpočtu Olomouckého kraje v celkové výši 2 941 615,31 Kč. Finanční prostředky budou poukázany na účet Olomouckého kraje jako investiční dotace z prostředků Státního fondu životního prostředí ČR a Ministerstva životního prostředí ČR a budou použity na financování projektu "Realizace energeticky úsporných opatření - SŠ Švehlova Prostějov" v rámci Operačního programu Životní prostředí.</t>
  </si>
  <si>
    <t xml:space="preserve"> -Rozpočtová změna 352/14</t>
  </si>
  <si>
    <t>důvod: odbor investic a evropských programů požádal dne 2.6.2014 o provedení rozpočtové změny. Důvodem navrhované změny je zapojení finančních prostředků do rozpočtu Olomouckého kraje v celkové výši 6 652 941,30 Kč. Finanční prostředky budou poukázany na účet Olomouckého kraje jako investiční dotace z prostředků Státního fondu životního prostředí ČR a Ministerstva životního prostředí ČR a budou použity na financování projektu "Realizace energeticky úsporných opatření - ZŠ a MŠ logopedická Olomouc" v rámci Operačního programu Životní prostředí.</t>
  </si>
  <si>
    <t xml:space="preserve"> -Rozpočtová změna 353/14</t>
  </si>
  <si>
    <t>důvod: odbor investic a evropských programů požádal dne 2.6.2014 o provedení rozpočtové změny. Důvodem navrhované změny je zapojení finančních prostředků do rozpočtu Olomouckého kraje v celkové výši 419 559,47 Kč. Finanční prostředky budou poukázany na účet Olomouckého kraje jako investiční dotace z prostředků Státního fondu životního prostředí ČR a Ministerstva životního prostředí ČR a budou použity na financování projektu "Realizace energeticky úsporných opatření - Střední škola polytechnická Olomouc" v rámci Operačního programu Životní prostředí.</t>
  </si>
  <si>
    <t xml:space="preserve"> -Rozpočtová změna 354/14</t>
  </si>
  <si>
    <t>důvod: odbor investic a evropských programů požádal dne 2.6.2014 o provedení rozpočtové změny. Důvodem navrhované změny je zapojení finančních prostředků do rozpočtu Olomouckého kraje v celkové výši 9 069 750,46 Kč. Finanční prostředky budou poukázány na účet Olomouckého kraje jako investiční dotace z prostředků Státního fondu životního prostředí ČR a Ministerstva životního prostředí ČR a budou použity na financování projektu "Realizace energeticky úsporných opatření - SOŠ gastronomie a potravinářství Jeseník" v rámci Operačního programu Životní prostředí.</t>
  </si>
  <si>
    <t xml:space="preserve"> -Rozpočtová změna 355/14</t>
  </si>
  <si>
    <t>důvod: odbor investic a evropských programů požádal dne 3.6.2014 o provedení rozpočtové změny. Důvodem navrhované změny je zapojení finančních prostředků do rozpočtu Olomouckého kraje v celkové výši 1 003 747,- Kč. Finanční prostředky budou poukázany na účet Olomouckého kraje jako investiční dotace z prostředků Státního fondu životního prostředí ČR a Ministerstva životního prostředí ČR a budou použity na financování projektu "Realizace energeticky úsporných opatření - Penzion pro důchodce Loštice" v rámci Operačního programu Životní prostředí.</t>
  </si>
  <si>
    <t xml:space="preserve"> -Rozpočtová změna 356/14</t>
  </si>
  <si>
    <t>důvod: odbor investic a evropských programů požádal dne 3.6.2014 o provedení rozpočtové změny. Důvodem navrhované změny je zapojení finančních prostředků do rozpočtu Olomouckého kraje v celkové výši 4 396 423,18 Kč. Finanční prostředky budou poukázany na účet Olomouckého kraje jako investiční dotace z prostředků Státního fondu životního prostředí ČR a Ministerstva životního prostředí ČR a budou použity na financování projektu "Realizace energeticky úsporných opatření - SMN a.s. - o.z. Nemocnice Přerov - pavilon interních oborů" v rámci Operačního programu Životní prostředí.</t>
  </si>
  <si>
    <t xml:space="preserve"> -Rozpočtová změna 357/14</t>
  </si>
  <si>
    <t>důvod: odbor investic a evropských programů požádal dne 3.6.2014 o provedení rozpočtové změny. Důvodem navrhované změny je zapojení finančních prostředků do rozpočtu Olomouckého kraje v celkové výši 3 388 238,70 Kč. Finanční prostředky budou poukázany na účet Olomouckého kraje jako investiční dotace z prostředků Státního fondu životního prostředí ČR a Ministerstva životního prostředí ČR a budou použity na financování projektu "Realizace energeticky úsporných opatření - Gymnázium,Olomouc, Čajkovského 9" v rámci Operačního programu Životní prostředí.</t>
  </si>
  <si>
    <t xml:space="preserve"> -Rozpočtová změna 358/14</t>
  </si>
  <si>
    <t>důvod: odbor investic a evropských programů požádal dne 3.6.2014 o provedení rozpočtové změny. Důvodem navrhované změny je zapojení finančních prostředků do rozpočtu Olomouckého kraje v celkové výši 5 830 187,75 Kč. Finanční prostředky budou poukázany na účet Olomouckého kraje jako investiční dotace z prostředků Státního fondu životního prostředí ČR a Ministerstva životního prostředí ČR a budou použity na financování projektu "Realizace energeticky úsporných opatření - VOŠ a SPŠE - Olomouc" v rámci Operačního programu Životní prostředí.</t>
  </si>
  <si>
    <t xml:space="preserve"> -Rozpočtová změna 359/14</t>
  </si>
  <si>
    <t>důvod: odbor investic a evropských programů požádal dne 3.6.2014 o provedení rozpočtové změny. Důvodem navrhované změny je zapojení finančních prostředků do rozpočtu Olomouckého kraje v celkové výši 994 730,58 Kč. Finanční prostředky budou poukázany na účet Olomouckého kraje jako investiční dotace z prostředků Státního fondu životního prostředí ČR a Ministerstva životního prostředí ČR a budou použity na financování projektu "Realizace energeticky úsporných opatření - SŠ polygrafická Olomouc" v rámci Operačního programu Životní prostředí.</t>
  </si>
  <si>
    <t xml:space="preserve"> -Rozpočtová změna 360/14</t>
  </si>
  <si>
    <t>důvod: odbor investic a evropských programů požádal dne 3.6.2014 o provedení rozpočtové změny. Důvodem navrhované změny je zapojení finančních prostředků do rozpočtu Olomouckého kraje v celkové výši 15 991 461,- Kč. Finanční prostředky budou poukázány na účet Olomouckého kraje jako investiční dotace z prostředků Státního fondu životního prostředí ČR a Ministerstva životního prostředí ČR a budou použity na financování projektů "Realizace energeticky úsporných opatření - SŠ zemědělská Olomouc budova školy" a "Realizace energeticky úsporných opatření - SŠ zemědělská Olomouc domov mládeže" v rámci Operačního programu Životní prostředí.</t>
  </si>
  <si>
    <t xml:space="preserve"> -Rozpočtová změna 361/14</t>
  </si>
  <si>
    <t>důvod: odbor investic a evropských programů požádal dne 3.6.2014 o provedení rozpočtové změny. Důvodem navrhované změny je zapojení finančních prostředků do rozpočtu Olomouckého kraje v celkové výši 799 525,89 Kč. Finanční prostředky budou poukázany na účet Olomouckého kraje jako investiční dotace z prostředků Státního fondu životního prostředí ČR a Ministerstva životního prostředí ČR a budou použity na financování projektu "Realizace energeticky úsporných opatření - SŠ designu a módy Prostějov - domov mládeže Palečkova" v rámci Operačního programu Životní prostředí.</t>
  </si>
  <si>
    <t>Ostatní nedaňové příjmy</t>
  </si>
  <si>
    <t>Dotace do oblasti školství</t>
  </si>
  <si>
    <t>Dotace do oblasti kultury</t>
  </si>
  <si>
    <t>Dotace do oblasti zdravotnictví</t>
  </si>
  <si>
    <t>Dotace do oblasti sociálních věcí</t>
  </si>
  <si>
    <t>Dotace do oblasti životního prostředí a zemědělství</t>
  </si>
  <si>
    <t>Dotace do oblasti dopravy</t>
  </si>
  <si>
    <t>Dotace pro Krajský úřad, SDH</t>
  </si>
  <si>
    <t>Dotace od Regionální rady</t>
  </si>
  <si>
    <t>Dotace ze zahraničí</t>
  </si>
  <si>
    <t>EIB</t>
  </si>
  <si>
    <t>KB</t>
  </si>
  <si>
    <t>Grantová schémata, OP LZZ, OPŽP, OPPS, GG, OP VPK, IOP</t>
  </si>
  <si>
    <t>Depozita</t>
  </si>
  <si>
    <t>Zapojení finančního vypořádání</t>
  </si>
  <si>
    <t xml:space="preserve">důvod: odbor dopravy a silničního hospodářství požádal ekonomický odbor dne 2.6.2014 o provedení rozpočtové změny. Důvodem navrhované změny je zapojení finančních prostředků do rozpočtu Olomouckého kraje ve výši 800 000,- Kč. Pojišťovna Kooperativa, a.s., uhradila na účet Olomouckého kraje pojistné plnění k pojistné události pro příspěvkovou organizaci Správa silnic Olomouckého kraje za poškození objektů záplavou v roce 2013.
</t>
  </si>
  <si>
    <t xml:space="preserve"> -Rozpočtová změna 362/14</t>
  </si>
  <si>
    <t>důvod: neinvestiční dotace ze státního rozpočtu ČR na rok 2014 poskytnutá na základě rozhodnutí Ministerstva školství, mládeže a tělovýchovy ČR č.j.: MŠMT 13 231-3/2014 ze dne 30.5.2014 v celkové výši 56 000,- Kč na rozvojový program "Vybavení školských poradenských zařízení diagnostickými nástroji v roce 2014“ pro školy zřizované Olomouckým krajem.</t>
  </si>
  <si>
    <t xml:space="preserve"> -Rozpočtová změna 363/14</t>
  </si>
  <si>
    <t>důvod: neinvestiční dotace ze státního rozpočtu ČR na rok 2014 poskytnutá na základě rozhodnutí Ministerstva školství, mládeže a tělovýchovy ČR č.j.: MSMT 20651-9/2014 v celkové výši 2 926 395,- Kč na rozvojový program "Podpora školních psychologů a školních speciálních pedagogů ve školách a metodiků - specialistů ve školských poradenských zařízeních v roce 2014“.</t>
  </si>
  <si>
    <t>Rozpis účelové dotace zabezpečí odbor školství, mládeže a tělovýchovy</t>
  </si>
  <si>
    <t xml:space="preserve"> -Rozpočtová změna 364/14</t>
  </si>
  <si>
    <t>důvod: odbor školství, mládeže a tělovýchovy požádal dne 9.6.2014 o provedení rozpočtové změny. Důvodem navrhované změny je zapojení finančních prostředků do rozpočtu Olomouckého kraje v celkové výši 1 118 651,10 Kč. Finanční prostředky budou poukázany na účet Olomouckého kraje jako neinvestiční dotace z Ministerstva práce a sociálních věcí ČR a budou použity na financování projektu "Zaměstnání - brána k lepší budoucnosti" pro Střední odbornou školu a Střední odborné učiliště strojírenské a stavební, Jeseník, v rámci Operačního programu Lidské zdroje a zaměstnanost.</t>
  </si>
  <si>
    <t xml:space="preserve"> -Rozpočtová změna 365/14</t>
  </si>
  <si>
    <t>důvod: odbor školství, mládeže a tělovýchovy požádal ekonomický odbor dne 5.6.2014 o provedení rozpočtové změny. Důvodem navrhované změny je zapojení finančních prostředků do rozpočtu odboru školství, mládeže a tělovýchovy ve výši 327,- Kč. Finanční prostředky byly poukázány na účet Olomouckého kraje jako odvod za porušení rozpočtové kázně za rok 2013 u Základní školy Kojetín, prostředky budou zaslány na účet Ministerstva školství, mládeže a tělovýchovy.</t>
  </si>
  <si>
    <t>2212 - Sankční platby přijaté od jiných subjektů</t>
  </si>
  <si>
    <t xml:space="preserve"> -Rozpočtová změna 366/14</t>
  </si>
  <si>
    <t>důvod: odbor investic a evropských programů požádal ekonomický odbor dne 5.6.2014 o provedení rozpočtové změny. Důvodem navrhované změny je převedení finančních prostředků z odboru ekonomického na odbor investic a evropských programů v celkové výši 26 000,- Kč. Finanční prostředky budou použity na financování nákladů projektu v oblasti krizového řízení "Krajský standardizovaný projekt ZZS Olomouckého kraje" v rámci Integrovaného operačního programu, prostředky budou čerpány z úvěrového rámce na základě úvěrové smlouvy s Evropskou investiční bankou.</t>
  </si>
  <si>
    <t xml:space="preserve"> -Rozpočtová změna 367/14</t>
  </si>
  <si>
    <t>důvod: odbor investic a evropských programů požádal ekonomický odbor dne 9.6.2014 o provedení rozpočtové změny. Důvodem navrhované změny je převedení finančních prostředků z odboru ekonomického na odbor investic a evropských programů v celkové výši 20 414 487,16 Kč. Finanční prostředky budou použity na financování nákladů projektů v oblasti školství, sociální a zdravotnictví "Realizace energeticky úsporných opatření" v rámci Operačního programu Životní prostředí, prostředky budou čerpány z rezervy Olomouckého kraje na financování investičních akcí.</t>
  </si>
  <si>
    <t xml:space="preserve"> -Rozpočtová změna 368/14</t>
  </si>
  <si>
    <t>důvod: neinvestiční dotace ze státního rozpočtu ČR na rok 2014 poskytnutá na základě rozhodnutí Ministerstva školství, mládeže a tělovýchovy ČR č.j.: MSMT-13047/2014 ze dne 30.5.2014 ve výši 82 411,- Kč na program "Zajištění ubytování španělských lektorů, kteří působí na českých gymnáziích" pro příspěvkovou organizaci Gymnázium, Olomouc, Čajkovského 9.</t>
  </si>
  <si>
    <t xml:space="preserve"> -Rozpočtová změna 369/14</t>
  </si>
  <si>
    <t xml:space="preserve">důvod: neinvestiční dotace ze státního rozpočtu ČR na rok 2014 poskytnutá na základě rozhodnutí Ministerstva školství, mládeže a tělovýchovy ČR č.j.: MSMT - 13033/2014 ze dne 29.5.2014 ve výši 88 000,- Kč na program "Zajištění činnosti česko - francouzských tříd s výukou vybraných předmětů ve francouzském jazyce“ pro příspěvkovou organizaci Slovanské gymnázium, Olomouc.
</t>
  </si>
  <si>
    <t xml:space="preserve"> -Rozpočtová změna 370/14</t>
  </si>
  <si>
    <t>druh rozpočtové změny: vnitřní rozpočtová změna - přesun mezi jednotlivými položkami, paragrafy v rámci kanceláře ředitele</t>
  </si>
  <si>
    <t>důvod: kancelář ředitele požádala ekonomický odbor dne 9.6.2014 o provedení rozpočtové změny. Důvodem navrhované změny je přesun finančních prostředků v rámci odboru kancelář ředitele ve výši 250 000,- Kč. Finanční prostředky budou použity na řešení mimořádných událostí v souvislosti s bleskovými povodněmi na Jesenicku v květnu 2014.</t>
  </si>
  <si>
    <t>Kancelář ředitele</t>
  </si>
  <si>
    <t>ORJ - 02</t>
  </si>
  <si>
    <t xml:space="preserve"> -Rozpočtová změna 371/14</t>
  </si>
  <si>
    <t>poskytovatel: Ministerstvo financí</t>
  </si>
  <si>
    <t xml:space="preserve">důvod: neinvestiční dotace ze státního rozpočtu ČR na rok 2014 poskytnutá na základě rozhodnutí Ministerstva financí ČR č.j.: MF-44686/2014/1201 ze dne 6.6.2014 ve výši                      464 335,17 Kč na úhradu doložených nákladů spojených s činností uvedenou v § 45 odst. 1 zákona č. 258/2000 Sb., o ochraně veřejného zdraví za I. čtvrtletí 2014 (náklady spojené s preventivními opatřeními zabraňujícími vzniku, rozvoji a šíření onemocnění tuberkulózou). </t>
  </si>
  <si>
    <t>4111 - Neinvestiční přijaté transfery z VPS SR</t>
  </si>
  <si>
    <t xml:space="preserve"> -Rozpočtová změna 372/14</t>
  </si>
  <si>
    <t>důvod: odbor investic a evropských programů požádal dne 10.6.2014 o provedení rozpočtové změny. Důvodem navrhované změny je zapojení finančních prostředků do rozpočtu Olomouckého kraje v celkové výši 200 543,- Kč. Finanční prostředky budou poukázany na účet Olomouckého kraje jako investiční dotace z prostředků Státního fondu životního prostředí ČR a Ministerstva životního prostředí ČR a budou použity na financování projektu "Realizace energeticky úsporných opatření - SMN a.s. - o.z. Nemocnice Šternberk - pavilon pro dlouhodobě nemocné" v rámci Operačního programu Životní prostředí.</t>
  </si>
  <si>
    <t xml:space="preserve"> -Rozpočtová změna 373/14</t>
  </si>
  <si>
    <t xml:space="preserve">důvod: odbor dopravy a silničního hospodářství požádal ekonomický odbor dne 9.6.2014 o provedení rozpočtové změny. Důvodem navrhované změny je zapojení finančních prostředků do rozpočtu Olomouckého kraje ve výši 382 595,- Kč. Pojišťovna Kooperativa, a.s., uhradila na účet Olomouckého kraje pojistné plnění k pojistné události pro příspěvkovou organizaci Správa silnic Olomouckého kraje za poškození komunikací a objektů záplavou v roce 2013.
</t>
  </si>
  <si>
    <t>důvod: neinvestiční dotace ze státního rozpočtu ČR na rok 2014 poskytnutá na základě rozhodnutí Ministerstva zdravotnictví ČR č.j.: BKŘ/9/1102/2014 ze dne 19.5.2014 ve výši    6 363 560,- Kč na úhradu nákladů pro zajištění činnosti k připravenosti na řešení mimořádných událostí a krizových situací v souladu s § 20 a § 22 zákona č. 374/2014 Sb. pro příspěvkovou organizaci Zdravotnická záchranná služba Olomouckého kraje.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</si>
</sst>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164" formatCode="00,000"/>
    <numFmt numFmtId="165" formatCode="00000"/>
    <numFmt numFmtId="166" formatCode="00000000"/>
    <numFmt numFmtId="167" formatCode="00000000000"/>
  </numFmts>
  <fonts count="24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1"/>
      <name val="Arial"/>
      <family val="2"/>
    </font>
    <font>
      <sz val="10"/>
      <name val="Arial"/>
      <family val="2"/>
      <charset val="238"/>
    </font>
    <font>
      <sz val="11"/>
      <name val="Arial"/>
      <family val="2"/>
    </font>
    <font>
      <sz val="11"/>
      <name val="Arial"/>
      <family val="2"/>
      <charset val="238"/>
    </font>
    <font>
      <b/>
      <sz val="11"/>
      <name val="Arial CE"/>
      <charset val="238"/>
    </font>
    <font>
      <i/>
      <sz val="9"/>
      <name val="Arial CE"/>
      <charset val="238"/>
    </font>
    <font>
      <b/>
      <sz val="14"/>
      <name val="Arial CE"/>
      <charset val="238"/>
    </font>
    <font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12"/>
      <name val="Arial CE"/>
      <charset val="238"/>
    </font>
    <font>
      <i/>
      <sz val="10"/>
      <name val="Arial CE"/>
      <charset val="238"/>
    </font>
    <font>
      <i/>
      <sz val="10"/>
      <name val="Arial"/>
      <family val="2"/>
      <charset val="238"/>
    </font>
    <font>
      <i/>
      <sz val="10"/>
      <name val="Arial CE"/>
      <family val="2"/>
      <charset val="238"/>
    </font>
    <font>
      <b/>
      <i/>
      <sz val="10"/>
      <name val="Arial CE"/>
      <charset val="238"/>
    </font>
    <font>
      <sz val="9"/>
      <name val="Arial CE"/>
      <charset val="238"/>
    </font>
    <font>
      <sz val="9"/>
      <name val="Arial"/>
      <family val="2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i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4" fillId="0" borderId="0"/>
  </cellStyleXfs>
  <cellXfs count="163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3" fillId="0" borderId="1" xfId="0" applyFont="1" applyBorder="1"/>
    <xf numFmtId="3" fontId="4" fillId="0" borderId="1" xfId="0" applyNumberFormat="1" applyFont="1" applyBorder="1" applyAlignment="1">
      <alignment horizontal="right" wrapText="1"/>
    </xf>
    <xf numFmtId="0" fontId="5" fillId="0" borderId="0" xfId="0" applyFont="1"/>
    <xf numFmtId="3" fontId="5" fillId="0" borderId="0" xfId="0" applyNumberFormat="1" applyFont="1"/>
    <xf numFmtId="0" fontId="6" fillId="0" borderId="0" xfId="0" applyFont="1"/>
    <xf numFmtId="3" fontId="6" fillId="0" borderId="0" xfId="0" applyNumberFormat="1" applyFont="1" applyAlignment="1">
      <alignment horizontal="right"/>
    </xf>
    <xf numFmtId="0" fontId="6" fillId="0" borderId="0" xfId="0" applyFont="1" applyBorder="1"/>
    <xf numFmtId="3" fontId="6" fillId="0" borderId="0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0" fontId="7" fillId="2" borderId="2" xfId="0" applyFont="1" applyFill="1" applyBorder="1"/>
    <xf numFmtId="3" fontId="7" fillId="2" borderId="2" xfId="0" applyNumberFormat="1" applyFont="1" applyFill="1" applyBorder="1"/>
    <xf numFmtId="0" fontId="8" fillId="0" borderId="0" xfId="0" applyFont="1"/>
    <xf numFmtId="3" fontId="5" fillId="0" borderId="0" xfId="0" applyNumberFormat="1" applyFont="1" applyAlignment="1">
      <alignment horizontal="right"/>
    </xf>
    <xf numFmtId="3" fontId="5" fillId="0" borderId="0" xfId="0" applyNumberFormat="1" applyFont="1" applyFill="1"/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4" fillId="0" borderId="1" xfId="0" applyNumberFormat="1" applyFont="1" applyFill="1" applyBorder="1" applyAlignment="1">
      <alignment horizontal="right" wrapText="1"/>
    </xf>
    <xf numFmtId="3" fontId="6" fillId="0" borderId="0" xfId="0" applyNumberFormat="1" applyFont="1" applyFill="1"/>
    <xf numFmtId="0" fontId="9" fillId="0" borderId="0" xfId="0" applyFont="1"/>
    <xf numFmtId="0" fontId="6" fillId="0" borderId="0" xfId="0" applyFont="1" applyFill="1" applyAlignment="1">
      <alignment horizontal="justify" vertical="top" wrapText="1"/>
    </xf>
    <xf numFmtId="0" fontId="7" fillId="0" borderId="0" xfId="0" applyFont="1" applyFill="1"/>
    <xf numFmtId="0" fontId="11" fillId="0" borderId="0" xfId="0" applyFont="1" applyFill="1" applyBorder="1" applyAlignment="1"/>
    <xf numFmtId="0" fontId="12" fillId="0" borderId="0" xfId="0" applyFont="1" applyFill="1"/>
    <xf numFmtId="0" fontId="2" fillId="0" borderId="0" xfId="0" applyFont="1" applyFill="1" applyAlignment="1">
      <alignment horizontal="left"/>
    </xf>
    <xf numFmtId="0" fontId="4" fillId="0" borderId="0" xfId="0" applyFont="1" applyFill="1"/>
    <xf numFmtId="0" fontId="13" fillId="0" borderId="0" xfId="0" applyFont="1" applyFill="1" applyAlignment="1">
      <alignment horizontal="right"/>
    </xf>
    <xf numFmtId="0" fontId="14" fillId="0" borderId="3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14" fillId="0" borderId="4" xfId="0" applyFont="1" applyFill="1" applyBorder="1"/>
    <xf numFmtId="4" fontId="14" fillId="0" borderId="5" xfId="0" applyNumberFormat="1" applyFont="1" applyFill="1" applyBorder="1" applyAlignment="1">
      <alignment horizontal="right" wrapText="1"/>
    </xf>
    <xf numFmtId="165" fontId="4" fillId="0" borderId="3" xfId="0" applyNumberFormat="1" applyFont="1" applyFill="1" applyBorder="1" applyAlignment="1">
      <alignment horizontal="center"/>
    </xf>
    <xf numFmtId="0" fontId="16" fillId="0" borderId="3" xfId="0" applyFont="1" applyFill="1" applyBorder="1"/>
    <xf numFmtId="0" fontId="11" fillId="0" borderId="6" xfId="0" applyFont="1" applyFill="1" applyBorder="1" applyAlignment="1"/>
    <xf numFmtId="4" fontId="11" fillId="0" borderId="3" xfId="0" applyNumberFormat="1" applyFont="1" applyFill="1" applyBorder="1" applyAlignment="1"/>
    <xf numFmtId="0" fontId="9" fillId="0" borderId="0" xfId="0" applyFont="1" applyFill="1"/>
    <xf numFmtId="0" fontId="0" fillId="0" borderId="0" xfId="0" applyFill="1"/>
    <xf numFmtId="0" fontId="14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15" fillId="0" borderId="3" xfId="0" applyFont="1" applyBorder="1" applyAlignment="1">
      <alignment horizontal="left"/>
    </xf>
    <xf numFmtId="4" fontId="14" fillId="0" borderId="3" xfId="0" applyNumberFormat="1" applyFont="1" applyBorder="1" applyAlignment="1">
      <alignment wrapText="1"/>
    </xf>
    <xf numFmtId="0" fontId="16" fillId="0" borderId="3" xfId="0" applyFont="1" applyBorder="1"/>
    <xf numFmtId="0" fontId="11" fillId="0" borderId="6" xfId="0" applyFont="1" applyBorder="1" applyAlignment="1"/>
    <xf numFmtId="4" fontId="11" fillId="0" borderId="3" xfId="0" applyNumberFormat="1" applyFont="1" applyBorder="1" applyAlignment="1"/>
    <xf numFmtId="0" fontId="6" fillId="0" borderId="0" xfId="0" applyFont="1" applyFill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/>
    <xf numFmtId="0" fontId="4" fillId="0" borderId="0" xfId="0" applyFont="1"/>
    <xf numFmtId="0" fontId="12" fillId="0" borderId="0" xfId="0" applyFont="1"/>
    <xf numFmtId="0" fontId="2" fillId="0" borderId="0" xfId="0" applyFont="1" applyAlignment="1">
      <alignment horizontal="left"/>
    </xf>
    <xf numFmtId="0" fontId="1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4" fontId="14" fillId="0" borderId="3" xfId="0" applyNumberFormat="1" applyFont="1" applyFill="1" applyBorder="1" applyAlignment="1">
      <alignment horizontal="right" wrapText="1"/>
    </xf>
    <xf numFmtId="165" fontId="4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justify" vertical="top" wrapText="1"/>
    </xf>
    <xf numFmtId="166" fontId="4" fillId="0" borderId="3" xfId="0" applyNumberFormat="1" applyFont="1" applyFill="1" applyBorder="1" applyAlignment="1">
      <alignment horizontal="center"/>
    </xf>
    <xf numFmtId="0" fontId="14" fillId="0" borderId="3" xfId="0" applyFont="1" applyBorder="1" applyAlignment="1"/>
    <xf numFmtId="0" fontId="6" fillId="0" borderId="0" xfId="0" applyFont="1" applyAlignment="1">
      <alignment horizontal="justify" vertical="top" wrapText="1"/>
    </xf>
    <xf numFmtId="0" fontId="0" fillId="0" borderId="0" xfId="0" applyFont="1"/>
    <xf numFmtId="0" fontId="13" fillId="0" borderId="0" xfId="0" applyFont="1" applyAlignment="1">
      <alignment horizontal="right"/>
    </xf>
    <xf numFmtId="0" fontId="0" fillId="0" borderId="5" xfId="0" applyFont="1" applyBorder="1" applyAlignment="1">
      <alignment horizontal="center"/>
    </xf>
    <xf numFmtId="0" fontId="14" fillId="0" borderId="4" xfId="0" applyFont="1" applyBorder="1"/>
    <xf numFmtId="165" fontId="0" fillId="0" borderId="3" xfId="0" applyNumberFormat="1" applyFont="1" applyBorder="1" applyAlignment="1">
      <alignment horizontal="center"/>
    </xf>
    <xf numFmtId="0" fontId="17" fillId="0" borderId="0" xfId="0" applyFont="1"/>
    <xf numFmtId="0" fontId="14" fillId="0" borderId="0" xfId="0" applyFont="1" applyAlignment="1">
      <alignment horizontal="right"/>
    </xf>
    <xf numFmtId="0" fontId="14" fillId="0" borderId="4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11" fillId="0" borderId="7" xfId="0" applyFont="1" applyBorder="1"/>
    <xf numFmtId="4" fontId="11" fillId="0" borderId="3" xfId="0" applyNumberFormat="1" applyFont="1" applyBorder="1"/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3" fontId="0" fillId="0" borderId="3" xfId="0" applyNumberFormat="1" applyBorder="1" applyAlignment="1">
      <alignment horizontal="center"/>
    </xf>
    <xf numFmtId="4" fontId="14" fillId="0" borderId="5" xfId="0" applyNumberFormat="1" applyFont="1" applyBorder="1" applyAlignment="1">
      <alignment horizontal="right" wrapText="1"/>
    </xf>
    <xf numFmtId="165" fontId="0" fillId="0" borderId="3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10" fillId="0" borderId="0" xfId="0" applyFont="1" applyAlignment="1"/>
    <xf numFmtId="4" fontId="14" fillId="0" borderId="3" xfId="0" applyNumberFormat="1" applyFont="1" applyBorder="1" applyAlignment="1">
      <alignment horizontal="right" wrapText="1"/>
    </xf>
    <xf numFmtId="4" fontId="0" fillId="0" borderId="0" xfId="0" applyNumberFormat="1"/>
    <xf numFmtId="0" fontId="14" fillId="0" borderId="0" xfId="0" applyFon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4" fillId="0" borderId="3" xfId="0" applyFont="1" applyFill="1" applyBorder="1" applyAlignment="1"/>
    <xf numFmtId="0" fontId="15" fillId="0" borderId="3" xfId="0" applyFont="1" applyFill="1" applyBorder="1" applyAlignment="1">
      <alignment horizontal="left"/>
    </xf>
    <xf numFmtId="0" fontId="0" fillId="0" borderId="0" xfId="0" applyBorder="1"/>
    <xf numFmtId="165" fontId="4" fillId="0" borderId="0" xfId="0" applyNumberFormat="1" applyFont="1" applyBorder="1" applyAlignment="1">
      <alignment horizontal="center"/>
    </xf>
    <xf numFmtId="0" fontId="11" fillId="0" borderId="3" xfId="0" applyFont="1" applyBorder="1" applyAlignment="1"/>
    <xf numFmtId="0" fontId="16" fillId="0" borderId="0" xfId="0" applyFont="1" applyBorder="1"/>
    <xf numFmtId="4" fontId="11" fillId="0" borderId="0" xfId="0" applyNumberFormat="1" applyFont="1" applyBorder="1" applyAlignment="1"/>
    <xf numFmtId="0" fontId="4" fillId="0" borderId="0" xfId="0" applyFont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justify" vertical="top" wrapText="1"/>
    </xf>
    <xf numFmtId="0" fontId="10" fillId="0" borderId="0" xfId="0" applyFont="1" applyAlignment="1">
      <alignment horizontal="center" vertical="top" wrapText="1"/>
    </xf>
    <xf numFmtId="0" fontId="4" fillId="0" borderId="5" xfId="0" applyFont="1" applyBorder="1" applyAlignment="1">
      <alignment horizontal="center"/>
    </xf>
    <xf numFmtId="165" fontId="4" fillId="0" borderId="3" xfId="0" applyNumberFormat="1" applyFont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1" fillId="0" borderId="7" xfId="0" applyFont="1" applyFill="1" applyBorder="1"/>
    <xf numFmtId="4" fontId="11" fillId="0" borderId="3" xfId="0" applyNumberFormat="1" applyFont="1" applyFill="1" applyBorder="1"/>
    <xf numFmtId="0" fontId="15" fillId="0" borderId="4" xfId="0" applyFont="1" applyFill="1" applyBorder="1" applyAlignment="1">
      <alignment horizontal="left"/>
    </xf>
    <xf numFmtId="166" fontId="4" fillId="0" borderId="3" xfId="0" applyNumberFormat="1" applyFont="1" applyBorder="1" applyAlignment="1">
      <alignment horizontal="center"/>
    </xf>
    <xf numFmtId="4" fontId="14" fillId="0" borderId="3" xfId="0" applyNumberFormat="1" applyFont="1" applyFill="1" applyBorder="1" applyAlignment="1">
      <alignment wrapText="1"/>
    </xf>
    <xf numFmtId="3" fontId="4" fillId="0" borderId="3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8" xfId="0" applyFont="1" applyFill="1" applyBorder="1" applyAlignment="1">
      <alignment horizontal="left"/>
    </xf>
    <xf numFmtId="4" fontId="14" fillId="0" borderId="3" xfId="0" applyNumberFormat="1" applyFont="1" applyFill="1" applyBorder="1" applyAlignment="1"/>
    <xf numFmtId="4" fontId="14" fillId="0" borderId="3" xfId="0" applyNumberFormat="1" applyFont="1" applyBorder="1"/>
    <xf numFmtId="0" fontId="17" fillId="0" borderId="0" xfId="0" applyFont="1" applyFill="1"/>
    <xf numFmtId="0" fontId="14" fillId="0" borderId="0" xfId="0" applyFont="1" applyFill="1" applyAlignment="1">
      <alignment horizontal="right"/>
    </xf>
    <xf numFmtId="0" fontId="16" fillId="0" borderId="0" xfId="0" applyFont="1" applyFill="1" applyBorder="1"/>
    <xf numFmtId="0" fontId="11" fillId="0" borderId="0" xfId="0" applyFont="1" applyFill="1" applyBorder="1"/>
    <xf numFmtId="4" fontId="11" fillId="0" borderId="0" xfId="0" applyNumberFormat="1" applyFont="1" applyFill="1" applyBorder="1"/>
    <xf numFmtId="0" fontId="14" fillId="0" borderId="3" xfId="0" applyFont="1" applyFill="1" applyBorder="1" applyAlignment="1">
      <alignment horizontal="center" wrapText="1"/>
    </xf>
    <xf numFmtId="0" fontId="4" fillId="0" borderId="0" xfId="0" applyFont="1" applyBorder="1"/>
    <xf numFmtId="0" fontId="17" fillId="0" borderId="0" xfId="0" applyFont="1" applyBorder="1"/>
    <xf numFmtId="0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3" fontId="18" fillId="0" borderId="0" xfId="0" applyNumberFormat="1" applyFont="1" applyAlignment="1">
      <alignment horizontal="right"/>
    </xf>
    <xf numFmtId="0" fontId="6" fillId="0" borderId="0" xfId="1" applyFont="1" applyBorder="1"/>
    <xf numFmtId="0" fontId="5" fillId="0" borderId="0" xfId="1" applyFont="1" applyFill="1"/>
    <xf numFmtId="0" fontId="5" fillId="0" borderId="0" xfId="1" applyFont="1"/>
    <xf numFmtId="0" fontId="14" fillId="0" borderId="0" xfId="0" applyFont="1" applyAlignment="1">
      <alignment horizontal="justify"/>
    </xf>
    <xf numFmtId="3" fontId="14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justify" vertical="top" wrapText="1"/>
    </xf>
    <xf numFmtId="0" fontId="23" fillId="0" borderId="0" xfId="0" applyFont="1"/>
    <xf numFmtId="5" fontId="11" fillId="0" borderId="0" xfId="0" applyNumberFormat="1" applyFont="1" applyAlignment="1">
      <alignment horizontal="right"/>
    </xf>
    <xf numFmtId="0" fontId="14" fillId="0" borderId="4" xfId="0" applyFont="1" applyFill="1" applyBorder="1" applyAlignment="1"/>
    <xf numFmtId="4" fontId="14" fillId="0" borderId="3" xfId="0" applyNumberFormat="1" applyFont="1" applyFill="1" applyBorder="1"/>
    <xf numFmtId="0" fontId="11" fillId="0" borderId="3" xfId="0" applyFont="1" applyFill="1" applyBorder="1" applyAlignment="1"/>
    <xf numFmtId="2" fontId="11" fillId="0" borderId="0" xfId="0" applyNumberFormat="1" applyFont="1" applyBorder="1" applyAlignment="1"/>
    <xf numFmtId="0" fontId="15" fillId="0" borderId="9" xfId="0" applyFont="1" applyBorder="1" applyAlignment="1">
      <alignment horizontal="left"/>
    </xf>
    <xf numFmtId="0" fontId="15" fillId="0" borderId="3" xfId="0" applyFon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14" fillId="0" borderId="6" xfId="0" applyFont="1" applyBorder="1" applyAlignment="1">
      <alignment horizontal="justify"/>
    </xf>
    <xf numFmtId="3" fontId="14" fillId="0" borderId="6" xfId="0" applyNumberFormat="1" applyFont="1" applyFill="1" applyBorder="1" applyAlignment="1">
      <alignment horizontal="right"/>
    </xf>
    <xf numFmtId="0" fontId="10" fillId="0" borderId="0" xfId="0" applyFont="1" applyAlignment="1">
      <alignment horizontal="justify" vertical="top" wrapText="1"/>
    </xf>
    <xf numFmtId="49" fontId="10" fillId="0" borderId="0" xfId="0" applyNumberFormat="1" applyFont="1" applyAlignment="1">
      <alignment horizontal="justify" wrapText="1"/>
    </xf>
    <xf numFmtId="0" fontId="10" fillId="0" borderId="0" xfId="0" applyFont="1" applyFill="1" applyAlignment="1">
      <alignment horizontal="justify" vertical="top" wrapText="1"/>
    </xf>
    <xf numFmtId="49" fontId="10" fillId="0" borderId="0" xfId="0" applyNumberFormat="1" applyFont="1" applyAlignment="1">
      <alignment horizontal="justify" vertical="center" wrapText="1"/>
    </xf>
    <xf numFmtId="49" fontId="10" fillId="0" borderId="0" xfId="0" applyNumberFormat="1" applyFont="1" applyAlignment="1">
      <alignment horizontal="left" vertical="center" wrapText="1"/>
    </xf>
    <xf numFmtId="49" fontId="10" fillId="0" borderId="0" xfId="0" applyNumberFormat="1" applyFont="1" applyFill="1" applyAlignment="1">
      <alignment horizontal="justify" wrapText="1"/>
    </xf>
    <xf numFmtId="49" fontId="10" fillId="0" borderId="0" xfId="0" applyNumberFormat="1" applyFont="1" applyFill="1" applyAlignment="1">
      <alignment horizontal="justify" vertical="center" wrapText="1"/>
    </xf>
  </cellXfs>
  <cellStyles count="2">
    <cellStyle name="Normální" xfId="0" builtinId="0"/>
    <cellStyle name="Normální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1302</xdr:row>
      <xdr:rowOff>0</xdr:rowOff>
    </xdr:from>
    <xdr:to>
      <xdr:col>4</xdr:col>
      <xdr:colOff>85725</xdr:colOff>
      <xdr:row>1302</xdr:row>
      <xdr:rowOff>180977</xdr:rowOff>
    </xdr:to>
    <xdr:sp macro="" textlink="">
      <xdr:nvSpPr>
        <xdr:cNvPr id="2" name="Text Box 377"/>
        <xdr:cNvSpPr txBox="1">
          <a:spLocks noChangeArrowheads="1"/>
        </xdr:cNvSpPr>
      </xdr:nvSpPr>
      <xdr:spPr bwMode="auto">
        <a:xfrm>
          <a:off x="4686300" y="15621000"/>
          <a:ext cx="85725" cy="18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1302</xdr:row>
      <xdr:rowOff>0</xdr:rowOff>
    </xdr:from>
    <xdr:to>
      <xdr:col>4</xdr:col>
      <xdr:colOff>85725</xdr:colOff>
      <xdr:row>1302</xdr:row>
      <xdr:rowOff>180977</xdr:rowOff>
    </xdr:to>
    <xdr:sp macro="" textlink="">
      <xdr:nvSpPr>
        <xdr:cNvPr id="3" name="Text Box 378"/>
        <xdr:cNvSpPr txBox="1">
          <a:spLocks noChangeArrowheads="1"/>
        </xdr:cNvSpPr>
      </xdr:nvSpPr>
      <xdr:spPr bwMode="auto">
        <a:xfrm>
          <a:off x="4686300" y="15621000"/>
          <a:ext cx="85725" cy="18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1302</xdr:row>
      <xdr:rowOff>0</xdr:rowOff>
    </xdr:from>
    <xdr:to>
      <xdr:col>4</xdr:col>
      <xdr:colOff>85725</xdr:colOff>
      <xdr:row>1302</xdr:row>
      <xdr:rowOff>180977</xdr:rowOff>
    </xdr:to>
    <xdr:sp macro="" textlink="">
      <xdr:nvSpPr>
        <xdr:cNvPr id="4" name="Text Box 379"/>
        <xdr:cNvSpPr txBox="1">
          <a:spLocks noChangeArrowheads="1"/>
        </xdr:cNvSpPr>
      </xdr:nvSpPr>
      <xdr:spPr bwMode="auto">
        <a:xfrm>
          <a:off x="4686300" y="15621000"/>
          <a:ext cx="85725" cy="18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1302</xdr:row>
      <xdr:rowOff>0</xdr:rowOff>
    </xdr:from>
    <xdr:to>
      <xdr:col>4</xdr:col>
      <xdr:colOff>85725</xdr:colOff>
      <xdr:row>1302</xdr:row>
      <xdr:rowOff>180977</xdr:rowOff>
    </xdr:to>
    <xdr:sp macro="" textlink="">
      <xdr:nvSpPr>
        <xdr:cNvPr id="5" name="Text Box 380"/>
        <xdr:cNvSpPr txBox="1">
          <a:spLocks noChangeArrowheads="1"/>
        </xdr:cNvSpPr>
      </xdr:nvSpPr>
      <xdr:spPr bwMode="auto">
        <a:xfrm>
          <a:off x="4686300" y="15621000"/>
          <a:ext cx="85725" cy="18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1302</xdr:row>
      <xdr:rowOff>0</xdr:rowOff>
    </xdr:from>
    <xdr:to>
      <xdr:col>4</xdr:col>
      <xdr:colOff>85725</xdr:colOff>
      <xdr:row>1302</xdr:row>
      <xdr:rowOff>180977</xdr:rowOff>
    </xdr:to>
    <xdr:sp macro="" textlink="">
      <xdr:nvSpPr>
        <xdr:cNvPr id="6" name="Text Box 381"/>
        <xdr:cNvSpPr txBox="1">
          <a:spLocks noChangeArrowheads="1"/>
        </xdr:cNvSpPr>
      </xdr:nvSpPr>
      <xdr:spPr bwMode="auto">
        <a:xfrm>
          <a:off x="4686300" y="15621000"/>
          <a:ext cx="85725" cy="18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1302</xdr:row>
      <xdr:rowOff>0</xdr:rowOff>
    </xdr:from>
    <xdr:to>
      <xdr:col>4</xdr:col>
      <xdr:colOff>85725</xdr:colOff>
      <xdr:row>1302</xdr:row>
      <xdr:rowOff>180977</xdr:rowOff>
    </xdr:to>
    <xdr:sp macro="" textlink="">
      <xdr:nvSpPr>
        <xdr:cNvPr id="7" name="Text Box 382"/>
        <xdr:cNvSpPr txBox="1">
          <a:spLocks noChangeArrowheads="1"/>
        </xdr:cNvSpPr>
      </xdr:nvSpPr>
      <xdr:spPr bwMode="auto">
        <a:xfrm>
          <a:off x="4686300" y="15621000"/>
          <a:ext cx="85725" cy="18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1302</xdr:row>
      <xdr:rowOff>0</xdr:rowOff>
    </xdr:from>
    <xdr:to>
      <xdr:col>4</xdr:col>
      <xdr:colOff>85725</xdr:colOff>
      <xdr:row>1302</xdr:row>
      <xdr:rowOff>180977</xdr:rowOff>
    </xdr:to>
    <xdr:sp macro="" textlink="">
      <xdr:nvSpPr>
        <xdr:cNvPr id="8" name="Text Box 383"/>
        <xdr:cNvSpPr txBox="1">
          <a:spLocks noChangeArrowheads="1"/>
        </xdr:cNvSpPr>
      </xdr:nvSpPr>
      <xdr:spPr bwMode="auto">
        <a:xfrm>
          <a:off x="4686300" y="15621000"/>
          <a:ext cx="85725" cy="18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1302</xdr:row>
      <xdr:rowOff>0</xdr:rowOff>
    </xdr:from>
    <xdr:to>
      <xdr:col>4</xdr:col>
      <xdr:colOff>85725</xdr:colOff>
      <xdr:row>1302</xdr:row>
      <xdr:rowOff>180977</xdr:rowOff>
    </xdr:to>
    <xdr:sp macro="" textlink="">
      <xdr:nvSpPr>
        <xdr:cNvPr id="9" name="Text Box 384"/>
        <xdr:cNvSpPr txBox="1">
          <a:spLocks noChangeArrowheads="1"/>
        </xdr:cNvSpPr>
      </xdr:nvSpPr>
      <xdr:spPr bwMode="auto">
        <a:xfrm>
          <a:off x="4686300" y="15621000"/>
          <a:ext cx="85725" cy="18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1302</xdr:row>
      <xdr:rowOff>0</xdr:rowOff>
    </xdr:from>
    <xdr:to>
      <xdr:col>4</xdr:col>
      <xdr:colOff>85725</xdr:colOff>
      <xdr:row>1302</xdr:row>
      <xdr:rowOff>180977</xdr:rowOff>
    </xdr:to>
    <xdr:sp macro="" textlink="">
      <xdr:nvSpPr>
        <xdr:cNvPr id="10" name="Text Box 385"/>
        <xdr:cNvSpPr txBox="1">
          <a:spLocks noChangeArrowheads="1"/>
        </xdr:cNvSpPr>
      </xdr:nvSpPr>
      <xdr:spPr bwMode="auto">
        <a:xfrm>
          <a:off x="4686300" y="15621000"/>
          <a:ext cx="85725" cy="18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1302</xdr:row>
      <xdr:rowOff>0</xdr:rowOff>
    </xdr:from>
    <xdr:to>
      <xdr:col>4</xdr:col>
      <xdr:colOff>85725</xdr:colOff>
      <xdr:row>1302</xdr:row>
      <xdr:rowOff>180977</xdr:rowOff>
    </xdr:to>
    <xdr:sp macro="" textlink="">
      <xdr:nvSpPr>
        <xdr:cNvPr id="11" name="Text Box 386"/>
        <xdr:cNvSpPr txBox="1">
          <a:spLocks noChangeArrowheads="1"/>
        </xdr:cNvSpPr>
      </xdr:nvSpPr>
      <xdr:spPr bwMode="auto">
        <a:xfrm>
          <a:off x="4686300" y="15621000"/>
          <a:ext cx="85725" cy="18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1302</xdr:row>
      <xdr:rowOff>0</xdr:rowOff>
    </xdr:from>
    <xdr:to>
      <xdr:col>4</xdr:col>
      <xdr:colOff>85725</xdr:colOff>
      <xdr:row>1302</xdr:row>
      <xdr:rowOff>180977</xdr:rowOff>
    </xdr:to>
    <xdr:sp macro="" textlink="">
      <xdr:nvSpPr>
        <xdr:cNvPr id="12" name="Text Box 387"/>
        <xdr:cNvSpPr txBox="1">
          <a:spLocks noChangeArrowheads="1"/>
        </xdr:cNvSpPr>
      </xdr:nvSpPr>
      <xdr:spPr bwMode="auto">
        <a:xfrm>
          <a:off x="4686300" y="15621000"/>
          <a:ext cx="85725" cy="18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1302</xdr:row>
      <xdr:rowOff>0</xdr:rowOff>
    </xdr:from>
    <xdr:to>
      <xdr:col>4</xdr:col>
      <xdr:colOff>85725</xdr:colOff>
      <xdr:row>1302</xdr:row>
      <xdr:rowOff>180977</xdr:rowOff>
    </xdr:to>
    <xdr:sp macro="" textlink="">
      <xdr:nvSpPr>
        <xdr:cNvPr id="13" name="Text Box 388"/>
        <xdr:cNvSpPr txBox="1">
          <a:spLocks noChangeArrowheads="1"/>
        </xdr:cNvSpPr>
      </xdr:nvSpPr>
      <xdr:spPr bwMode="auto">
        <a:xfrm>
          <a:off x="4686300" y="15621000"/>
          <a:ext cx="85725" cy="18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1303</xdr:row>
      <xdr:rowOff>0</xdr:rowOff>
    </xdr:from>
    <xdr:to>
      <xdr:col>4</xdr:col>
      <xdr:colOff>85725</xdr:colOff>
      <xdr:row>1303</xdr:row>
      <xdr:rowOff>180972</xdr:rowOff>
    </xdr:to>
    <xdr:sp macro="" textlink="">
      <xdr:nvSpPr>
        <xdr:cNvPr id="14" name="Text Box 389"/>
        <xdr:cNvSpPr txBox="1">
          <a:spLocks noChangeArrowheads="1"/>
        </xdr:cNvSpPr>
      </xdr:nvSpPr>
      <xdr:spPr bwMode="auto">
        <a:xfrm>
          <a:off x="4686300" y="15811500"/>
          <a:ext cx="85725" cy="180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1303</xdr:row>
      <xdr:rowOff>0</xdr:rowOff>
    </xdr:from>
    <xdr:to>
      <xdr:col>4</xdr:col>
      <xdr:colOff>85725</xdr:colOff>
      <xdr:row>1303</xdr:row>
      <xdr:rowOff>180972</xdr:rowOff>
    </xdr:to>
    <xdr:sp macro="" textlink="">
      <xdr:nvSpPr>
        <xdr:cNvPr id="15" name="Text Box 390"/>
        <xdr:cNvSpPr txBox="1">
          <a:spLocks noChangeArrowheads="1"/>
        </xdr:cNvSpPr>
      </xdr:nvSpPr>
      <xdr:spPr bwMode="auto">
        <a:xfrm>
          <a:off x="4686300" y="15811500"/>
          <a:ext cx="85725" cy="180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1303</xdr:row>
      <xdr:rowOff>0</xdr:rowOff>
    </xdr:from>
    <xdr:to>
      <xdr:col>4</xdr:col>
      <xdr:colOff>85725</xdr:colOff>
      <xdr:row>1303</xdr:row>
      <xdr:rowOff>180972</xdr:rowOff>
    </xdr:to>
    <xdr:sp macro="" textlink="">
      <xdr:nvSpPr>
        <xdr:cNvPr id="16" name="Text Box 391"/>
        <xdr:cNvSpPr txBox="1">
          <a:spLocks noChangeArrowheads="1"/>
        </xdr:cNvSpPr>
      </xdr:nvSpPr>
      <xdr:spPr bwMode="auto">
        <a:xfrm>
          <a:off x="4686300" y="15811500"/>
          <a:ext cx="85725" cy="180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1303</xdr:row>
      <xdr:rowOff>0</xdr:rowOff>
    </xdr:from>
    <xdr:to>
      <xdr:col>4</xdr:col>
      <xdr:colOff>85725</xdr:colOff>
      <xdr:row>1303</xdr:row>
      <xdr:rowOff>180972</xdr:rowOff>
    </xdr:to>
    <xdr:sp macro="" textlink="">
      <xdr:nvSpPr>
        <xdr:cNvPr id="17" name="Text Box 392"/>
        <xdr:cNvSpPr txBox="1">
          <a:spLocks noChangeArrowheads="1"/>
        </xdr:cNvSpPr>
      </xdr:nvSpPr>
      <xdr:spPr bwMode="auto">
        <a:xfrm>
          <a:off x="4686300" y="15811500"/>
          <a:ext cx="85725" cy="180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1303</xdr:row>
      <xdr:rowOff>0</xdr:rowOff>
    </xdr:from>
    <xdr:to>
      <xdr:col>4</xdr:col>
      <xdr:colOff>85725</xdr:colOff>
      <xdr:row>1303</xdr:row>
      <xdr:rowOff>180972</xdr:rowOff>
    </xdr:to>
    <xdr:sp macro="" textlink="">
      <xdr:nvSpPr>
        <xdr:cNvPr id="18" name="Text Box 393"/>
        <xdr:cNvSpPr txBox="1">
          <a:spLocks noChangeArrowheads="1"/>
        </xdr:cNvSpPr>
      </xdr:nvSpPr>
      <xdr:spPr bwMode="auto">
        <a:xfrm>
          <a:off x="4686300" y="15811500"/>
          <a:ext cx="85725" cy="180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1303</xdr:row>
      <xdr:rowOff>0</xdr:rowOff>
    </xdr:from>
    <xdr:to>
      <xdr:col>4</xdr:col>
      <xdr:colOff>85725</xdr:colOff>
      <xdr:row>1303</xdr:row>
      <xdr:rowOff>180972</xdr:rowOff>
    </xdr:to>
    <xdr:sp macro="" textlink="">
      <xdr:nvSpPr>
        <xdr:cNvPr id="19" name="Text Box 394"/>
        <xdr:cNvSpPr txBox="1">
          <a:spLocks noChangeArrowheads="1"/>
        </xdr:cNvSpPr>
      </xdr:nvSpPr>
      <xdr:spPr bwMode="auto">
        <a:xfrm>
          <a:off x="4686300" y="15811500"/>
          <a:ext cx="85725" cy="180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1303</xdr:row>
      <xdr:rowOff>0</xdr:rowOff>
    </xdr:from>
    <xdr:to>
      <xdr:col>4</xdr:col>
      <xdr:colOff>85725</xdr:colOff>
      <xdr:row>1303</xdr:row>
      <xdr:rowOff>180972</xdr:rowOff>
    </xdr:to>
    <xdr:sp macro="" textlink="">
      <xdr:nvSpPr>
        <xdr:cNvPr id="20" name="Text Box 395"/>
        <xdr:cNvSpPr txBox="1">
          <a:spLocks noChangeArrowheads="1"/>
        </xdr:cNvSpPr>
      </xdr:nvSpPr>
      <xdr:spPr bwMode="auto">
        <a:xfrm>
          <a:off x="4686300" y="15811500"/>
          <a:ext cx="85725" cy="180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1303</xdr:row>
      <xdr:rowOff>0</xdr:rowOff>
    </xdr:from>
    <xdr:to>
      <xdr:col>4</xdr:col>
      <xdr:colOff>85725</xdr:colOff>
      <xdr:row>1303</xdr:row>
      <xdr:rowOff>180972</xdr:rowOff>
    </xdr:to>
    <xdr:sp macro="" textlink="">
      <xdr:nvSpPr>
        <xdr:cNvPr id="21" name="Text Box 396"/>
        <xdr:cNvSpPr txBox="1">
          <a:spLocks noChangeArrowheads="1"/>
        </xdr:cNvSpPr>
      </xdr:nvSpPr>
      <xdr:spPr bwMode="auto">
        <a:xfrm>
          <a:off x="4686300" y="15811500"/>
          <a:ext cx="85725" cy="180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1303</xdr:row>
      <xdr:rowOff>0</xdr:rowOff>
    </xdr:from>
    <xdr:to>
      <xdr:col>4</xdr:col>
      <xdr:colOff>85725</xdr:colOff>
      <xdr:row>1303</xdr:row>
      <xdr:rowOff>180972</xdr:rowOff>
    </xdr:to>
    <xdr:sp macro="" textlink="">
      <xdr:nvSpPr>
        <xdr:cNvPr id="22" name="Text Box 397"/>
        <xdr:cNvSpPr txBox="1">
          <a:spLocks noChangeArrowheads="1"/>
        </xdr:cNvSpPr>
      </xdr:nvSpPr>
      <xdr:spPr bwMode="auto">
        <a:xfrm>
          <a:off x="4686300" y="15811500"/>
          <a:ext cx="85725" cy="180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1303</xdr:row>
      <xdr:rowOff>0</xdr:rowOff>
    </xdr:from>
    <xdr:to>
      <xdr:col>4</xdr:col>
      <xdr:colOff>85725</xdr:colOff>
      <xdr:row>1303</xdr:row>
      <xdr:rowOff>180972</xdr:rowOff>
    </xdr:to>
    <xdr:sp macro="" textlink="">
      <xdr:nvSpPr>
        <xdr:cNvPr id="23" name="Text Box 398"/>
        <xdr:cNvSpPr txBox="1">
          <a:spLocks noChangeArrowheads="1"/>
        </xdr:cNvSpPr>
      </xdr:nvSpPr>
      <xdr:spPr bwMode="auto">
        <a:xfrm>
          <a:off x="4686300" y="15811500"/>
          <a:ext cx="85725" cy="180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4" name="Text Box 258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5" name="Text Box 258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6" name="Text Box 258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7" name="Text Box 258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8" name="Text Box 259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9" name="Text Box 259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30" name="Text Box 259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31" name="Text Box 259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32" name="Text Box 259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33" name="Text Box 259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34" name="Text Box 259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35" name="Text Box 259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36" name="Text Box 259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37" name="Text Box 259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38" name="Text Box 260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39" name="Text Box 260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40" name="Text Box 260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41" name="Text Box 260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42" name="Text Box 260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43" name="Text Box 260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44" name="Text Box 260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45" name="Text Box 260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46" name="Text Box 260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47" name="Text Box 260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48" name="Text Box 261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49" name="Text Box 261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50" name="Text Box 261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51" name="Text Box 261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52" name="Text Box 261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53" name="Text Box 261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54" name="Text Box 261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55" name="Text Box 261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56" name="Text Box 261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57" name="Text Box 261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58" name="Text Box 262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59" name="Text Box 262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60" name="Text Box 262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61" name="Text Box 262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62" name="Text Box 262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63" name="Text Box 262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64" name="Text Box 262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65" name="Text Box 262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66" name="Text Box 262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67" name="Text Box 262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68" name="Text Box 263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69" name="Text Box 263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70" name="Text Box 263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71" name="Text Box 263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72" name="Text Box 263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73" name="Text Box 263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74" name="Text Box 263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75" name="Text Box 263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76" name="Text Box 263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77" name="Text Box 263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78" name="Text Box 264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79" name="Text Box 264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80" name="Text Box 264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81" name="Text Box 264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82" name="Text Box 264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83" name="Text Box 268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84" name="Text Box 268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85" name="Text Box 268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86" name="Text Box 269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87" name="Text Box 269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88" name="Text Box 269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89" name="Text Box 269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90" name="Text Box 269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91" name="Text Box 269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92" name="Text Box 269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93" name="Text Box 269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94" name="Text Box 269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95" name="Text Box 269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96" name="Text Box 270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97" name="Text Box 270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98" name="Text Box 270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99" name="Text Box 270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00" name="Text Box 270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01" name="Text Box 270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02" name="Text Box 270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03" name="Text Box 270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04" name="Text Box 270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05" name="Text Box 270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06" name="Text Box 271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07" name="Text Box 271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08" name="Text Box 271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09" name="Text Box 271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10" name="Text Box 271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11" name="Text Box 271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12" name="Text Box 271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13" name="Text Box 271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14" name="Text Box 271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15" name="Text Box 271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16" name="Text Box 272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17" name="Text Box 272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18" name="Text Box 272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19" name="Text Box 272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20" name="Text Box 272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21" name="Text Box 272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22" name="Text Box 272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23" name="Text Box 272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24" name="Text Box 272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25" name="Text Box 272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26" name="Text Box 273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27" name="Text Box 273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28" name="Text Box 273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29" name="Text Box 273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30" name="Text Box 273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31" name="Text Box 273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32" name="Text Box 273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33" name="Text Box 273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34" name="Text Box 273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35" name="Text Box 273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36" name="Text Box 274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37" name="Text Box 274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38" name="Text Box 274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39" name="Text Box 274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40" name="Text Box 274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41" name="Text Box 274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42" name="Text Box 274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43" name="Text Box 274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44" name="Text Box 274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45" name="Text Box 274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46" name="Text Box 275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47" name="Text Box 275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48" name="Text Box 275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49" name="Text Box 275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50" name="Text Box 275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51" name="Text Box 275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52" name="Text Box 275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53" name="Text Box 275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54" name="Text Box 275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55" name="Text Box 275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56" name="Text Box 276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57" name="Text Box 276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58" name="Text Box 276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59" name="Text Box 276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60" name="Text Box 276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61" name="Text Box 276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62" name="Text Box 276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63" name="Text Box 276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64" name="Text Box 276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65" name="Text Box 276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66" name="Text Box 277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67" name="Text Box 277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68" name="Text Box 277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69" name="Text Box 277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70" name="Text Box 277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71" name="Text Box 277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72" name="Text Box 277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73" name="Text Box 277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74" name="Text Box 277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75" name="Text Box 277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76" name="Text Box 278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77" name="Text Box 278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78" name="Text Box 278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79" name="Text Box 278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80" name="Text Box 278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81" name="Text Box 278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82" name="Text Box 278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83" name="Text Box 278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84" name="Text Box 278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85" name="Text Box 278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86" name="Text Box 279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87" name="Text Box 279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88" name="Text Box 279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89" name="Text Box 279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90" name="Text Box 279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91" name="Text Box 279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92" name="Text Box 279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93" name="Text Box 279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94" name="Text Box 279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95" name="Text Box 279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96" name="Text Box 280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97" name="Text Box 280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98" name="Text Box 280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99" name="Text Box 280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00" name="Text Box 280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01" name="Text Box 280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02" name="Text Box 280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03" name="Text Box 280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04" name="Text Box 280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05" name="Text Box 280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06" name="Text Box 281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07" name="Text Box 281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08" name="Text Box 281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09" name="Text Box 281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10" name="Text Box 281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11" name="Text Box 281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12" name="Text Box 281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13" name="Text Box 281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14" name="Text Box 281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15" name="Text Box 281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16" name="Text Box 282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17" name="Text Box 282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18" name="Text Box 282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19" name="Text Box 282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20" name="Text Box 282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21" name="Text Box 282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22" name="Text Box 282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23" name="Text Box 282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24" name="Text Box 282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25" name="Text Box 282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26" name="Text Box 283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27" name="Text Box 283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28" name="Text Box 283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29" name="Text Box 283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30" name="Text Box 283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31" name="Text Box 283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32" name="Text Box 283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33" name="Text Box 283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34" name="Text Box 283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35" name="Text Box 283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36" name="Text Box 284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37" name="Text Box 284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38" name="Text Box 284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39" name="Text Box 284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40" name="Text Box 284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41" name="Text Box 284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42" name="Text Box 284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43" name="Text Box 284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44" name="Text Box 284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45" name="Text Box 284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46" name="Text Box 285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47" name="Text Box 285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48" name="Text Box 285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49" name="Text Box 285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50" name="Text Box 285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51" name="Text Box 285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52" name="Text Box 285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53" name="Text Box 285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54" name="Text Box 285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55" name="Text Box 285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56" name="Text Box 286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57" name="Text Box 286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58" name="Text Box 286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59" name="Text Box 286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60" name="Text Box 286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61" name="Text Box 286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62" name="Text Box 286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63" name="Text Box 286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64" name="Text Box 286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65" name="Text Box 286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66" name="Text Box 287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67" name="Text Box 287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68" name="Text Box 287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69" name="Text Box 287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70" name="Text Box 287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71" name="Text Box 287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72" name="Text Box 287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73" name="Text Box 287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74" name="Text Box 287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75" name="Text Box 287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76" name="Text Box 288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77" name="Text Box 288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78" name="Text Box 288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79" name="Text Box 288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80" name="Text Box 288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81" name="Text Box 288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82" name="Text Box 288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83" name="Text Box 288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84" name="Text Box 288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85" name="Text Box 288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86" name="Text Box 289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87" name="Text Box 289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88" name="Text Box 289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89" name="Text Box 289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90" name="Text Box 289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91" name="Text Box 289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92" name="Text Box 289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93" name="Text Box 289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94" name="Text Box 289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95" name="Text Box 289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96" name="Text Box 290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97" name="Text Box 290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98" name="Text Box 290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99" name="Text Box 290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300" name="Text Box 290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301" name="Text Box 290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302" name="Text Box 290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303" name="Text Box 290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304" name="Text Box 290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305" name="Text Box 290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306" name="Text Box 291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307" name="Text Box 291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308" name="Text Box 291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309" name="Text Box 291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310" name="Text Box 291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311" name="Text Box 291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312" name="Text Box 291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313" name="Text Box 291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314" name="Text Box 291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315" name="Text Box 291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316" name="Text Box 292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317" name="Text Box 292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318" name="Text Box 292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319" name="Text Box 292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320" name="Text Box 292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321" name="Text Box 292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322" name="Text Box 292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323" name="Text Box 292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324" name="Text Box 292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325" name="Text Box 292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326" name="Text Box 293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327" name="Text Box 293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328" name="Text Box 293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329" name="Text Box 293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330" name="Text Box 293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331" name="Text Box 293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332" name="Text Box 293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333" name="Text Box 293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334" name="Text Box 293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335" name="Text Box 293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336" name="Text Box 294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337" name="Text Box 294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338" name="Text Box 294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339" name="Text Box 294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340" name="Text Box 294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341" name="Text Box 294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342" name="Text Box 294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343" name="Text Box 294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344" name="Text Box 294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345" name="Text Box 294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346" name="Text Box 295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347" name="Text Box 295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348" name="Text Box 295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349" name="Text Box 295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350" name="Text Box 295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351" name="Text Box 295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352" name="Text Box 295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353" name="Text Box 295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354" name="Text Box 295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355" name="Text Box 295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356" name="Text Box 296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357" name="Text Box 296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358" name="Text Box 296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359" name="Text Box 296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360" name="Text Box 296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361" name="Text Box 296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362" name="Text Box 296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363" name="Text Box 296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364" name="Text Box 296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365" name="Text Box 296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366" name="Text Box 297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367" name="Text Box 297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368" name="Text Box 297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369" name="Text Box 297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370" name="Text Box 297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371" name="Text Box 297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372" name="Text Box 297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373" name="Text Box 297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374" name="Text Box 297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375" name="Text Box 297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376" name="Text Box 298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377" name="Text Box 298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378" name="Text Box 298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379" name="Text Box 298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380" name="Text Box 298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381" name="Text Box 298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382" name="Text Box 298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383" name="Text Box 298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384" name="Text Box 298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385" name="Text Box 298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386" name="Text Box 299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387" name="Text Box 299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388" name="Text Box 299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389" name="Text Box 299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390" name="Text Box 299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391" name="Text Box 299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392" name="Text Box 299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393" name="Text Box 299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394" name="Text Box 299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395" name="Text Box 299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396" name="Text Box 300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397" name="Text Box 300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398" name="Text Box 300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399" name="Text Box 300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400" name="Text Box 300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401" name="Text Box 300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402" name="Text Box 300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403" name="Text Box 300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404" name="Text Box 300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405" name="Text Box 300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406" name="Text Box 301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407" name="Text Box 301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408" name="Text Box 301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409" name="Text Box 301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410" name="Text Box 301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411" name="Text Box 301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412" name="Text Box 301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413" name="Text Box 301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414" name="Text Box 301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415" name="Text Box 301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416" name="Text Box 302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417" name="Text Box 302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418" name="Text Box 302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419" name="Text Box 302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420" name="Text Box 302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421" name="Text Box 302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422" name="Text Box 302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423" name="Text Box 302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424" name="Text Box 302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425" name="Text Box 302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426" name="Text Box 303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427" name="Text Box 303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428" name="Text Box 303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429" name="Text Box 303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430" name="Text Box 303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431" name="Text Box 303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432" name="Text Box 303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433" name="Text Box 303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434" name="Text Box 303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435" name="Text Box 303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436" name="Text Box 304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437" name="Text Box 304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438" name="Text Box 304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439" name="Text Box 304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440" name="Text Box 304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441" name="Text Box 304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442" name="Text Box 304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443" name="Text Box 304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444" name="Text Box 304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445" name="Text Box 304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446" name="Text Box 305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447" name="Text Box 305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448" name="Text Box 305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449" name="Text Box 305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450" name="Text Box 305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451" name="Text Box 305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452" name="Text Box 305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453" name="Text Box 305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454" name="Text Box 305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455" name="Text Box 305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456" name="Text Box 306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457" name="Text Box 306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458" name="Text Box 306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459" name="Text Box 306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460" name="Text Box 306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461" name="Text Box 306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462" name="Text Box 306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463" name="Text Box 306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464" name="Text Box 306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465" name="Text Box 306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466" name="Text Box 307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467" name="Text Box 307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468" name="Text Box 307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469" name="Text Box 307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470" name="Text Box 307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471" name="Text Box 307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472" name="Text Box 307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473" name="Text Box 307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474" name="Text Box 307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475" name="Text Box 307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476" name="Text Box 308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477" name="Text Box 308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478" name="Text Box 308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479" name="Text Box 308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480" name="Text Box 308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481" name="Text Box 308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482" name="Text Box 308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483" name="Text Box 308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484" name="Text Box 308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485" name="Text Box 308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486" name="Text Box 309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487" name="Text Box 309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488" name="Text Box 309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489" name="Text Box 309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490" name="Text Box 309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491" name="Text Box 309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492" name="Text Box 309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493" name="Text Box 309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494" name="Text Box 309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495" name="Text Box 309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496" name="Text Box 310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497" name="Text Box 310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498" name="Text Box 310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499" name="Text Box 310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500" name="Text Box 310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501" name="Text Box 310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502" name="Text Box 310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503" name="Text Box 310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504" name="Text Box 310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505" name="Text Box 310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506" name="Text Box 311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507" name="Text Box 311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508" name="Text Box 311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509" name="Text Box 311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510" name="Text Box 311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511" name="Text Box 311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512" name="Text Box 311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513" name="Text Box 311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514" name="Text Box 311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515" name="Text Box 311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516" name="Text Box 312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517" name="Text Box 312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518" name="Text Box 312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519" name="Text Box 312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520" name="Text Box 312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521" name="Text Box 312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522" name="Text Box 312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523" name="Text Box 312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524" name="Text Box 312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525" name="Text Box 312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526" name="Text Box 313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527" name="Text Box 313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528" name="Text Box 313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529" name="Text Box 313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530" name="Text Box 313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531" name="Text Box 313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532" name="Text Box 313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533" name="Text Box 313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534" name="Text Box 313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535" name="Text Box 313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536" name="Text Box 314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537" name="Text Box 314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538" name="Text Box 314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539" name="Text Box 314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540" name="Text Box 314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541" name="Text Box 314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542" name="Text Box 314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543" name="Text Box 314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544" name="Text Box 314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545" name="Text Box 314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546" name="Text Box 315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547" name="Text Box 315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548" name="Text Box 315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549" name="Text Box 315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550" name="Text Box 315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551" name="Text Box 315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552" name="Text Box 315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553" name="Text Box 315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554" name="Text Box 315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555" name="Text Box 315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556" name="Text Box 316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557" name="Text Box 316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558" name="Text Box 316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559" name="Text Box 316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560" name="Text Box 316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561" name="Text Box 316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562" name="Text Box 316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563" name="Text Box 316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564" name="Text Box 316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565" name="Text Box 316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566" name="Text Box 317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567" name="Text Box 317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568" name="Text Box 317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569" name="Text Box 317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570" name="Text Box 317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571" name="Text Box 317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572" name="Text Box 317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573" name="Text Box 317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574" name="Text Box 317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575" name="Text Box 317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576" name="Text Box 318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577" name="Text Box 318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578" name="Text Box 318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579" name="Text Box 318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580" name="Text Box 318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581" name="Text Box 318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582" name="Text Box 318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583" name="Text Box 318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584" name="Text Box 318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585" name="Text Box 318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586" name="Text Box 319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587" name="Text Box 319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588" name="Text Box 319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589" name="Text Box 319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590" name="Text Box 319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591" name="Text Box 319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592" name="Text Box 319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593" name="Text Box 319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594" name="Text Box 319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595" name="Text Box 319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596" name="Text Box 320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597" name="Text Box 320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598" name="Text Box 320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599" name="Text Box 320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600" name="Text Box 320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601" name="Text Box 320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602" name="Text Box 320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603" name="Text Box 320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604" name="Text Box 320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605" name="Text Box 320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606" name="Text Box 321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607" name="Text Box 321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608" name="Text Box 321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609" name="Text Box 321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610" name="Text Box 321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611" name="Text Box 321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612" name="Text Box 321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613" name="Text Box 321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614" name="Text Box 321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615" name="Text Box 321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616" name="Text Box 322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617" name="Text Box 322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618" name="Text Box 322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619" name="Text Box 322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620" name="Text Box 322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621" name="Text Box 322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622" name="Text Box 322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623" name="Text Box 322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624" name="Text Box 322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625" name="Text Box 322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626" name="Text Box 323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627" name="Text Box 323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628" name="Text Box 323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629" name="Text Box 323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630" name="Text Box 323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631" name="Text Box 323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632" name="Text Box 323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633" name="Text Box 323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634" name="Text Box 323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635" name="Text Box 323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636" name="Text Box 324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637" name="Text Box 324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638" name="Text Box 324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639" name="Text Box 324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640" name="Text Box 324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641" name="Text Box 324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642" name="Text Box 324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643" name="Text Box 324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644" name="Text Box 324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645" name="Text Box 324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646" name="Text Box 325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647" name="Text Box 325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648" name="Text Box 325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649" name="Text Box 325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650" name="Text Box 325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651" name="Text Box 325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652" name="Text Box 325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653" name="Text Box 325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654" name="Text Box 325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655" name="Text Box 325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656" name="Text Box 326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657" name="Text Box 326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658" name="Text Box 326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659" name="Text Box 326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660" name="Text Box 326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661" name="Text Box 326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662" name="Text Box 326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663" name="Text Box 326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664" name="Text Box 326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665" name="Text Box 326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666" name="Text Box 327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667" name="Text Box 327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668" name="Text Box 327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669" name="Text Box 327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670" name="Text Box 327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671" name="Text Box 327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672" name="Text Box 327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673" name="Text Box 327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674" name="Text Box 327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675" name="Text Box 327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676" name="Text Box 328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677" name="Text Box 328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678" name="Text Box 328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679" name="Text Box 328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680" name="Text Box 328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681" name="Text Box 328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682" name="Text Box 328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683" name="Text Box 328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684" name="Text Box 328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685" name="Text Box 328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686" name="Text Box 329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687" name="Text Box 329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688" name="Text Box 329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689" name="Text Box 329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690" name="Text Box 329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691" name="Text Box 329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692" name="Text Box 329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693" name="Text Box 329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694" name="Text Box 329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695" name="Text Box 329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696" name="Text Box 330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697" name="Text Box 330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698" name="Text Box 330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699" name="Text Box 330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700" name="Text Box 330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701" name="Text Box 330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702" name="Text Box 330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703" name="Text Box 330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704" name="Text Box 330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705" name="Text Box 330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706" name="Text Box 331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707" name="Text Box 331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708" name="Text Box 331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709" name="Text Box 331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710" name="Text Box 331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711" name="Text Box 331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712" name="Text Box 331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713" name="Text Box 331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714" name="Text Box 331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715" name="Text Box 331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716" name="Text Box 332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717" name="Text Box 332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718" name="Text Box 332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719" name="Text Box 332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720" name="Text Box 332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721" name="Text Box 332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722" name="Text Box 332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723" name="Text Box 332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724" name="Text Box 332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725" name="Text Box 332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726" name="Text Box 333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727" name="Text Box 333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728" name="Text Box 333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729" name="Text Box 333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730" name="Text Box 333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731" name="Text Box 333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732" name="Text Box 333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733" name="Text Box 333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734" name="Text Box 333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735" name="Text Box 333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736" name="Text Box 334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737" name="Text Box 334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738" name="Text Box 334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739" name="Text Box 334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740" name="Text Box 334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741" name="Text Box 334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742" name="Text Box 334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743" name="Text Box 334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744" name="Text Box 334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745" name="Text Box 334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746" name="Text Box 335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747" name="Text Box 335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748" name="Text Box 335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749" name="Text Box 335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750" name="Text Box 335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751" name="Text Box 335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752" name="Text Box 335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753" name="Text Box 335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754" name="Text Box 335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755" name="Text Box 335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756" name="Text Box 336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757" name="Text Box 336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758" name="Text Box 336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759" name="Text Box 336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760" name="Text Box 336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761" name="Text Box 336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762" name="Text Box 336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763" name="Text Box 336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764" name="Text Box 336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765" name="Text Box 336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766" name="Text Box 337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767" name="Text Box 337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768" name="Text Box 337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769" name="Text Box 337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770" name="Text Box 337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771" name="Text Box 337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772" name="Text Box 337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773" name="Text Box 337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774" name="Text Box 337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775" name="Text Box 337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776" name="Text Box 338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777" name="Text Box 338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778" name="Text Box 338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779" name="Text Box 338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780" name="Text Box 338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781" name="Text Box 338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782" name="Text Box 338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783" name="Text Box 338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784" name="Text Box 338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785" name="Text Box 338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786" name="Text Box 339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787" name="Text Box 339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788" name="Text Box 339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789" name="Text Box 339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790" name="Text Box 339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791" name="Text Box 339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792" name="Text Box 339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793" name="Text Box 339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794" name="Text Box 339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795" name="Text Box 339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796" name="Text Box 340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797" name="Text Box 340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798" name="Text Box 340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799" name="Text Box 340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800" name="Text Box 340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801" name="Text Box 340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802" name="Text Box 340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803" name="Text Box 340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804" name="Text Box 340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805" name="Text Box 340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806" name="Text Box 341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807" name="Text Box 341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808" name="Text Box 341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809" name="Text Box 341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810" name="Text Box 341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811" name="Text Box 341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812" name="Text Box 341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813" name="Text Box 341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814" name="Text Box 341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815" name="Text Box 341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816" name="Text Box 342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817" name="Text Box 342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818" name="Text Box 342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819" name="Text Box 342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820" name="Text Box 342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821" name="Text Box 342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822" name="Text Box 342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823" name="Text Box 342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824" name="Text Box 342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825" name="Text Box 342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826" name="Text Box 343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827" name="Text Box 343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828" name="Text Box 343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829" name="Text Box 343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830" name="Text Box 343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831" name="Text Box 343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832" name="Text Box 343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833" name="Text Box 343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834" name="Text Box 343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835" name="Text Box 343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836" name="Text Box 344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837" name="Text Box 344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838" name="Text Box 344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839" name="Text Box 344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840" name="Text Box 344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841" name="Text Box 344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842" name="Text Box 344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843" name="Text Box 344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844" name="Text Box 344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845" name="Text Box 344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846" name="Text Box 345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847" name="Text Box 345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848" name="Text Box 345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849" name="Text Box 345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850" name="Text Box 345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851" name="Text Box 345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852" name="Text Box 345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853" name="Text Box 345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854" name="Text Box 345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855" name="Text Box 345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856" name="Text Box 346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857" name="Text Box 346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858" name="Text Box 346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859" name="Text Box 346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860" name="Text Box 346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861" name="Text Box 346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862" name="Text Box 346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863" name="Text Box 346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864" name="Text Box 346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865" name="Text Box 346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866" name="Text Box 347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867" name="Text Box 347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868" name="Text Box 347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869" name="Text Box 347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870" name="Text Box 347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871" name="Text Box 347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872" name="Text Box 347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873" name="Text Box 347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874" name="Text Box 347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875" name="Text Box 347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876" name="Text Box 348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877" name="Text Box 348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878" name="Text Box 348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879" name="Text Box 348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880" name="Text Box 348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881" name="Text Box 348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882" name="Text Box 348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883" name="Text Box 348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884" name="Text Box 348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885" name="Text Box 348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886" name="Text Box 349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887" name="Text Box 349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888" name="Text Box 349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889" name="Text Box 349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890" name="Text Box 349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891" name="Text Box 349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892" name="Text Box 349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893" name="Text Box 349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894" name="Text Box 349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895" name="Text Box 349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896" name="Text Box 350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897" name="Text Box 350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898" name="Text Box 350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899" name="Text Box 350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900" name="Text Box 350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901" name="Text Box 350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902" name="Text Box 350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903" name="Text Box 350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904" name="Text Box 350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905" name="Text Box 350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906" name="Text Box 351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907" name="Text Box 351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908" name="Text Box 351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909" name="Text Box 351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910" name="Text Box 351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911" name="Text Box 351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912" name="Text Box 351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913" name="Text Box 351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914" name="Text Box 351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915" name="Text Box 351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916" name="Text Box 352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917" name="Text Box 352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918" name="Text Box 352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919" name="Text Box 352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920" name="Text Box 352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921" name="Text Box 352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922" name="Text Box 352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923" name="Text Box 352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924" name="Text Box 352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925" name="Text Box 352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926" name="Text Box 353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927" name="Text Box 353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928" name="Text Box 353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929" name="Text Box 353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930" name="Text Box 353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931" name="Text Box 353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932" name="Text Box 353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933" name="Text Box 353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934" name="Text Box 353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935" name="Text Box 353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936" name="Text Box 354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937" name="Text Box 354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938" name="Text Box 354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939" name="Text Box 354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940" name="Text Box 354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941" name="Text Box 354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942" name="Text Box 354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943" name="Text Box 354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944" name="Text Box 354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945" name="Text Box 354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946" name="Text Box 355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947" name="Text Box 355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948" name="Text Box 355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949" name="Text Box 355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950" name="Text Box 355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951" name="Text Box 355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952" name="Text Box 355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953" name="Text Box 355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954" name="Text Box 355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955" name="Text Box 355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956" name="Text Box 356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957" name="Text Box 356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958" name="Text Box 356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959" name="Text Box 356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960" name="Text Box 356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961" name="Text Box 356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962" name="Text Box 356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963" name="Text Box 356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964" name="Text Box 356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965" name="Text Box 356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966" name="Text Box 357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967" name="Text Box 357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968" name="Text Box 357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969" name="Text Box 357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970" name="Text Box 357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971" name="Text Box 357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972" name="Text Box 357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973" name="Text Box 357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974" name="Text Box 357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975" name="Text Box 357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976" name="Text Box 358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977" name="Text Box 358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978" name="Text Box 358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979" name="Text Box 358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980" name="Text Box 358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981" name="Text Box 358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982" name="Text Box 358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983" name="Text Box 358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984" name="Text Box 358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985" name="Text Box 358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986" name="Text Box 359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987" name="Text Box 359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988" name="Text Box 359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989" name="Text Box 359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990" name="Text Box 359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991" name="Text Box 359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992" name="Text Box 359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993" name="Text Box 359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994" name="Text Box 359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995" name="Text Box 359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996" name="Text Box 360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997" name="Text Box 360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998" name="Text Box 360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999" name="Text Box 360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000" name="Text Box 360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001" name="Text Box 360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002" name="Text Box 360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003" name="Text Box 360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004" name="Text Box 360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005" name="Text Box 360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006" name="Text Box 361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007" name="Text Box 361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008" name="Text Box 361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009" name="Text Box 361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010" name="Text Box 361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011" name="Text Box 361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012" name="Text Box 361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013" name="Text Box 361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014" name="Text Box 361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015" name="Text Box 361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016" name="Text Box 362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017" name="Text Box 362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018" name="Text Box 362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019" name="Text Box 362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020" name="Text Box 362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021" name="Text Box 362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022" name="Text Box 362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023" name="Text Box 362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024" name="Text Box 362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025" name="Text Box 362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026" name="Text Box 363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027" name="Text Box 363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028" name="Text Box 363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029" name="Text Box 363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030" name="Text Box 363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031" name="Text Box 363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032" name="Text Box 363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033" name="Text Box 363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034" name="Text Box 363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035" name="Text Box 363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036" name="Text Box 364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037" name="Text Box 364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038" name="Text Box 364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039" name="Text Box 364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040" name="Text Box 364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041" name="Text Box 364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042" name="Text Box 364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043" name="Text Box 364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044" name="Text Box 364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045" name="Text Box 364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046" name="Text Box 365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047" name="Text Box 365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048" name="Text Box 365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049" name="Text Box 365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050" name="Text Box 365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051" name="Text Box 365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052" name="Text Box 365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053" name="Text Box 365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054" name="Text Box 365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055" name="Text Box 365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056" name="Text Box 366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057" name="Text Box 366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058" name="Text Box 366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059" name="Text Box 366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060" name="Text Box 366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061" name="Text Box 366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062" name="Text Box 366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063" name="Text Box 366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064" name="Text Box 366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065" name="Text Box 366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066" name="Text Box 367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067" name="Text Box 367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068" name="Text Box 367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069" name="Text Box 367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070" name="Text Box 367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071" name="Text Box 367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072" name="Text Box 367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073" name="Text Box 367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074" name="Text Box 367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075" name="Text Box 367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076" name="Text Box 368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077" name="Text Box 368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078" name="Text Box 368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079" name="Text Box 368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080" name="Text Box 368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081" name="Text Box 368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082" name="Text Box 368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083" name="Text Box 368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084" name="Text Box 368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085" name="Text Box 368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086" name="Text Box 369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087" name="Text Box 369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088" name="Text Box 369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089" name="Text Box 369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090" name="Text Box 369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091" name="Text Box 369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092" name="Text Box 369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093" name="Text Box 369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094" name="Text Box 369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095" name="Text Box 369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096" name="Text Box 370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097" name="Text Box 370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098" name="Text Box 370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099" name="Text Box 370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100" name="Text Box 370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101" name="Text Box 370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102" name="Text Box 370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103" name="Text Box 370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104" name="Text Box 370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105" name="Text Box 370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106" name="Text Box 371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107" name="Text Box 371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108" name="Text Box 371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109" name="Text Box 371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110" name="Text Box 371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111" name="Text Box 371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112" name="Text Box 371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113" name="Text Box 371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114" name="Text Box 371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115" name="Text Box 371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116" name="Text Box 372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117" name="Text Box 372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118" name="Text Box 372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119" name="Text Box 372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120" name="Text Box 372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121" name="Text Box 372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122" name="Text Box 372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123" name="Text Box 372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124" name="Text Box 372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125" name="Text Box 372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126" name="Text Box 373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127" name="Text Box 373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128" name="Text Box 373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129" name="Text Box 373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130" name="Text Box 373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131" name="Text Box 373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132" name="Text Box 373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133" name="Text Box 373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134" name="Text Box 373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135" name="Text Box 373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136" name="Text Box 374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137" name="Text Box 374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138" name="Text Box 374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139" name="Text Box 374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140" name="Text Box 374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141" name="Text Box 374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142" name="Text Box 374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143" name="Text Box 374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144" name="Text Box 374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145" name="Text Box 374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146" name="Text Box 375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147" name="Text Box 375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148" name="Text Box 375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149" name="Text Box 375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150" name="Text Box 375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151" name="Text Box 375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152" name="Text Box 375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153" name="Text Box 375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154" name="Text Box 375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155" name="Text Box 375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156" name="Text Box 376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157" name="Text Box 376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158" name="Text Box 376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159" name="Text Box 376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160" name="Text Box 376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161" name="Text Box 376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162" name="Text Box 376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163" name="Text Box 376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164" name="Text Box 376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165" name="Text Box 376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166" name="Text Box 377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167" name="Text Box 377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168" name="Text Box 377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169" name="Text Box 377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170" name="Text Box 377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171" name="Text Box 377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172" name="Text Box 377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173" name="Text Box 377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174" name="Text Box 377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175" name="Text Box 377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176" name="Text Box 378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177" name="Text Box 378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178" name="Text Box 378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179" name="Text Box 378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180" name="Text Box 378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181" name="Text Box 378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182" name="Text Box 378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183" name="Text Box 378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184" name="Text Box 378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185" name="Text Box 378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186" name="Text Box 379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187" name="Text Box 379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188" name="Text Box 379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189" name="Text Box 379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190" name="Text Box 379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191" name="Text Box 379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192" name="Text Box 379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193" name="Text Box 379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194" name="Text Box 379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195" name="Text Box 379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196" name="Text Box 380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197" name="Text Box 380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198" name="Text Box 380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199" name="Text Box 380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200" name="Text Box 380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201" name="Text Box 380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202" name="Text Box 380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203" name="Text Box 380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204" name="Text Box 380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205" name="Text Box 380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206" name="Text Box 381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207" name="Text Box 381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208" name="Text Box 381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209" name="Text Box 381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210" name="Text Box 381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211" name="Text Box 381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212" name="Text Box 381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213" name="Text Box 381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214" name="Text Box 381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215" name="Text Box 381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216" name="Text Box 382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217" name="Text Box 382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218" name="Text Box 382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219" name="Text Box 382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220" name="Text Box 382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221" name="Text Box 382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222" name="Text Box 382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223" name="Text Box 382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224" name="Text Box 382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225" name="Text Box 382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226" name="Text Box 383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227" name="Text Box 383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228" name="Text Box 383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229" name="Text Box 383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230" name="Text Box 383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231" name="Text Box 383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232" name="Text Box 383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233" name="Text Box 383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234" name="Text Box 383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235" name="Text Box 383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236" name="Text Box 384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237" name="Text Box 384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238" name="Text Box 384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239" name="Text Box 384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240" name="Text Box 384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241" name="Text Box 384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242" name="Text Box 384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243" name="Text Box 384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244" name="Text Box 384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245" name="Text Box 384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246" name="Text Box 385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247" name="Text Box 385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248" name="Text Box 385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249" name="Text Box 385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250" name="Text Box 385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251" name="Text Box 385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252" name="Text Box 385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253" name="Text Box 385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254" name="Text Box 385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255" name="Text Box 385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256" name="Text Box 386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257" name="Text Box 386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258" name="Text Box 386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259" name="Text Box 386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260" name="Text Box 386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261" name="Text Box 386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262" name="Text Box 386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263" name="Text Box 386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264" name="Text Box 386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265" name="Text Box 386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266" name="Text Box 387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267" name="Text Box 387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268" name="Text Box 387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269" name="Text Box 387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270" name="Text Box 387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271" name="Text Box 387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272" name="Text Box 387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273" name="Text Box 387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274" name="Text Box 387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275" name="Text Box 387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276" name="Text Box 388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277" name="Text Box 388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278" name="Text Box 388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279" name="Text Box 388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280" name="Text Box 388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281" name="Text Box 388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282" name="Text Box 388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283" name="Text Box 388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284" name="Text Box 388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285" name="Text Box 388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286" name="Text Box 389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287" name="Text Box 389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288" name="Text Box 389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289" name="Text Box 389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290" name="Text Box 389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291" name="Text Box 389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292" name="Text Box 389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293" name="Text Box 389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294" name="Text Box 389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295" name="Text Box 389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296" name="Text Box 390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297" name="Text Box 390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298" name="Text Box 390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299" name="Text Box 390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300" name="Text Box 390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301" name="Text Box 390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302" name="Text Box 390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303" name="Text Box 390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304" name="Text Box 390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305" name="Text Box 390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306" name="Text Box 391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307" name="Text Box 391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308" name="Text Box 391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309" name="Text Box 391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310" name="Text Box 391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311" name="Text Box 391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312" name="Text Box 391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313" name="Text Box 391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314" name="Text Box 391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315" name="Text Box 391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316" name="Text Box 392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317" name="Text Box 392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318" name="Text Box 392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319" name="Text Box 392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320" name="Text Box 392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321" name="Text Box 392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322" name="Text Box 392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323" name="Text Box 392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324" name="Text Box 392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325" name="Text Box 392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326" name="Text Box 393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327" name="Text Box 393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328" name="Text Box 393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329" name="Text Box 393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330" name="Text Box 393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331" name="Text Box 393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332" name="Text Box 393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333" name="Text Box 393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334" name="Text Box 393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335" name="Text Box 393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336" name="Text Box 394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337" name="Text Box 394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338" name="Text Box 394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339" name="Text Box 394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340" name="Text Box 394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341" name="Text Box 394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342" name="Text Box 394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343" name="Text Box 394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344" name="Text Box 394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345" name="Text Box 394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346" name="Text Box 395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347" name="Text Box 395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348" name="Text Box 395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349" name="Text Box 395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350" name="Text Box 395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351" name="Text Box 395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352" name="Text Box 395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353" name="Text Box 395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354" name="Text Box 395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355" name="Text Box 395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356" name="Text Box 396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357" name="Text Box 396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358" name="Text Box 396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359" name="Text Box 396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360" name="Text Box 396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361" name="Text Box 396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362" name="Text Box 396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363" name="Text Box 396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364" name="Text Box 396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365" name="Text Box 396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366" name="Text Box 397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367" name="Text Box 397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368" name="Text Box 397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369" name="Text Box 397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370" name="Text Box 397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371" name="Text Box 397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372" name="Text Box 397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373" name="Text Box 397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374" name="Text Box 397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375" name="Text Box 397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376" name="Text Box 398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377" name="Text Box 398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378" name="Text Box 398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379" name="Text Box 398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380" name="Text Box 398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381" name="Text Box 398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382" name="Text Box 398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383" name="Text Box 398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384" name="Text Box 398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385" name="Text Box 398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386" name="Text Box 399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387" name="Text Box 399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388" name="Text Box 399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389" name="Text Box 399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390" name="Text Box 399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391" name="Text Box 399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392" name="Text Box 399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393" name="Text Box 399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394" name="Text Box 399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395" name="Text Box 399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396" name="Text Box 400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397" name="Text Box 400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398" name="Text Box 400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399" name="Text Box 400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400" name="Text Box 400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401" name="Text Box 400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402" name="Text Box 400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403" name="Text Box 400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404" name="Text Box 400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405" name="Text Box 400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406" name="Text Box 401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407" name="Text Box 401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408" name="Text Box 401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409" name="Text Box 401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410" name="Text Box 401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411" name="Text Box 401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412" name="Text Box 401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413" name="Text Box 401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414" name="Text Box 401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415" name="Text Box 401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416" name="Text Box 402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417" name="Text Box 402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418" name="Text Box 402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419" name="Text Box 402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420" name="Text Box 402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421" name="Text Box 402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422" name="Text Box 402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423" name="Text Box 402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424" name="Text Box 402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425" name="Text Box 402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426" name="Text Box 403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427" name="Text Box 403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428" name="Text Box 403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429" name="Text Box 403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430" name="Text Box 403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431" name="Text Box 403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432" name="Text Box 403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433" name="Text Box 403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434" name="Text Box 403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435" name="Text Box 403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436" name="Text Box 404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437" name="Text Box 404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438" name="Text Box 404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439" name="Text Box 404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440" name="Text Box 404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441" name="Text Box 404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442" name="Text Box 404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443" name="Text Box 404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444" name="Text Box 404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445" name="Text Box 404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446" name="Text Box 405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447" name="Text Box 405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448" name="Text Box 405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449" name="Text Box 405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450" name="Text Box 405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451" name="Text Box 405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452" name="Text Box 405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453" name="Text Box 405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454" name="Text Box 405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455" name="Text Box 405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456" name="Text Box 406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457" name="Text Box 406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458" name="Text Box 406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459" name="Text Box 406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460" name="Text Box 406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461" name="Text Box 406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462" name="Text Box 406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463" name="Text Box 406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464" name="Text Box 406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465" name="Text Box 406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466" name="Text Box 407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467" name="Text Box 407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468" name="Text Box 407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469" name="Text Box 407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470" name="Text Box 407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471" name="Text Box 407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472" name="Text Box 407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473" name="Text Box 407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474" name="Text Box 407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475" name="Text Box 407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476" name="Text Box 408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477" name="Text Box 408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478" name="Text Box 408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479" name="Text Box 408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480" name="Text Box 408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481" name="Text Box 408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482" name="Text Box 408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483" name="Text Box 408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484" name="Text Box 408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485" name="Text Box 408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486" name="Text Box 409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487" name="Text Box 409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488" name="Text Box 409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489" name="Text Box 409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490" name="Text Box 409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491" name="Text Box 409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492" name="Text Box 409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493" name="Text Box 409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494" name="Text Box 409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495" name="Text Box 409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496" name="Text Box 410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497" name="Text Box 410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498" name="Text Box 410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499" name="Text Box 410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500" name="Text Box 410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501" name="Text Box 410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502" name="Text Box 410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503" name="Text Box 410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504" name="Text Box 410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505" name="Text Box 410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506" name="Text Box 411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507" name="Text Box 411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508" name="Text Box 411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509" name="Text Box 411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510" name="Text Box 411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511" name="Text Box 411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512" name="Text Box 411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513" name="Text Box 411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514" name="Text Box 411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515" name="Text Box 411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516" name="Text Box 412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517" name="Text Box 412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518" name="Text Box 412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519" name="Text Box 412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520" name="Text Box 412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521" name="Text Box 412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522" name="Text Box 412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523" name="Text Box 412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524" name="Text Box 412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525" name="Text Box 412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526" name="Text Box 413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527" name="Text Box 413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528" name="Text Box 413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529" name="Text Box 413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530" name="Text Box 413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531" name="Text Box 413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532" name="Text Box 413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533" name="Text Box 413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534" name="Text Box 413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535" name="Text Box 413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536" name="Text Box 414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537" name="Text Box 414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538" name="Text Box 414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539" name="Text Box 414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540" name="Text Box 414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541" name="Text Box 414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542" name="Text Box 414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543" name="Text Box 414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544" name="Text Box 414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545" name="Text Box 414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546" name="Text Box 415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547" name="Text Box 415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548" name="Text Box 415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549" name="Text Box 415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550" name="Text Box 415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551" name="Text Box 415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552" name="Text Box 415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553" name="Text Box 415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554" name="Text Box 415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555" name="Text Box 415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556" name="Text Box 416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557" name="Text Box 416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558" name="Text Box 416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559" name="Text Box 416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560" name="Text Box 416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561" name="Text Box 416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562" name="Text Box 416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563" name="Text Box 416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564" name="Text Box 416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565" name="Text Box 416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566" name="Text Box 417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567" name="Text Box 417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568" name="Text Box 417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569" name="Text Box 417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570" name="Text Box 417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571" name="Text Box 417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572" name="Text Box 417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573" name="Text Box 417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574" name="Text Box 417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575" name="Text Box 417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576" name="Text Box 418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577" name="Text Box 418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578" name="Text Box 418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579" name="Text Box 418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580" name="Text Box 418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581" name="Text Box 418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582" name="Text Box 418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583" name="Text Box 418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584" name="Text Box 418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585" name="Text Box 418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586" name="Text Box 419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587" name="Text Box 419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588" name="Text Box 419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589" name="Text Box 419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590" name="Text Box 419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591" name="Text Box 419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592" name="Text Box 419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593" name="Text Box 419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594" name="Text Box 419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595" name="Text Box 419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596" name="Text Box 420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597" name="Text Box 420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598" name="Text Box 420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599" name="Text Box 420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600" name="Text Box 420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601" name="Text Box 420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602" name="Text Box 420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603" name="Text Box 420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604" name="Text Box 420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605" name="Text Box 420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606" name="Text Box 421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607" name="Text Box 421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608" name="Text Box 421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609" name="Text Box 421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610" name="Text Box 421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611" name="Text Box 421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612" name="Text Box 421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613" name="Text Box 421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614" name="Text Box 421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615" name="Text Box 421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616" name="Text Box 422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617" name="Text Box 422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618" name="Text Box 422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619" name="Text Box 422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620" name="Text Box 422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621" name="Text Box 422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622" name="Text Box 422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623" name="Text Box 422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624" name="Text Box 422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625" name="Text Box 422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626" name="Text Box 423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627" name="Text Box 423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628" name="Text Box 423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629" name="Text Box 423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630" name="Text Box 423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631" name="Text Box 423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632" name="Text Box 423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633" name="Text Box 423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634" name="Text Box 423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635" name="Text Box 423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636" name="Text Box 424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637" name="Text Box 424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638" name="Text Box 424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639" name="Text Box 424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640" name="Text Box 424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641" name="Text Box 424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642" name="Text Box 424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643" name="Text Box 424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644" name="Text Box 424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645" name="Text Box 424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646" name="Text Box 425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647" name="Text Box 425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648" name="Text Box 425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649" name="Text Box 425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650" name="Text Box 425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651" name="Text Box 425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652" name="Text Box 425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653" name="Text Box 425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654" name="Text Box 425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655" name="Text Box 425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656" name="Text Box 426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657" name="Text Box 426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658" name="Text Box 426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659" name="Text Box 426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660" name="Text Box 426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661" name="Text Box 426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662" name="Text Box 426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663" name="Text Box 426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664" name="Text Box 426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665" name="Text Box 426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666" name="Text Box 427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667" name="Text Box 427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668" name="Text Box 427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669" name="Text Box 427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670" name="Text Box 427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671" name="Text Box 427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672" name="Text Box 427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673" name="Text Box 427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674" name="Text Box 427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675" name="Text Box 427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676" name="Text Box 428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677" name="Text Box 428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678" name="Text Box 428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679" name="Text Box 428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680" name="Text Box 428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681" name="Text Box 428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682" name="Text Box 428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683" name="Text Box 428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684" name="Text Box 428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685" name="Text Box 428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686" name="Text Box 429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687" name="Text Box 429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688" name="Text Box 429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689" name="Text Box 429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690" name="Text Box 429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691" name="Text Box 429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692" name="Text Box 429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693" name="Text Box 429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694" name="Text Box 429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695" name="Text Box 429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696" name="Text Box 430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697" name="Text Box 430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698" name="Text Box 430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699" name="Text Box 430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700" name="Text Box 430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701" name="Text Box 430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702" name="Text Box 430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703" name="Text Box 430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704" name="Text Box 430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705" name="Text Box 430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706" name="Text Box 431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707" name="Text Box 431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708" name="Text Box 431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709" name="Text Box 431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710" name="Text Box 431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711" name="Text Box 431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712" name="Text Box 431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713" name="Text Box 431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714" name="Text Box 431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715" name="Text Box 431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716" name="Text Box 432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717" name="Text Box 432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718" name="Text Box 432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719" name="Text Box 432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720" name="Text Box 432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721" name="Text Box 432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722" name="Text Box 432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723" name="Text Box 432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724" name="Text Box 432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725" name="Text Box 432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726" name="Text Box 433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727" name="Text Box 433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728" name="Text Box 433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729" name="Text Box 433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730" name="Text Box 433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731" name="Text Box 433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732" name="Text Box 433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733" name="Text Box 433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734" name="Text Box 433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735" name="Text Box 433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736" name="Text Box 434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737" name="Text Box 434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738" name="Text Box 434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739" name="Text Box 434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740" name="Text Box 434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741" name="Text Box 434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742" name="Text Box 434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743" name="Text Box 434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744" name="Text Box 434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745" name="Text Box 434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746" name="Text Box 435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747" name="Text Box 435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748" name="Text Box 435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749" name="Text Box 435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750" name="Text Box 435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751" name="Text Box 435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752" name="Text Box 435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753" name="Text Box 435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754" name="Text Box 435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755" name="Text Box 435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756" name="Text Box 436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757" name="Text Box 436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758" name="Text Box 436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759" name="Text Box 436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760" name="Text Box 436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761" name="Text Box 436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762" name="Text Box 436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763" name="Text Box 436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764" name="Text Box 436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765" name="Text Box 436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766" name="Text Box 437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767" name="Text Box 437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768" name="Text Box 437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769" name="Text Box 437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770" name="Text Box 437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771" name="Text Box 437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772" name="Text Box 437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773" name="Text Box 437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774" name="Text Box 437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775" name="Text Box 437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776" name="Text Box 438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777" name="Text Box 438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778" name="Text Box 438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779" name="Text Box 438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780" name="Text Box 438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781" name="Text Box 438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782" name="Text Box 438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783" name="Text Box 438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784" name="Text Box 438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785" name="Text Box 438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786" name="Text Box 439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787" name="Text Box 439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788" name="Text Box 439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789" name="Text Box 439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790" name="Text Box 439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791" name="Text Box 439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792" name="Text Box 439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793" name="Text Box 439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794" name="Text Box 439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795" name="Text Box 439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796" name="Text Box 440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797" name="Text Box 440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798" name="Text Box 440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799" name="Text Box 440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800" name="Text Box 440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801" name="Text Box 440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802" name="Text Box 440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803" name="Text Box 440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804" name="Text Box 440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805" name="Text Box 440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806" name="Text Box 441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807" name="Text Box 441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808" name="Text Box 441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809" name="Text Box 441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810" name="Text Box 441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811" name="Text Box 441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812" name="Text Box 441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813" name="Text Box 441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814" name="Text Box 441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815" name="Text Box 441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816" name="Text Box 442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817" name="Text Box 442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818" name="Text Box 442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819" name="Text Box 442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820" name="Text Box 442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821" name="Text Box 442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822" name="Text Box 442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823" name="Text Box 442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824" name="Text Box 442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825" name="Text Box 442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826" name="Text Box 443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827" name="Text Box 443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828" name="Text Box 443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829" name="Text Box 443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830" name="Text Box 443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831" name="Text Box 443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832" name="Text Box 443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833" name="Text Box 443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834" name="Text Box 443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835" name="Text Box 443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836" name="Text Box 444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837" name="Text Box 444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838" name="Text Box 444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839" name="Text Box 444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840" name="Text Box 444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841" name="Text Box 444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842" name="Text Box 444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843" name="Text Box 444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844" name="Text Box 444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845" name="Text Box 444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846" name="Text Box 445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847" name="Text Box 445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848" name="Text Box 445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849" name="Text Box 445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850" name="Text Box 445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851" name="Text Box 445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852" name="Text Box 445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853" name="Text Box 445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854" name="Text Box 445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855" name="Text Box 445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856" name="Text Box 446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857" name="Text Box 446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858" name="Text Box 446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859" name="Text Box 446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860" name="Text Box 446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861" name="Text Box 446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862" name="Text Box 446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863" name="Text Box 446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864" name="Text Box 446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865" name="Text Box 446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866" name="Text Box 447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867" name="Text Box 447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868" name="Text Box 447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869" name="Text Box 447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870" name="Text Box 447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871" name="Text Box 447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872" name="Text Box 447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873" name="Text Box 447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874" name="Text Box 447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875" name="Text Box 447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876" name="Text Box 448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877" name="Text Box 448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878" name="Text Box 448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879" name="Text Box 448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880" name="Text Box 448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881" name="Text Box 448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882" name="Text Box 448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883" name="Text Box 448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884" name="Text Box 448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885" name="Text Box 448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886" name="Text Box 449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887" name="Text Box 449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888" name="Text Box 449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889" name="Text Box 449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890" name="Text Box 449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891" name="Text Box 449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892" name="Text Box 449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893" name="Text Box 449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894" name="Text Box 449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895" name="Text Box 449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896" name="Text Box 450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897" name="Text Box 450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898" name="Text Box 450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899" name="Text Box 450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900" name="Text Box 450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901" name="Text Box 450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902" name="Text Box 450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903" name="Text Box 450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904" name="Text Box 450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905" name="Text Box 450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906" name="Text Box 451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907" name="Text Box 451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908" name="Text Box 451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909" name="Text Box 451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910" name="Text Box 451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911" name="Text Box 451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912" name="Text Box 451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913" name="Text Box 451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914" name="Text Box 451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915" name="Text Box 451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916" name="Text Box 452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917" name="Text Box 452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918" name="Text Box 452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919" name="Text Box 452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920" name="Text Box 452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921" name="Text Box 452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922" name="Text Box 452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923" name="Text Box 452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924" name="Text Box 452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925" name="Text Box 452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926" name="Text Box 453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927" name="Text Box 453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928" name="Text Box 453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929" name="Text Box 453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930" name="Text Box 453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931" name="Text Box 453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932" name="Text Box 453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933" name="Text Box 453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934" name="Text Box 453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935" name="Text Box 453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936" name="Text Box 454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937" name="Text Box 454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938" name="Text Box 454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939" name="Text Box 454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940" name="Text Box 454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941" name="Text Box 454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942" name="Text Box 454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943" name="Text Box 454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944" name="Text Box 454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945" name="Text Box 454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946" name="Text Box 455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947" name="Text Box 455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948" name="Text Box 455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949" name="Text Box 455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950" name="Text Box 455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951" name="Text Box 455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952" name="Text Box 455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953" name="Text Box 455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954" name="Text Box 455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955" name="Text Box 455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956" name="Text Box 456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957" name="Text Box 456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958" name="Text Box 456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959" name="Text Box 456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960" name="Text Box 456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961" name="Text Box 456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962" name="Text Box 456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963" name="Text Box 456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964" name="Text Box 456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965" name="Text Box 456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966" name="Text Box 457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967" name="Text Box 457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968" name="Text Box 457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969" name="Text Box 457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970" name="Text Box 457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971" name="Text Box 457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972" name="Text Box 457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973" name="Text Box 457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974" name="Text Box 457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975" name="Text Box 457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976" name="Text Box 458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977" name="Text Box 458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978" name="Text Box 458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979" name="Text Box 458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980" name="Text Box 458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981" name="Text Box 458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982" name="Text Box 458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983" name="Text Box 458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984" name="Text Box 458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985" name="Text Box 458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986" name="Text Box 459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987" name="Text Box 459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988" name="Text Box 459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989" name="Text Box 459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990" name="Text Box 459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991" name="Text Box 459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992" name="Text Box 459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993" name="Text Box 459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994" name="Text Box 459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995" name="Text Box 459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996" name="Text Box 460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997" name="Text Box 460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998" name="Text Box 460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1999" name="Text Box 460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000" name="Text Box 460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001" name="Text Box 460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002" name="Text Box 460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003" name="Text Box 460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004" name="Text Box 460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005" name="Text Box 460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006" name="Text Box 461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007" name="Text Box 461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008" name="Text Box 461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009" name="Text Box 461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010" name="Text Box 461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011" name="Text Box 461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012" name="Text Box 461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013" name="Text Box 461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014" name="Text Box 461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015" name="Text Box 461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016" name="Text Box 462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017" name="Text Box 462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018" name="Text Box 462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019" name="Text Box 462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020" name="Text Box 462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021" name="Text Box 462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022" name="Text Box 462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023" name="Text Box 462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024" name="Text Box 462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025" name="Text Box 462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026" name="Text Box 463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027" name="Text Box 463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028" name="Text Box 463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029" name="Text Box 463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030" name="Text Box 463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031" name="Text Box 463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032" name="Text Box 463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033" name="Text Box 463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034" name="Text Box 463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035" name="Text Box 463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036" name="Text Box 464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037" name="Text Box 464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038" name="Text Box 464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039" name="Text Box 464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040" name="Text Box 464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041" name="Text Box 464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042" name="Text Box 464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043" name="Text Box 464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044" name="Text Box 464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045" name="Text Box 464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046" name="Text Box 465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047" name="Text Box 465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048" name="Text Box 465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049" name="Text Box 465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050" name="Text Box 465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051" name="Text Box 465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052" name="Text Box 465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053" name="Text Box 465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054" name="Text Box 465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055" name="Text Box 465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056" name="Text Box 466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057" name="Text Box 466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058" name="Text Box 466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059" name="Text Box 466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060" name="Text Box 466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061" name="Text Box 466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062" name="Text Box 466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063" name="Text Box 466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064" name="Text Box 466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065" name="Text Box 466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066" name="Text Box 467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067" name="Text Box 467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068" name="Text Box 467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069" name="Text Box 467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070" name="Text Box 467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071" name="Text Box 467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072" name="Text Box 467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073" name="Text Box 467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074" name="Text Box 467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075" name="Text Box 467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076" name="Text Box 468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077" name="Text Box 468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078" name="Text Box 468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079" name="Text Box 468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080" name="Text Box 468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081" name="Text Box 468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082" name="Text Box 468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083" name="Text Box 468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084" name="Text Box 468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085" name="Text Box 468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086" name="Text Box 469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087" name="Text Box 469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088" name="Text Box 469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089" name="Text Box 469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090" name="Text Box 469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091" name="Text Box 469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092" name="Text Box 469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093" name="Text Box 469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094" name="Text Box 469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095" name="Text Box 469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096" name="Text Box 470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097" name="Text Box 470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098" name="Text Box 470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099" name="Text Box 470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100" name="Text Box 470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101" name="Text Box 470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102" name="Text Box 470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103" name="Text Box 470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104" name="Text Box 470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105" name="Text Box 470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106" name="Text Box 471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107" name="Text Box 471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108" name="Text Box 471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109" name="Text Box 471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110" name="Text Box 471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111" name="Text Box 471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112" name="Text Box 471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113" name="Text Box 471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114" name="Text Box 471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115" name="Text Box 471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116" name="Text Box 472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117" name="Text Box 472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118" name="Text Box 472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119" name="Text Box 472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120" name="Text Box 472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121" name="Text Box 472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122" name="Text Box 472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123" name="Text Box 472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124" name="Text Box 472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125" name="Text Box 472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126" name="Text Box 473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127" name="Text Box 473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128" name="Text Box 473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129" name="Text Box 473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130" name="Text Box 473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131" name="Text Box 473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132" name="Text Box 473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133" name="Text Box 473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134" name="Text Box 473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135" name="Text Box 473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136" name="Text Box 474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137" name="Text Box 474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138" name="Text Box 474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139" name="Text Box 474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140" name="Text Box 474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141" name="Text Box 474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142" name="Text Box 474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143" name="Text Box 474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144" name="Text Box 474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145" name="Text Box 474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146" name="Text Box 475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147" name="Text Box 475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148" name="Text Box 475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149" name="Text Box 475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150" name="Text Box 475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151" name="Text Box 475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152" name="Text Box 475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153" name="Text Box 475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154" name="Text Box 475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155" name="Text Box 475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156" name="Text Box 476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157" name="Text Box 476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158" name="Text Box 476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159" name="Text Box 476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160" name="Text Box 476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161" name="Text Box 476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162" name="Text Box 476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163" name="Text Box 476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164" name="Text Box 476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165" name="Text Box 476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166" name="Text Box 477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167" name="Text Box 477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168" name="Text Box 477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169" name="Text Box 477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170" name="Text Box 477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171" name="Text Box 477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172" name="Text Box 477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173" name="Text Box 477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174" name="Text Box 477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175" name="Text Box 477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176" name="Text Box 478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177" name="Text Box 478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178" name="Text Box 478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179" name="Text Box 478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180" name="Text Box 478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181" name="Text Box 478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182" name="Text Box 478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183" name="Text Box 478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184" name="Text Box 478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185" name="Text Box 478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186" name="Text Box 479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187" name="Text Box 479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188" name="Text Box 479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189" name="Text Box 479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190" name="Text Box 479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191" name="Text Box 479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192" name="Text Box 479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193" name="Text Box 479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194" name="Text Box 479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195" name="Text Box 479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196" name="Text Box 480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197" name="Text Box 480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198" name="Text Box 480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199" name="Text Box 480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200" name="Text Box 480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201" name="Text Box 480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202" name="Text Box 480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203" name="Text Box 480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204" name="Text Box 480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205" name="Text Box 480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206" name="Text Box 481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207" name="Text Box 481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208" name="Text Box 481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209" name="Text Box 481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210" name="Text Box 481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211" name="Text Box 481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212" name="Text Box 481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213" name="Text Box 481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214" name="Text Box 481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215" name="Text Box 481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216" name="Text Box 482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217" name="Text Box 482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218" name="Text Box 482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219" name="Text Box 482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220" name="Text Box 482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221" name="Text Box 482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222" name="Text Box 482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223" name="Text Box 482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224" name="Text Box 482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225" name="Text Box 482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226" name="Text Box 483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227" name="Text Box 483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228" name="Text Box 483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229" name="Text Box 483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230" name="Text Box 483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231" name="Text Box 483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232" name="Text Box 483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233" name="Text Box 483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234" name="Text Box 483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235" name="Text Box 483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236" name="Text Box 484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237" name="Text Box 484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238" name="Text Box 484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239" name="Text Box 484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240" name="Text Box 484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241" name="Text Box 484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242" name="Text Box 484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243" name="Text Box 484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244" name="Text Box 484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245" name="Text Box 484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246" name="Text Box 485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247" name="Text Box 485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248" name="Text Box 485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249" name="Text Box 485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250" name="Text Box 485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251" name="Text Box 485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252" name="Text Box 485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253" name="Text Box 485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254" name="Text Box 485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255" name="Text Box 485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256" name="Text Box 486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257" name="Text Box 486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258" name="Text Box 486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259" name="Text Box 486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260" name="Text Box 486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261" name="Text Box 486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262" name="Text Box 486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263" name="Text Box 486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264" name="Text Box 486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265" name="Text Box 486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266" name="Text Box 487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267" name="Text Box 487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268" name="Text Box 487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269" name="Text Box 487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270" name="Text Box 487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271" name="Text Box 487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272" name="Text Box 487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273" name="Text Box 487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274" name="Text Box 487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275" name="Text Box 487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276" name="Text Box 488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277" name="Text Box 488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278" name="Text Box 488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279" name="Text Box 488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280" name="Text Box 488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281" name="Text Box 488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282" name="Text Box 488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283" name="Text Box 488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284" name="Text Box 488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285" name="Text Box 488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286" name="Text Box 489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287" name="Text Box 489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288" name="Text Box 489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289" name="Text Box 489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290" name="Text Box 489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291" name="Text Box 489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292" name="Text Box 489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293" name="Text Box 489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294" name="Text Box 489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295" name="Text Box 489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296" name="Text Box 490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297" name="Text Box 490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298" name="Text Box 490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299" name="Text Box 490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300" name="Text Box 490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301" name="Text Box 490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302" name="Text Box 490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303" name="Text Box 490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304" name="Text Box 490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305" name="Text Box 490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306" name="Text Box 491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307" name="Text Box 491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308" name="Text Box 491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309" name="Text Box 491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310" name="Text Box 491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311" name="Text Box 491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312" name="Text Box 491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313" name="Text Box 491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314" name="Text Box 491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315" name="Text Box 491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316" name="Text Box 492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317" name="Text Box 492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318" name="Text Box 492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319" name="Text Box 492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320" name="Text Box 492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321" name="Text Box 492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322" name="Text Box 492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323" name="Text Box 492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324" name="Text Box 492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325" name="Text Box 492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326" name="Text Box 493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327" name="Text Box 493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328" name="Text Box 493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329" name="Text Box 493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330" name="Text Box 493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331" name="Text Box 493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332" name="Text Box 493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333" name="Text Box 493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334" name="Text Box 493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335" name="Text Box 493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336" name="Text Box 494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337" name="Text Box 494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338" name="Text Box 494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339" name="Text Box 494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340" name="Text Box 494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341" name="Text Box 494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342" name="Text Box 494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343" name="Text Box 494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344" name="Text Box 494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345" name="Text Box 494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346" name="Text Box 495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347" name="Text Box 495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348" name="Text Box 495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349" name="Text Box 495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350" name="Text Box 495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351" name="Text Box 495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352" name="Text Box 495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353" name="Text Box 495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354" name="Text Box 495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355" name="Text Box 495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356" name="Text Box 496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357" name="Text Box 496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358" name="Text Box 496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359" name="Text Box 496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360" name="Text Box 496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361" name="Text Box 496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362" name="Text Box 496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363" name="Text Box 496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364" name="Text Box 496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365" name="Text Box 496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366" name="Text Box 497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367" name="Text Box 497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368" name="Text Box 497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369" name="Text Box 497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370" name="Text Box 497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371" name="Text Box 497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372" name="Text Box 497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373" name="Text Box 497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374" name="Text Box 497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375" name="Text Box 497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376" name="Text Box 498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377" name="Text Box 498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378" name="Text Box 498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379" name="Text Box 498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380" name="Text Box 498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381" name="Text Box 498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382" name="Text Box 498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383" name="Text Box 498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384" name="Text Box 498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385" name="Text Box 498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386" name="Text Box 499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387" name="Text Box 499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388" name="Text Box 499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389" name="Text Box 499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390" name="Text Box 499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391" name="Text Box 499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392" name="Text Box 499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393" name="Text Box 499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394" name="Text Box 499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395" name="Text Box 499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396" name="Text Box 500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397" name="Text Box 500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398" name="Text Box 500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399" name="Text Box 500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400" name="Text Box 500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401" name="Text Box 500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402" name="Text Box 500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403" name="Text Box 500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404" name="Text Box 500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405" name="Text Box 500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406" name="Text Box 501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407" name="Text Box 501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408" name="Text Box 501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409" name="Text Box 501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410" name="Text Box 501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411" name="Text Box 501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412" name="Text Box 501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413" name="Text Box 501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414" name="Text Box 501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415" name="Text Box 501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416" name="Text Box 502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417" name="Text Box 502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418" name="Text Box 502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419" name="Text Box 502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420" name="Text Box 502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421" name="Text Box 502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422" name="Text Box 502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423" name="Text Box 502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424" name="Text Box 502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425" name="Text Box 502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426" name="Text Box 503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427" name="Text Box 503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428" name="Text Box 503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429" name="Text Box 503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430" name="Text Box 503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431" name="Text Box 503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432" name="Text Box 503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433" name="Text Box 503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434" name="Text Box 503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435" name="Text Box 503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436" name="Text Box 504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437" name="Text Box 504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438" name="Text Box 504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439" name="Text Box 504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440" name="Text Box 504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441" name="Text Box 504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442" name="Text Box 504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443" name="Text Box 504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444" name="Text Box 504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445" name="Text Box 504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446" name="Text Box 505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447" name="Text Box 505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448" name="Text Box 505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449" name="Text Box 505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450" name="Text Box 505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451" name="Text Box 505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452" name="Text Box 505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453" name="Text Box 505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454" name="Text Box 505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455" name="Text Box 505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456" name="Text Box 506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457" name="Text Box 506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458" name="Text Box 506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459" name="Text Box 506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460" name="Text Box 506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461" name="Text Box 506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462" name="Text Box 506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463" name="Text Box 506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464" name="Text Box 506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465" name="Text Box 506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466" name="Text Box 507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467" name="Text Box 507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468" name="Text Box 507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469" name="Text Box 507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470" name="Text Box 507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471" name="Text Box 507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472" name="Text Box 507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473" name="Text Box 507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474" name="Text Box 507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475" name="Text Box 507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476" name="Text Box 508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477" name="Text Box 508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478" name="Text Box 508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479" name="Text Box 508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480" name="Text Box 508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481" name="Text Box 508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482" name="Text Box 508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483" name="Text Box 508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484" name="Text Box 508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485" name="Text Box 508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486" name="Text Box 509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487" name="Text Box 509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488" name="Text Box 509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489" name="Text Box 509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490" name="Text Box 509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491" name="Text Box 509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492" name="Text Box 509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493" name="Text Box 509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494" name="Text Box 509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495" name="Text Box 509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496" name="Text Box 510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497" name="Text Box 510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498" name="Text Box 510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499" name="Text Box 510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500" name="Text Box 510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501" name="Text Box 510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502" name="Text Box 510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503" name="Text Box 510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504" name="Text Box 510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505" name="Text Box 510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506" name="Text Box 511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507" name="Text Box 511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508" name="Text Box 511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509" name="Text Box 511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510" name="Text Box 511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511" name="Text Box 511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512" name="Text Box 511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513" name="Text Box 511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514" name="Text Box 511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515" name="Text Box 511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516" name="Text Box 512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517" name="Text Box 512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518" name="Text Box 512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519" name="Text Box 512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520" name="Text Box 512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521" name="Text Box 512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522" name="Text Box 512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523" name="Text Box 512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524" name="Text Box 512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525" name="Text Box 512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526" name="Text Box 513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527" name="Text Box 513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528" name="Text Box 513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529" name="Text Box 513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530" name="Text Box 513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531" name="Text Box 513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532" name="Text Box 513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533" name="Text Box 513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534" name="Text Box 513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535" name="Text Box 513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536" name="Text Box 514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537" name="Text Box 514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538" name="Text Box 514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539" name="Text Box 514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540" name="Text Box 514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541" name="Text Box 514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542" name="Text Box 514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543" name="Text Box 514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544" name="Text Box 514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545" name="Text Box 514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546" name="Text Box 515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547" name="Text Box 515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548" name="Text Box 515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549" name="Text Box 515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550" name="Text Box 515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551" name="Text Box 515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552" name="Text Box 515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553" name="Text Box 515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554" name="Text Box 515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555" name="Text Box 515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556" name="Text Box 516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557" name="Text Box 516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558" name="Text Box 516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559" name="Text Box 516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560" name="Text Box 516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561" name="Text Box 516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562" name="Text Box 516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563" name="Text Box 516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564" name="Text Box 516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565" name="Text Box 516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566" name="Text Box 517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567" name="Text Box 517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568" name="Text Box 517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569" name="Text Box 517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570" name="Text Box 517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571" name="Text Box 517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572" name="Text Box 517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573" name="Text Box 517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574" name="Text Box 517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575" name="Text Box 517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576" name="Text Box 518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577" name="Text Box 518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578" name="Text Box 518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579" name="Text Box 518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580" name="Text Box 518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581" name="Text Box 518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582" name="Text Box 518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583" name="Text Box 518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584" name="Text Box 518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585" name="Text Box 518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586" name="Text Box 519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587" name="Text Box 519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588" name="Text Box 519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589" name="Text Box 519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590" name="Text Box 519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591" name="Text Box 519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592" name="Text Box 519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593" name="Text Box 519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594" name="Text Box 519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595" name="Text Box 519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596" name="Text Box 520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597" name="Text Box 520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598" name="Text Box 520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599" name="Text Box 520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600" name="Text Box 520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601" name="Text Box 520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602" name="Text Box 520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603" name="Text Box 520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604" name="Text Box 520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605" name="Text Box 520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606" name="Text Box 521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607" name="Text Box 521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608" name="Text Box 521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609" name="Text Box 521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610" name="Text Box 521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611" name="Text Box 521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612" name="Text Box 521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613" name="Text Box 521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614" name="Text Box 521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615" name="Text Box 521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616" name="Text Box 522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617" name="Text Box 522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618" name="Text Box 522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619" name="Text Box 522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620" name="Text Box 522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621" name="Text Box 522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622" name="Text Box 522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623" name="Text Box 522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624" name="Text Box 522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625" name="Text Box 522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626" name="Text Box 523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627" name="Text Box 523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628" name="Text Box 523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629" name="Text Box 523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630" name="Text Box 523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631" name="Text Box 523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632" name="Text Box 523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633" name="Text Box 523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634" name="Text Box 523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635" name="Text Box 523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636" name="Text Box 524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637" name="Text Box 524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638" name="Text Box 524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639" name="Text Box 524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640" name="Text Box 524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641" name="Text Box 524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642" name="Text Box 524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643" name="Text Box 524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644" name="Text Box 524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645" name="Text Box 524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646" name="Text Box 525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647" name="Text Box 525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648" name="Text Box 525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649" name="Text Box 525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650" name="Text Box 525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651" name="Text Box 525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652" name="Text Box 525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653" name="Text Box 525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654" name="Text Box 525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655" name="Text Box 525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656" name="Text Box 526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657" name="Text Box 526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658" name="Text Box 526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659" name="Text Box 526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660" name="Text Box 526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661" name="Text Box 526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662" name="Text Box 526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663" name="Text Box 526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664" name="Text Box 526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665" name="Text Box 526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666" name="Text Box 527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667" name="Text Box 527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668" name="Text Box 527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669" name="Text Box 527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670" name="Text Box 527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671" name="Text Box 527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672" name="Text Box 527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673" name="Text Box 527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674" name="Text Box 527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675" name="Text Box 527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676" name="Text Box 528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677" name="Text Box 528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678" name="Text Box 528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679" name="Text Box 528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680" name="Text Box 528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681" name="Text Box 528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682" name="Text Box 528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683" name="Text Box 528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684" name="Text Box 528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685" name="Text Box 528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686" name="Text Box 529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687" name="Text Box 529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688" name="Text Box 529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689" name="Text Box 529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690" name="Text Box 529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691" name="Text Box 529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692" name="Text Box 529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693" name="Text Box 529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694" name="Text Box 529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695" name="Text Box 529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696" name="Text Box 530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697" name="Text Box 530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698" name="Text Box 530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699" name="Text Box 530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700" name="Text Box 530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701" name="Text Box 530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702" name="Text Box 530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703" name="Text Box 530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704" name="Text Box 530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705" name="Text Box 530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706" name="Text Box 531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707" name="Text Box 531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708" name="Text Box 531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709" name="Text Box 531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710" name="Text Box 531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711" name="Text Box 531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712" name="Text Box 531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713" name="Text Box 531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714" name="Text Box 531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715" name="Text Box 531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716" name="Text Box 532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717" name="Text Box 532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718" name="Text Box 532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719" name="Text Box 532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720" name="Text Box 532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721" name="Text Box 532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722" name="Text Box 532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723" name="Text Box 532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724" name="Text Box 532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725" name="Text Box 532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726" name="Text Box 533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727" name="Text Box 533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728" name="Text Box 533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729" name="Text Box 533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730" name="Text Box 533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731" name="Text Box 533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732" name="Text Box 533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733" name="Text Box 533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734" name="Text Box 533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735" name="Text Box 533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736" name="Text Box 534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737" name="Text Box 534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738" name="Text Box 534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739" name="Text Box 534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740" name="Text Box 534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741" name="Text Box 534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742" name="Text Box 534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743" name="Text Box 534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744" name="Text Box 534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745" name="Text Box 534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746" name="Text Box 535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747" name="Text Box 535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748" name="Text Box 535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749" name="Text Box 535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750" name="Text Box 535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751" name="Text Box 535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752" name="Text Box 535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753" name="Text Box 535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754" name="Text Box 535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755" name="Text Box 535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756" name="Text Box 536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757" name="Text Box 536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758" name="Text Box 536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759" name="Text Box 536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760" name="Text Box 536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761" name="Text Box 536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762" name="Text Box 536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763" name="Text Box 536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764" name="Text Box 536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765" name="Text Box 536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766" name="Text Box 537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767" name="Text Box 537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768" name="Text Box 537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769" name="Text Box 537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770" name="Text Box 537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771" name="Text Box 537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772" name="Text Box 537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773" name="Text Box 537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774" name="Text Box 537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775" name="Text Box 537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776" name="Text Box 538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777" name="Text Box 538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778" name="Text Box 538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779" name="Text Box 538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780" name="Text Box 538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781" name="Text Box 538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782" name="Text Box 538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783" name="Text Box 538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784" name="Text Box 538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785" name="Text Box 538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786" name="Text Box 539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787" name="Text Box 539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788" name="Text Box 539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789" name="Text Box 539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790" name="Text Box 539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791" name="Text Box 539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792" name="Text Box 539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793" name="Text Box 539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794" name="Text Box 5398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795" name="Text Box 5399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796" name="Text Box 5400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797" name="Text Box 5401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798" name="Text Box 5402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799" name="Text Box 5403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800" name="Text Box 5404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801" name="Text Box 5405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802" name="Text Box 5406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85725</xdr:colOff>
      <xdr:row>1430</xdr:row>
      <xdr:rowOff>180975</xdr:rowOff>
    </xdr:to>
    <xdr:sp macro="" textlink="">
      <xdr:nvSpPr>
        <xdr:cNvPr id="2803" name="Text Box 5407"/>
        <xdr:cNvSpPr txBox="1">
          <a:spLocks noChangeArrowheads="1"/>
        </xdr:cNvSpPr>
      </xdr:nvSpPr>
      <xdr:spPr bwMode="auto">
        <a:xfrm>
          <a:off x="4686300" y="41529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1429</xdr:row>
      <xdr:rowOff>0</xdr:rowOff>
    </xdr:from>
    <xdr:to>
      <xdr:col>4</xdr:col>
      <xdr:colOff>85725</xdr:colOff>
      <xdr:row>1429</xdr:row>
      <xdr:rowOff>180975</xdr:rowOff>
    </xdr:to>
    <xdr:sp macro="" textlink="">
      <xdr:nvSpPr>
        <xdr:cNvPr id="2804" name="Text Box 5427"/>
        <xdr:cNvSpPr txBox="1">
          <a:spLocks noChangeArrowheads="1"/>
        </xdr:cNvSpPr>
      </xdr:nvSpPr>
      <xdr:spPr bwMode="auto">
        <a:xfrm>
          <a:off x="4686300" y="4133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1429</xdr:row>
      <xdr:rowOff>0</xdr:rowOff>
    </xdr:from>
    <xdr:to>
      <xdr:col>4</xdr:col>
      <xdr:colOff>85725</xdr:colOff>
      <xdr:row>1429</xdr:row>
      <xdr:rowOff>180975</xdr:rowOff>
    </xdr:to>
    <xdr:sp macro="" textlink="">
      <xdr:nvSpPr>
        <xdr:cNvPr id="2805" name="Text Box 5428"/>
        <xdr:cNvSpPr txBox="1">
          <a:spLocks noChangeArrowheads="1"/>
        </xdr:cNvSpPr>
      </xdr:nvSpPr>
      <xdr:spPr bwMode="auto">
        <a:xfrm>
          <a:off x="4686300" y="4133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1429</xdr:row>
      <xdr:rowOff>0</xdr:rowOff>
    </xdr:from>
    <xdr:to>
      <xdr:col>4</xdr:col>
      <xdr:colOff>85725</xdr:colOff>
      <xdr:row>1429</xdr:row>
      <xdr:rowOff>180975</xdr:rowOff>
    </xdr:to>
    <xdr:sp macro="" textlink="">
      <xdr:nvSpPr>
        <xdr:cNvPr id="2806" name="Text Box 5429"/>
        <xdr:cNvSpPr txBox="1">
          <a:spLocks noChangeArrowheads="1"/>
        </xdr:cNvSpPr>
      </xdr:nvSpPr>
      <xdr:spPr bwMode="auto">
        <a:xfrm>
          <a:off x="4686300" y="4133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1429</xdr:row>
      <xdr:rowOff>0</xdr:rowOff>
    </xdr:from>
    <xdr:to>
      <xdr:col>4</xdr:col>
      <xdr:colOff>85725</xdr:colOff>
      <xdr:row>1429</xdr:row>
      <xdr:rowOff>180975</xdr:rowOff>
    </xdr:to>
    <xdr:sp macro="" textlink="">
      <xdr:nvSpPr>
        <xdr:cNvPr id="2807" name="Text Box 5430"/>
        <xdr:cNvSpPr txBox="1">
          <a:spLocks noChangeArrowheads="1"/>
        </xdr:cNvSpPr>
      </xdr:nvSpPr>
      <xdr:spPr bwMode="auto">
        <a:xfrm>
          <a:off x="4686300" y="4133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1429</xdr:row>
      <xdr:rowOff>0</xdr:rowOff>
    </xdr:from>
    <xdr:to>
      <xdr:col>4</xdr:col>
      <xdr:colOff>85725</xdr:colOff>
      <xdr:row>1429</xdr:row>
      <xdr:rowOff>180975</xdr:rowOff>
    </xdr:to>
    <xdr:sp macro="" textlink="">
      <xdr:nvSpPr>
        <xdr:cNvPr id="2808" name="Text Box 5431"/>
        <xdr:cNvSpPr txBox="1">
          <a:spLocks noChangeArrowheads="1"/>
        </xdr:cNvSpPr>
      </xdr:nvSpPr>
      <xdr:spPr bwMode="auto">
        <a:xfrm>
          <a:off x="4686300" y="4133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1429</xdr:row>
      <xdr:rowOff>0</xdr:rowOff>
    </xdr:from>
    <xdr:to>
      <xdr:col>4</xdr:col>
      <xdr:colOff>85725</xdr:colOff>
      <xdr:row>1429</xdr:row>
      <xdr:rowOff>180975</xdr:rowOff>
    </xdr:to>
    <xdr:sp macro="" textlink="">
      <xdr:nvSpPr>
        <xdr:cNvPr id="2809" name="Text Box 5432"/>
        <xdr:cNvSpPr txBox="1">
          <a:spLocks noChangeArrowheads="1"/>
        </xdr:cNvSpPr>
      </xdr:nvSpPr>
      <xdr:spPr bwMode="auto">
        <a:xfrm>
          <a:off x="4686300" y="4133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1429</xdr:row>
      <xdr:rowOff>0</xdr:rowOff>
    </xdr:from>
    <xdr:to>
      <xdr:col>4</xdr:col>
      <xdr:colOff>85725</xdr:colOff>
      <xdr:row>1429</xdr:row>
      <xdr:rowOff>180975</xdr:rowOff>
    </xdr:to>
    <xdr:sp macro="" textlink="">
      <xdr:nvSpPr>
        <xdr:cNvPr id="2810" name="Text Box 5433"/>
        <xdr:cNvSpPr txBox="1">
          <a:spLocks noChangeArrowheads="1"/>
        </xdr:cNvSpPr>
      </xdr:nvSpPr>
      <xdr:spPr bwMode="auto">
        <a:xfrm>
          <a:off x="4686300" y="4133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1429</xdr:row>
      <xdr:rowOff>0</xdr:rowOff>
    </xdr:from>
    <xdr:to>
      <xdr:col>4</xdr:col>
      <xdr:colOff>85725</xdr:colOff>
      <xdr:row>1429</xdr:row>
      <xdr:rowOff>180975</xdr:rowOff>
    </xdr:to>
    <xdr:sp macro="" textlink="">
      <xdr:nvSpPr>
        <xdr:cNvPr id="2811" name="Text Box 5434"/>
        <xdr:cNvSpPr txBox="1">
          <a:spLocks noChangeArrowheads="1"/>
        </xdr:cNvSpPr>
      </xdr:nvSpPr>
      <xdr:spPr bwMode="auto">
        <a:xfrm>
          <a:off x="4686300" y="4133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1429</xdr:row>
      <xdr:rowOff>0</xdr:rowOff>
    </xdr:from>
    <xdr:to>
      <xdr:col>4</xdr:col>
      <xdr:colOff>85725</xdr:colOff>
      <xdr:row>1429</xdr:row>
      <xdr:rowOff>180975</xdr:rowOff>
    </xdr:to>
    <xdr:sp macro="" textlink="">
      <xdr:nvSpPr>
        <xdr:cNvPr id="2812" name="Text Box 5435"/>
        <xdr:cNvSpPr txBox="1">
          <a:spLocks noChangeArrowheads="1"/>
        </xdr:cNvSpPr>
      </xdr:nvSpPr>
      <xdr:spPr bwMode="auto">
        <a:xfrm>
          <a:off x="4686300" y="4133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1429</xdr:row>
      <xdr:rowOff>0</xdr:rowOff>
    </xdr:from>
    <xdr:to>
      <xdr:col>4</xdr:col>
      <xdr:colOff>85725</xdr:colOff>
      <xdr:row>1429</xdr:row>
      <xdr:rowOff>180975</xdr:rowOff>
    </xdr:to>
    <xdr:sp macro="" textlink="">
      <xdr:nvSpPr>
        <xdr:cNvPr id="2813" name="Text Box 5436"/>
        <xdr:cNvSpPr txBox="1">
          <a:spLocks noChangeArrowheads="1"/>
        </xdr:cNvSpPr>
      </xdr:nvSpPr>
      <xdr:spPr bwMode="auto">
        <a:xfrm>
          <a:off x="4686300" y="4133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1429</xdr:row>
      <xdr:rowOff>0</xdr:rowOff>
    </xdr:from>
    <xdr:to>
      <xdr:col>4</xdr:col>
      <xdr:colOff>85725</xdr:colOff>
      <xdr:row>1429</xdr:row>
      <xdr:rowOff>180975</xdr:rowOff>
    </xdr:to>
    <xdr:sp macro="" textlink="">
      <xdr:nvSpPr>
        <xdr:cNvPr id="2814" name="Text Box 5437"/>
        <xdr:cNvSpPr txBox="1">
          <a:spLocks noChangeArrowheads="1"/>
        </xdr:cNvSpPr>
      </xdr:nvSpPr>
      <xdr:spPr bwMode="auto">
        <a:xfrm>
          <a:off x="4686300" y="4133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1429</xdr:row>
      <xdr:rowOff>0</xdr:rowOff>
    </xdr:from>
    <xdr:to>
      <xdr:col>4</xdr:col>
      <xdr:colOff>85725</xdr:colOff>
      <xdr:row>1429</xdr:row>
      <xdr:rowOff>180975</xdr:rowOff>
    </xdr:to>
    <xdr:sp macro="" textlink="">
      <xdr:nvSpPr>
        <xdr:cNvPr id="2815" name="Text Box 5438"/>
        <xdr:cNvSpPr txBox="1">
          <a:spLocks noChangeArrowheads="1"/>
        </xdr:cNvSpPr>
      </xdr:nvSpPr>
      <xdr:spPr bwMode="auto">
        <a:xfrm>
          <a:off x="4686300" y="4133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1429</xdr:row>
      <xdr:rowOff>0</xdr:rowOff>
    </xdr:from>
    <xdr:to>
      <xdr:col>4</xdr:col>
      <xdr:colOff>85725</xdr:colOff>
      <xdr:row>1429</xdr:row>
      <xdr:rowOff>180975</xdr:rowOff>
    </xdr:to>
    <xdr:sp macro="" textlink="">
      <xdr:nvSpPr>
        <xdr:cNvPr id="2816" name="Text Box 5439"/>
        <xdr:cNvSpPr txBox="1">
          <a:spLocks noChangeArrowheads="1"/>
        </xdr:cNvSpPr>
      </xdr:nvSpPr>
      <xdr:spPr bwMode="auto">
        <a:xfrm>
          <a:off x="4686300" y="4133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1429</xdr:row>
      <xdr:rowOff>0</xdr:rowOff>
    </xdr:from>
    <xdr:to>
      <xdr:col>4</xdr:col>
      <xdr:colOff>85725</xdr:colOff>
      <xdr:row>1429</xdr:row>
      <xdr:rowOff>180975</xdr:rowOff>
    </xdr:to>
    <xdr:sp macro="" textlink="">
      <xdr:nvSpPr>
        <xdr:cNvPr id="2817" name="Text Box 5440"/>
        <xdr:cNvSpPr txBox="1">
          <a:spLocks noChangeArrowheads="1"/>
        </xdr:cNvSpPr>
      </xdr:nvSpPr>
      <xdr:spPr bwMode="auto">
        <a:xfrm>
          <a:off x="4686300" y="4133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1429</xdr:row>
      <xdr:rowOff>0</xdr:rowOff>
    </xdr:from>
    <xdr:to>
      <xdr:col>4</xdr:col>
      <xdr:colOff>85725</xdr:colOff>
      <xdr:row>1429</xdr:row>
      <xdr:rowOff>180975</xdr:rowOff>
    </xdr:to>
    <xdr:sp macro="" textlink="">
      <xdr:nvSpPr>
        <xdr:cNvPr id="2818" name="Text Box 5441"/>
        <xdr:cNvSpPr txBox="1">
          <a:spLocks noChangeArrowheads="1"/>
        </xdr:cNvSpPr>
      </xdr:nvSpPr>
      <xdr:spPr bwMode="auto">
        <a:xfrm>
          <a:off x="4686300" y="4133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1429</xdr:row>
      <xdr:rowOff>0</xdr:rowOff>
    </xdr:from>
    <xdr:to>
      <xdr:col>4</xdr:col>
      <xdr:colOff>85725</xdr:colOff>
      <xdr:row>1429</xdr:row>
      <xdr:rowOff>180975</xdr:rowOff>
    </xdr:to>
    <xdr:sp macro="" textlink="">
      <xdr:nvSpPr>
        <xdr:cNvPr id="2819" name="Text Box 5442"/>
        <xdr:cNvSpPr txBox="1">
          <a:spLocks noChangeArrowheads="1"/>
        </xdr:cNvSpPr>
      </xdr:nvSpPr>
      <xdr:spPr bwMode="auto">
        <a:xfrm>
          <a:off x="4686300" y="4133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1429</xdr:row>
      <xdr:rowOff>0</xdr:rowOff>
    </xdr:from>
    <xdr:to>
      <xdr:col>4</xdr:col>
      <xdr:colOff>85725</xdr:colOff>
      <xdr:row>1429</xdr:row>
      <xdr:rowOff>180975</xdr:rowOff>
    </xdr:to>
    <xdr:sp macro="" textlink="">
      <xdr:nvSpPr>
        <xdr:cNvPr id="2820" name="Text Box 5443"/>
        <xdr:cNvSpPr txBox="1">
          <a:spLocks noChangeArrowheads="1"/>
        </xdr:cNvSpPr>
      </xdr:nvSpPr>
      <xdr:spPr bwMode="auto">
        <a:xfrm>
          <a:off x="4686300" y="4133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1429</xdr:row>
      <xdr:rowOff>0</xdr:rowOff>
    </xdr:from>
    <xdr:to>
      <xdr:col>4</xdr:col>
      <xdr:colOff>85725</xdr:colOff>
      <xdr:row>1429</xdr:row>
      <xdr:rowOff>180975</xdr:rowOff>
    </xdr:to>
    <xdr:sp macro="" textlink="">
      <xdr:nvSpPr>
        <xdr:cNvPr id="2821" name="Text Box 5444"/>
        <xdr:cNvSpPr txBox="1">
          <a:spLocks noChangeArrowheads="1"/>
        </xdr:cNvSpPr>
      </xdr:nvSpPr>
      <xdr:spPr bwMode="auto">
        <a:xfrm>
          <a:off x="4686300" y="4133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1429</xdr:row>
      <xdr:rowOff>0</xdr:rowOff>
    </xdr:from>
    <xdr:to>
      <xdr:col>4</xdr:col>
      <xdr:colOff>85725</xdr:colOff>
      <xdr:row>1429</xdr:row>
      <xdr:rowOff>180975</xdr:rowOff>
    </xdr:to>
    <xdr:sp macro="" textlink="">
      <xdr:nvSpPr>
        <xdr:cNvPr id="2822" name="Text Box 5445"/>
        <xdr:cNvSpPr txBox="1">
          <a:spLocks noChangeArrowheads="1"/>
        </xdr:cNvSpPr>
      </xdr:nvSpPr>
      <xdr:spPr bwMode="auto">
        <a:xfrm>
          <a:off x="4686300" y="4133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1429</xdr:row>
      <xdr:rowOff>0</xdr:rowOff>
    </xdr:from>
    <xdr:to>
      <xdr:col>4</xdr:col>
      <xdr:colOff>85725</xdr:colOff>
      <xdr:row>1429</xdr:row>
      <xdr:rowOff>180975</xdr:rowOff>
    </xdr:to>
    <xdr:sp macro="" textlink="">
      <xdr:nvSpPr>
        <xdr:cNvPr id="2823" name="Text Box 5446"/>
        <xdr:cNvSpPr txBox="1">
          <a:spLocks noChangeArrowheads="1"/>
        </xdr:cNvSpPr>
      </xdr:nvSpPr>
      <xdr:spPr bwMode="auto">
        <a:xfrm>
          <a:off x="4686300" y="4133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1429</xdr:row>
      <xdr:rowOff>0</xdr:rowOff>
    </xdr:from>
    <xdr:to>
      <xdr:col>4</xdr:col>
      <xdr:colOff>85725</xdr:colOff>
      <xdr:row>1429</xdr:row>
      <xdr:rowOff>180975</xdr:rowOff>
    </xdr:to>
    <xdr:sp macro="" textlink="">
      <xdr:nvSpPr>
        <xdr:cNvPr id="2824" name="Text Box 5447"/>
        <xdr:cNvSpPr txBox="1">
          <a:spLocks noChangeArrowheads="1"/>
        </xdr:cNvSpPr>
      </xdr:nvSpPr>
      <xdr:spPr bwMode="auto">
        <a:xfrm>
          <a:off x="4686300" y="4133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1429</xdr:row>
      <xdr:rowOff>0</xdr:rowOff>
    </xdr:from>
    <xdr:to>
      <xdr:col>4</xdr:col>
      <xdr:colOff>85725</xdr:colOff>
      <xdr:row>1429</xdr:row>
      <xdr:rowOff>180975</xdr:rowOff>
    </xdr:to>
    <xdr:sp macro="" textlink="">
      <xdr:nvSpPr>
        <xdr:cNvPr id="2825" name="Text Box 5448"/>
        <xdr:cNvSpPr txBox="1">
          <a:spLocks noChangeArrowheads="1"/>
        </xdr:cNvSpPr>
      </xdr:nvSpPr>
      <xdr:spPr bwMode="auto">
        <a:xfrm>
          <a:off x="4686300" y="4133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1429</xdr:row>
      <xdr:rowOff>0</xdr:rowOff>
    </xdr:from>
    <xdr:to>
      <xdr:col>4</xdr:col>
      <xdr:colOff>85725</xdr:colOff>
      <xdr:row>1429</xdr:row>
      <xdr:rowOff>180975</xdr:rowOff>
    </xdr:to>
    <xdr:sp macro="" textlink="">
      <xdr:nvSpPr>
        <xdr:cNvPr id="2826" name="Text Box 5449"/>
        <xdr:cNvSpPr txBox="1">
          <a:spLocks noChangeArrowheads="1"/>
        </xdr:cNvSpPr>
      </xdr:nvSpPr>
      <xdr:spPr bwMode="auto">
        <a:xfrm>
          <a:off x="4686300" y="4133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1429</xdr:row>
      <xdr:rowOff>0</xdr:rowOff>
    </xdr:from>
    <xdr:to>
      <xdr:col>4</xdr:col>
      <xdr:colOff>85725</xdr:colOff>
      <xdr:row>1429</xdr:row>
      <xdr:rowOff>180975</xdr:rowOff>
    </xdr:to>
    <xdr:sp macro="" textlink="">
      <xdr:nvSpPr>
        <xdr:cNvPr id="2827" name="Text Box 5450"/>
        <xdr:cNvSpPr txBox="1">
          <a:spLocks noChangeArrowheads="1"/>
        </xdr:cNvSpPr>
      </xdr:nvSpPr>
      <xdr:spPr bwMode="auto">
        <a:xfrm>
          <a:off x="4686300" y="4133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1429</xdr:row>
      <xdr:rowOff>0</xdr:rowOff>
    </xdr:from>
    <xdr:to>
      <xdr:col>4</xdr:col>
      <xdr:colOff>85725</xdr:colOff>
      <xdr:row>1429</xdr:row>
      <xdr:rowOff>180975</xdr:rowOff>
    </xdr:to>
    <xdr:sp macro="" textlink="">
      <xdr:nvSpPr>
        <xdr:cNvPr id="2828" name="Text Box 5451"/>
        <xdr:cNvSpPr txBox="1">
          <a:spLocks noChangeArrowheads="1"/>
        </xdr:cNvSpPr>
      </xdr:nvSpPr>
      <xdr:spPr bwMode="auto">
        <a:xfrm>
          <a:off x="4686300" y="4133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1429</xdr:row>
      <xdr:rowOff>0</xdr:rowOff>
    </xdr:from>
    <xdr:to>
      <xdr:col>4</xdr:col>
      <xdr:colOff>85725</xdr:colOff>
      <xdr:row>1429</xdr:row>
      <xdr:rowOff>180975</xdr:rowOff>
    </xdr:to>
    <xdr:sp macro="" textlink="">
      <xdr:nvSpPr>
        <xdr:cNvPr id="2829" name="Text Box 5452"/>
        <xdr:cNvSpPr txBox="1">
          <a:spLocks noChangeArrowheads="1"/>
        </xdr:cNvSpPr>
      </xdr:nvSpPr>
      <xdr:spPr bwMode="auto">
        <a:xfrm>
          <a:off x="4686300" y="4133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1429</xdr:row>
      <xdr:rowOff>0</xdr:rowOff>
    </xdr:from>
    <xdr:to>
      <xdr:col>4</xdr:col>
      <xdr:colOff>85725</xdr:colOff>
      <xdr:row>1429</xdr:row>
      <xdr:rowOff>180975</xdr:rowOff>
    </xdr:to>
    <xdr:sp macro="" textlink="">
      <xdr:nvSpPr>
        <xdr:cNvPr id="2830" name="Text Box 5453"/>
        <xdr:cNvSpPr txBox="1">
          <a:spLocks noChangeArrowheads="1"/>
        </xdr:cNvSpPr>
      </xdr:nvSpPr>
      <xdr:spPr bwMode="auto">
        <a:xfrm>
          <a:off x="4686300" y="4133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1429</xdr:row>
      <xdr:rowOff>0</xdr:rowOff>
    </xdr:from>
    <xdr:to>
      <xdr:col>4</xdr:col>
      <xdr:colOff>85725</xdr:colOff>
      <xdr:row>1429</xdr:row>
      <xdr:rowOff>180975</xdr:rowOff>
    </xdr:to>
    <xdr:sp macro="" textlink="">
      <xdr:nvSpPr>
        <xdr:cNvPr id="2831" name="Text Box 5454"/>
        <xdr:cNvSpPr txBox="1">
          <a:spLocks noChangeArrowheads="1"/>
        </xdr:cNvSpPr>
      </xdr:nvSpPr>
      <xdr:spPr bwMode="auto">
        <a:xfrm>
          <a:off x="4686300" y="4133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1429</xdr:row>
      <xdr:rowOff>0</xdr:rowOff>
    </xdr:from>
    <xdr:to>
      <xdr:col>4</xdr:col>
      <xdr:colOff>85725</xdr:colOff>
      <xdr:row>1429</xdr:row>
      <xdr:rowOff>180975</xdr:rowOff>
    </xdr:to>
    <xdr:sp macro="" textlink="">
      <xdr:nvSpPr>
        <xdr:cNvPr id="2832" name="Text Box 5455"/>
        <xdr:cNvSpPr txBox="1">
          <a:spLocks noChangeArrowheads="1"/>
        </xdr:cNvSpPr>
      </xdr:nvSpPr>
      <xdr:spPr bwMode="auto">
        <a:xfrm>
          <a:off x="4686300" y="4133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1429</xdr:row>
      <xdr:rowOff>0</xdr:rowOff>
    </xdr:from>
    <xdr:to>
      <xdr:col>4</xdr:col>
      <xdr:colOff>85725</xdr:colOff>
      <xdr:row>1429</xdr:row>
      <xdr:rowOff>180975</xdr:rowOff>
    </xdr:to>
    <xdr:sp macro="" textlink="">
      <xdr:nvSpPr>
        <xdr:cNvPr id="2833" name="Text Box 5456"/>
        <xdr:cNvSpPr txBox="1">
          <a:spLocks noChangeArrowheads="1"/>
        </xdr:cNvSpPr>
      </xdr:nvSpPr>
      <xdr:spPr bwMode="auto">
        <a:xfrm>
          <a:off x="4686300" y="4133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1429</xdr:row>
      <xdr:rowOff>0</xdr:rowOff>
    </xdr:from>
    <xdr:to>
      <xdr:col>4</xdr:col>
      <xdr:colOff>85725</xdr:colOff>
      <xdr:row>1429</xdr:row>
      <xdr:rowOff>180975</xdr:rowOff>
    </xdr:to>
    <xdr:sp macro="" textlink="">
      <xdr:nvSpPr>
        <xdr:cNvPr id="2834" name="Text Box 5457"/>
        <xdr:cNvSpPr txBox="1">
          <a:spLocks noChangeArrowheads="1"/>
        </xdr:cNvSpPr>
      </xdr:nvSpPr>
      <xdr:spPr bwMode="auto">
        <a:xfrm>
          <a:off x="4686300" y="4133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1429</xdr:row>
      <xdr:rowOff>0</xdr:rowOff>
    </xdr:from>
    <xdr:to>
      <xdr:col>4</xdr:col>
      <xdr:colOff>85725</xdr:colOff>
      <xdr:row>1429</xdr:row>
      <xdr:rowOff>180975</xdr:rowOff>
    </xdr:to>
    <xdr:sp macro="" textlink="">
      <xdr:nvSpPr>
        <xdr:cNvPr id="2835" name="Text Box 5458"/>
        <xdr:cNvSpPr txBox="1">
          <a:spLocks noChangeArrowheads="1"/>
        </xdr:cNvSpPr>
      </xdr:nvSpPr>
      <xdr:spPr bwMode="auto">
        <a:xfrm>
          <a:off x="4686300" y="4133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1429</xdr:row>
      <xdr:rowOff>0</xdr:rowOff>
    </xdr:from>
    <xdr:to>
      <xdr:col>4</xdr:col>
      <xdr:colOff>85725</xdr:colOff>
      <xdr:row>1429</xdr:row>
      <xdr:rowOff>180975</xdr:rowOff>
    </xdr:to>
    <xdr:sp macro="" textlink="">
      <xdr:nvSpPr>
        <xdr:cNvPr id="2836" name="Text Box 5459"/>
        <xdr:cNvSpPr txBox="1">
          <a:spLocks noChangeArrowheads="1"/>
        </xdr:cNvSpPr>
      </xdr:nvSpPr>
      <xdr:spPr bwMode="auto">
        <a:xfrm>
          <a:off x="4686300" y="4133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1429</xdr:row>
      <xdr:rowOff>0</xdr:rowOff>
    </xdr:from>
    <xdr:to>
      <xdr:col>4</xdr:col>
      <xdr:colOff>85725</xdr:colOff>
      <xdr:row>1429</xdr:row>
      <xdr:rowOff>180975</xdr:rowOff>
    </xdr:to>
    <xdr:sp macro="" textlink="">
      <xdr:nvSpPr>
        <xdr:cNvPr id="2837" name="Text Box 5460"/>
        <xdr:cNvSpPr txBox="1">
          <a:spLocks noChangeArrowheads="1"/>
        </xdr:cNvSpPr>
      </xdr:nvSpPr>
      <xdr:spPr bwMode="auto">
        <a:xfrm>
          <a:off x="4686300" y="4133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1429</xdr:row>
      <xdr:rowOff>0</xdr:rowOff>
    </xdr:from>
    <xdr:to>
      <xdr:col>4</xdr:col>
      <xdr:colOff>85725</xdr:colOff>
      <xdr:row>1429</xdr:row>
      <xdr:rowOff>180975</xdr:rowOff>
    </xdr:to>
    <xdr:sp macro="" textlink="">
      <xdr:nvSpPr>
        <xdr:cNvPr id="2838" name="Text Box 5461"/>
        <xdr:cNvSpPr txBox="1">
          <a:spLocks noChangeArrowheads="1"/>
        </xdr:cNvSpPr>
      </xdr:nvSpPr>
      <xdr:spPr bwMode="auto">
        <a:xfrm>
          <a:off x="4686300" y="4133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1429</xdr:row>
      <xdr:rowOff>0</xdr:rowOff>
    </xdr:from>
    <xdr:to>
      <xdr:col>4</xdr:col>
      <xdr:colOff>85725</xdr:colOff>
      <xdr:row>1429</xdr:row>
      <xdr:rowOff>180975</xdr:rowOff>
    </xdr:to>
    <xdr:sp macro="" textlink="">
      <xdr:nvSpPr>
        <xdr:cNvPr id="2839" name="Text Box 5462"/>
        <xdr:cNvSpPr txBox="1">
          <a:spLocks noChangeArrowheads="1"/>
        </xdr:cNvSpPr>
      </xdr:nvSpPr>
      <xdr:spPr bwMode="auto">
        <a:xfrm>
          <a:off x="4686300" y="4133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1429</xdr:row>
      <xdr:rowOff>0</xdr:rowOff>
    </xdr:from>
    <xdr:to>
      <xdr:col>4</xdr:col>
      <xdr:colOff>85725</xdr:colOff>
      <xdr:row>1429</xdr:row>
      <xdr:rowOff>180975</xdr:rowOff>
    </xdr:to>
    <xdr:sp macro="" textlink="">
      <xdr:nvSpPr>
        <xdr:cNvPr id="2840" name="Text Box 5463"/>
        <xdr:cNvSpPr txBox="1">
          <a:spLocks noChangeArrowheads="1"/>
        </xdr:cNvSpPr>
      </xdr:nvSpPr>
      <xdr:spPr bwMode="auto">
        <a:xfrm>
          <a:off x="4686300" y="4133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1429</xdr:row>
      <xdr:rowOff>0</xdr:rowOff>
    </xdr:from>
    <xdr:to>
      <xdr:col>4</xdr:col>
      <xdr:colOff>85725</xdr:colOff>
      <xdr:row>1429</xdr:row>
      <xdr:rowOff>180975</xdr:rowOff>
    </xdr:to>
    <xdr:sp macro="" textlink="">
      <xdr:nvSpPr>
        <xdr:cNvPr id="2841" name="Text Box 5464"/>
        <xdr:cNvSpPr txBox="1">
          <a:spLocks noChangeArrowheads="1"/>
        </xdr:cNvSpPr>
      </xdr:nvSpPr>
      <xdr:spPr bwMode="auto">
        <a:xfrm>
          <a:off x="4686300" y="4133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1429</xdr:row>
      <xdr:rowOff>0</xdr:rowOff>
    </xdr:from>
    <xdr:to>
      <xdr:col>4</xdr:col>
      <xdr:colOff>85725</xdr:colOff>
      <xdr:row>1429</xdr:row>
      <xdr:rowOff>180975</xdr:rowOff>
    </xdr:to>
    <xdr:sp macro="" textlink="">
      <xdr:nvSpPr>
        <xdr:cNvPr id="2842" name="Text Box 5465"/>
        <xdr:cNvSpPr txBox="1">
          <a:spLocks noChangeArrowheads="1"/>
        </xdr:cNvSpPr>
      </xdr:nvSpPr>
      <xdr:spPr bwMode="auto">
        <a:xfrm>
          <a:off x="4686300" y="4133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1429</xdr:row>
      <xdr:rowOff>0</xdr:rowOff>
    </xdr:from>
    <xdr:to>
      <xdr:col>4</xdr:col>
      <xdr:colOff>85725</xdr:colOff>
      <xdr:row>1429</xdr:row>
      <xdr:rowOff>180975</xdr:rowOff>
    </xdr:to>
    <xdr:sp macro="" textlink="">
      <xdr:nvSpPr>
        <xdr:cNvPr id="2843" name="Text Box 5466"/>
        <xdr:cNvSpPr txBox="1">
          <a:spLocks noChangeArrowheads="1"/>
        </xdr:cNvSpPr>
      </xdr:nvSpPr>
      <xdr:spPr bwMode="auto">
        <a:xfrm>
          <a:off x="4686300" y="4133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1429</xdr:row>
      <xdr:rowOff>0</xdr:rowOff>
    </xdr:from>
    <xdr:to>
      <xdr:col>4</xdr:col>
      <xdr:colOff>85725</xdr:colOff>
      <xdr:row>1429</xdr:row>
      <xdr:rowOff>180975</xdr:rowOff>
    </xdr:to>
    <xdr:sp macro="" textlink="">
      <xdr:nvSpPr>
        <xdr:cNvPr id="2844" name="Text Box 5467"/>
        <xdr:cNvSpPr txBox="1">
          <a:spLocks noChangeArrowheads="1"/>
        </xdr:cNvSpPr>
      </xdr:nvSpPr>
      <xdr:spPr bwMode="auto">
        <a:xfrm>
          <a:off x="4686300" y="4133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1429</xdr:row>
      <xdr:rowOff>0</xdr:rowOff>
    </xdr:from>
    <xdr:to>
      <xdr:col>4</xdr:col>
      <xdr:colOff>85725</xdr:colOff>
      <xdr:row>1429</xdr:row>
      <xdr:rowOff>180975</xdr:rowOff>
    </xdr:to>
    <xdr:sp macro="" textlink="">
      <xdr:nvSpPr>
        <xdr:cNvPr id="2845" name="Text Box 5468"/>
        <xdr:cNvSpPr txBox="1">
          <a:spLocks noChangeArrowheads="1"/>
        </xdr:cNvSpPr>
      </xdr:nvSpPr>
      <xdr:spPr bwMode="auto">
        <a:xfrm>
          <a:off x="4686300" y="4133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1512</xdr:row>
      <xdr:rowOff>0</xdr:rowOff>
    </xdr:from>
    <xdr:to>
      <xdr:col>4</xdr:col>
      <xdr:colOff>85725</xdr:colOff>
      <xdr:row>1513</xdr:row>
      <xdr:rowOff>26917</xdr:rowOff>
    </xdr:to>
    <xdr:sp macro="" textlink="">
      <xdr:nvSpPr>
        <xdr:cNvPr id="2846" name="Text Box 11003"/>
        <xdr:cNvSpPr txBox="1">
          <a:spLocks noChangeArrowheads="1"/>
        </xdr:cNvSpPr>
      </xdr:nvSpPr>
      <xdr:spPr bwMode="auto">
        <a:xfrm>
          <a:off x="4686300" y="5695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1512</xdr:row>
      <xdr:rowOff>0</xdr:rowOff>
    </xdr:from>
    <xdr:to>
      <xdr:col>4</xdr:col>
      <xdr:colOff>85725</xdr:colOff>
      <xdr:row>1513</xdr:row>
      <xdr:rowOff>26917</xdr:rowOff>
    </xdr:to>
    <xdr:sp macro="" textlink="">
      <xdr:nvSpPr>
        <xdr:cNvPr id="2847" name="Text Box 11004"/>
        <xdr:cNvSpPr txBox="1">
          <a:spLocks noChangeArrowheads="1"/>
        </xdr:cNvSpPr>
      </xdr:nvSpPr>
      <xdr:spPr bwMode="auto">
        <a:xfrm>
          <a:off x="4686300" y="5695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1512</xdr:row>
      <xdr:rowOff>0</xdr:rowOff>
    </xdr:from>
    <xdr:to>
      <xdr:col>4</xdr:col>
      <xdr:colOff>85725</xdr:colOff>
      <xdr:row>1513</xdr:row>
      <xdr:rowOff>26917</xdr:rowOff>
    </xdr:to>
    <xdr:sp macro="" textlink="">
      <xdr:nvSpPr>
        <xdr:cNvPr id="2848" name="Text Box 11005"/>
        <xdr:cNvSpPr txBox="1">
          <a:spLocks noChangeArrowheads="1"/>
        </xdr:cNvSpPr>
      </xdr:nvSpPr>
      <xdr:spPr bwMode="auto">
        <a:xfrm>
          <a:off x="4686300" y="5695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1512</xdr:row>
      <xdr:rowOff>0</xdr:rowOff>
    </xdr:from>
    <xdr:to>
      <xdr:col>4</xdr:col>
      <xdr:colOff>85725</xdr:colOff>
      <xdr:row>1513</xdr:row>
      <xdr:rowOff>26917</xdr:rowOff>
    </xdr:to>
    <xdr:sp macro="" textlink="">
      <xdr:nvSpPr>
        <xdr:cNvPr id="2849" name="Text Box 11006"/>
        <xdr:cNvSpPr txBox="1">
          <a:spLocks noChangeArrowheads="1"/>
        </xdr:cNvSpPr>
      </xdr:nvSpPr>
      <xdr:spPr bwMode="auto">
        <a:xfrm>
          <a:off x="4686300" y="5695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850" name="Text Box 947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851" name="Text Box 947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852" name="Text Box 947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853" name="Text Box 948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854" name="Text Box 948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855" name="Text Box 948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856" name="Text Box 948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857" name="Text Box 948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858" name="Text Box 948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859" name="Text Box 948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860" name="Text Box 948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861" name="Text Box 948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862" name="Text Box 948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863" name="Text Box 949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864" name="Text Box 949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865" name="Text Box 949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866" name="Text Box 949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867" name="Text Box 949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868" name="Text Box 949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869" name="Text Box 949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870" name="Text Box 949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871" name="Text Box 949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872" name="Text Box 949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873" name="Text Box 950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874" name="Text Box 950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875" name="Text Box 950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876" name="Text Box 950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877" name="Text Box 950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878" name="Text Box 950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879" name="Text Box 950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880" name="Text Box 950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881" name="Text Box 950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882" name="Text Box 950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883" name="Text Box 951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884" name="Text Box 951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885" name="Text Box 951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886" name="Text Box 951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887" name="Text Box 951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888" name="Text Box 951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889" name="Text Box 951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890" name="Text Box 951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891" name="Text Box 951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892" name="Text Box 951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893" name="Text Box 952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894" name="Text Box 952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895" name="Text Box 952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896" name="Text Box 952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897" name="Text Box 952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898" name="Text Box 952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899" name="Text Box 952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900" name="Text Box 952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901" name="Text Box 952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902" name="Text Box 952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903" name="Text Box 953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904" name="Text Box 953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905" name="Text Box 953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906" name="Text Box 953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907" name="Text Box 953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908" name="Text Box 953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909" name="Text Box 953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910" name="Text Box 953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911" name="Text Box 953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912" name="Text Box 953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913" name="Text Box 954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914" name="Text Box 954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915" name="Text Box 954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916" name="Text Box 954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917" name="Text Box 954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918" name="Text Box 954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919" name="Text Box 954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920" name="Text Box 954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921" name="Text Box 954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922" name="Text Box 954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923" name="Text Box 955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924" name="Text Box 955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925" name="Text Box 955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926" name="Text Box 955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927" name="Text Box 955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928" name="Text Box 955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929" name="Text Box 955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930" name="Text Box 955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931" name="Text Box 955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932" name="Text Box 955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933" name="Text Box 956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934" name="Text Box 956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935" name="Text Box 956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936" name="Text Box 956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937" name="Text Box 956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938" name="Text Box 956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939" name="Text Box 956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940" name="Text Box 956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941" name="Text Box 956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942" name="Text Box 956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943" name="Text Box 957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944" name="Text Box 957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945" name="Text Box 957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946" name="Text Box 957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947" name="Text Box 957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948" name="Text Box 957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949" name="Text Box 957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950" name="Text Box 957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951" name="Text Box 957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952" name="Text Box 957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953" name="Text Box 958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954" name="Text Box 958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955" name="Text Box 958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956" name="Text Box 958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957" name="Text Box 958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958" name="Text Box 958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959" name="Text Box 958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960" name="Text Box 958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961" name="Text Box 958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962" name="Text Box 958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963" name="Text Box 959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964" name="Text Box 959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965" name="Text Box 959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966" name="Text Box 959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967" name="Text Box 959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968" name="Text Box 959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969" name="Text Box 959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970" name="Text Box 959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971" name="Text Box 959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972" name="Text Box 959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973" name="Text Box 960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974" name="Text Box 960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975" name="Text Box 960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976" name="Text Box 960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977" name="Text Box 960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978" name="Text Box 960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979" name="Text Box 960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980" name="Text Box 960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981" name="Text Box 960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982" name="Text Box 960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983" name="Text Box 961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984" name="Text Box 961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985" name="Text Box 961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986" name="Text Box 961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987" name="Text Box 961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988" name="Text Box 961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989" name="Text Box 961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990" name="Text Box 961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991" name="Text Box 961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992" name="Text Box 961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993" name="Text Box 962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994" name="Text Box 962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995" name="Text Box 962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996" name="Text Box 962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997" name="Text Box 962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998" name="Text Box 962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2999" name="Text Box 962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000" name="Text Box 962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001" name="Text Box 962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002" name="Text Box 962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003" name="Text Box 963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004" name="Text Box 963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005" name="Text Box 963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006" name="Text Box 963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007" name="Text Box 963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9"/>
    <xdr:sp macro="" textlink="">
      <xdr:nvSpPr>
        <xdr:cNvPr id="3008" name="Text Box 9635"/>
        <xdr:cNvSpPr txBox="1">
          <a:spLocks noChangeArrowheads="1"/>
        </xdr:cNvSpPr>
      </xdr:nvSpPr>
      <xdr:spPr bwMode="auto">
        <a:xfrm>
          <a:off x="4686300" y="5657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9"/>
    <xdr:sp macro="" textlink="">
      <xdr:nvSpPr>
        <xdr:cNvPr id="3009" name="Text Box 9636"/>
        <xdr:cNvSpPr txBox="1">
          <a:spLocks noChangeArrowheads="1"/>
        </xdr:cNvSpPr>
      </xdr:nvSpPr>
      <xdr:spPr bwMode="auto">
        <a:xfrm>
          <a:off x="4686300" y="5657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9"/>
    <xdr:sp macro="" textlink="">
      <xdr:nvSpPr>
        <xdr:cNvPr id="3010" name="Text Box 9637"/>
        <xdr:cNvSpPr txBox="1">
          <a:spLocks noChangeArrowheads="1"/>
        </xdr:cNvSpPr>
      </xdr:nvSpPr>
      <xdr:spPr bwMode="auto">
        <a:xfrm>
          <a:off x="4686300" y="5657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9"/>
    <xdr:sp macro="" textlink="">
      <xdr:nvSpPr>
        <xdr:cNvPr id="3011" name="Text Box 9638"/>
        <xdr:cNvSpPr txBox="1">
          <a:spLocks noChangeArrowheads="1"/>
        </xdr:cNvSpPr>
      </xdr:nvSpPr>
      <xdr:spPr bwMode="auto">
        <a:xfrm>
          <a:off x="4686300" y="5657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9"/>
    <xdr:sp macro="" textlink="">
      <xdr:nvSpPr>
        <xdr:cNvPr id="3012" name="Text Box 9639"/>
        <xdr:cNvSpPr txBox="1">
          <a:spLocks noChangeArrowheads="1"/>
        </xdr:cNvSpPr>
      </xdr:nvSpPr>
      <xdr:spPr bwMode="auto">
        <a:xfrm>
          <a:off x="4686300" y="5657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9"/>
    <xdr:sp macro="" textlink="">
      <xdr:nvSpPr>
        <xdr:cNvPr id="3013" name="Text Box 9640"/>
        <xdr:cNvSpPr txBox="1">
          <a:spLocks noChangeArrowheads="1"/>
        </xdr:cNvSpPr>
      </xdr:nvSpPr>
      <xdr:spPr bwMode="auto">
        <a:xfrm>
          <a:off x="4686300" y="5657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9"/>
    <xdr:sp macro="" textlink="">
      <xdr:nvSpPr>
        <xdr:cNvPr id="3014" name="Text Box 9641"/>
        <xdr:cNvSpPr txBox="1">
          <a:spLocks noChangeArrowheads="1"/>
        </xdr:cNvSpPr>
      </xdr:nvSpPr>
      <xdr:spPr bwMode="auto">
        <a:xfrm>
          <a:off x="4686300" y="5657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9"/>
    <xdr:sp macro="" textlink="">
      <xdr:nvSpPr>
        <xdr:cNvPr id="3015" name="Text Box 9642"/>
        <xdr:cNvSpPr txBox="1">
          <a:spLocks noChangeArrowheads="1"/>
        </xdr:cNvSpPr>
      </xdr:nvSpPr>
      <xdr:spPr bwMode="auto">
        <a:xfrm>
          <a:off x="4686300" y="5657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016" name="Text Box 964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017" name="Text Box 964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018" name="Text Box 964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019" name="Text Box 964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020" name="Text Box 964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021" name="Text Box 964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022" name="Text Box 964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023" name="Text Box 965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9"/>
    <xdr:sp macro="" textlink="">
      <xdr:nvSpPr>
        <xdr:cNvPr id="3024" name="Text Box 9651"/>
        <xdr:cNvSpPr txBox="1">
          <a:spLocks noChangeArrowheads="1"/>
        </xdr:cNvSpPr>
      </xdr:nvSpPr>
      <xdr:spPr bwMode="auto">
        <a:xfrm>
          <a:off x="4686300" y="5657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9"/>
    <xdr:sp macro="" textlink="">
      <xdr:nvSpPr>
        <xdr:cNvPr id="3025" name="Text Box 9652"/>
        <xdr:cNvSpPr txBox="1">
          <a:spLocks noChangeArrowheads="1"/>
        </xdr:cNvSpPr>
      </xdr:nvSpPr>
      <xdr:spPr bwMode="auto">
        <a:xfrm>
          <a:off x="4686300" y="5657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9"/>
    <xdr:sp macro="" textlink="">
      <xdr:nvSpPr>
        <xdr:cNvPr id="3026" name="Text Box 9653"/>
        <xdr:cNvSpPr txBox="1">
          <a:spLocks noChangeArrowheads="1"/>
        </xdr:cNvSpPr>
      </xdr:nvSpPr>
      <xdr:spPr bwMode="auto">
        <a:xfrm>
          <a:off x="4686300" y="5657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9"/>
    <xdr:sp macro="" textlink="">
      <xdr:nvSpPr>
        <xdr:cNvPr id="3027" name="Text Box 9654"/>
        <xdr:cNvSpPr txBox="1">
          <a:spLocks noChangeArrowheads="1"/>
        </xdr:cNvSpPr>
      </xdr:nvSpPr>
      <xdr:spPr bwMode="auto">
        <a:xfrm>
          <a:off x="4686300" y="5657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9"/>
    <xdr:sp macro="" textlink="">
      <xdr:nvSpPr>
        <xdr:cNvPr id="3028" name="Text Box 9655"/>
        <xdr:cNvSpPr txBox="1">
          <a:spLocks noChangeArrowheads="1"/>
        </xdr:cNvSpPr>
      </xdr:nvSpPr>
      <xdr:spPr bwMode="auto">
        <a:xfrm>
          <a:off x="4686300" y="5657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9"/>
    <xdr:sp macro="" textlink="">
      <xdr:nvSpPr>
        <xdr:cNvPr id="3029" name="Text Box 9656"/>
        <xdr:cNvSpPr txBox="1">
          <a:spLocks noChangeArrowheads="1"/>
        </xdr:cNvSpPr>
      </xdr:nvSpPr>
      <xdr:spPr bwMode="auto">
        <a:xfrm>
          <a:off x="4686300" y="5657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030" name="Text Box 965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031" name="Text Box 965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9"/>
    <xdr:sp macro="" textlink="">
      <xdr:nvSpPr>
        <xdr:cNvPr id="3032" name="Text Box 9659"/>
        <xdr:cNvSpPr txBox="1">
          <a:spLocks noChangeArrowheads="1"/>
        </xdr:cNvSpPr>
      </xdr:nvSpPr>
      <xdr:spPr bwMode="auto">
        <a:xfrm>
          <a:off x="4686300" y="5657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9"/>
    <xdr:sp macro="" textlink="">
      <xdr:nvSpPr>
        <xdr:cNvPr id="3033" name="Text Box 9660"/>
        <xdr:cNvSpPr txBox="1">
          <a:spLocks noChangeArrowheads="1"/>
        </xdr:cNvSpPr>
      </xdr:nvSpPr>
      <xdr:spPr bwMode="auto">
        <a:xfrm>
          <a:off x="4686300" y="5657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9"/>
    <xdr:sp macro="" textlink="">
      <xdr:nvSpPr>
        <xdr:cNvPr id="3034" name="Text Box 9661"/>
        <xdr:cNvSpPr txBox="1">
          <a:spLocks noChangeArrowheads="1"/>
        </xdr:cNvSpPr>
      </xdr:nvSpPr>
      <xdr:spPr bwMode="auto">
        <a:xfrm>
          <a:off x="4686300" y="5657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9"/>
    <xdr:sp macro="" textlink="">
      <xdr:nvSpPr>
        <xdr:cNvPr id="3035" name="Text Box 9662"/>
        <xdr:cNvSpPr txBox="1">
          <a:spLocks noChangeArrowheads="1"/>
        </xdr:cNvSpPr>
      </xdr:nvSpPr>
      <xdr:spPr bwMode="auto">
        <a:xfrm>
          <a:off x="4686300" y="5657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9"/>
    <xdr:sp macro="" textlink="">
      <xdr:nvSpPr>
        <xdr:cNvPr id="3036" name="Text Box 9663"/>
        <xdr:cNvSpPr txBox="1">
          <a:spLocks noChangeArrowheads="1"/>
        </xdr:cNvSpPr>
      </xdr:nvSpPr>
      <xdr:spPr bwMode="auto">
        <a:xfrm>
          <a:off x="4686300" y="5657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9"/>
    <xdr:sp macro="" textlink="">
      <xdr:nvSpPr>
        <xdr:cNvPr id="3037" name="Text Box 9664"/>
        <xdr:cNvSpPr txBox="1">
          <a:spLocks noChangeArrowheads="1"/>
        </xdr:cNvSpPr>
      </xdr:nvSpPr>
      <xdr:spPr bwMode="auto">
        <a:xfrm>
          <a:off x="4686300" y="5657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9"/>
    <xdr:sp macro="" textlink="">
      <xdr:nvSpPr>
        <xdr:cNvPr id="3038" name="Text Box 9665"/>
        <xdr:cNvSpPr txBox="1">
          <a:spLocks noChangeArrowheads="1"/>
        </xdr:cNvSpPr>
      </xdr:nvSpPr>
      <xdr:spPr bwMode="auto">
        <a:xfrm>
          <a:off x="4686300" y="5657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9"/>
    <xdr:sp macro="" textlink="">
      <xdr:nvSpPr>
        <xdr:cNvPr id="3039" name="Text Box 9666"/>
        <xdr:cNvSpPr txBox="1">
          <a:spLocks noChangeArrowheads="1"/>
        </xdr:cNvSpPr>
      </xdr:nvSpPr>
      <xdr:spPr bwMode="auto">
        <a:xfrm>
          <a:off x="4686300" y="5657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9"/>
    <xdr:sp macro="" textlink="">
      <xdr:nvSpPr>
        <xdr:cNvPr id="3040" name="Text Box 9667"/>
        <xdr:cNvSpPr txBox="1">
          <a:spLocks noChangeArrowheads="1"/>
        </xdr:cNvSpPr>
      </xdr:nvSpPr>
      <xdr:spPr bwMode="auto">
        <a:xfrm>
          <a:off x="4686300" y="5657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9"/>
    <xdr:sp macro="" textlink="">
      <xdr:nvSpPr>
        <xdr:cNvPr id="3041" name="Text Box 9668"/>
        <xdr:cNvSpPr txBox="1">
          <a:spLocks noChangeArrowheads="1"/>
        </xdr:cNvSpPr>
      </xdr:nvSpPr>
      <xdr:spPr bwMode="auto">
        <a:xfrm>
          <a:off x="4686300" y="5657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9"/>
    <xdr:sp macro="" textlink="">
      <xdr:nvSpPr>
        <xdr:cNvPr id="3042" name="Text Box 9669"/>
        <xdr:cNvSpPr txBox="1">
          <a:spLocks noChangeArrowheads="1"/>
        </xdr:cNvSpPr>
      </xdr:nvSpPr>
      <xdr:spPr bwMode="auto">
        <a:xfrm>
          <a:off x="4686300" y="5657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9"/>
    <xdr:sp macro="" textlink="">
      <xdr:nvSpPr>
        <xdr:cNvPr id="3043" name="Text Box 9670"/>
        <xdr:cNvSpPr txBox="1">
          <a:spLocks noChangeArrowheads="1"/>
        </xdr:cNvSpPr>
      </xdr:nvSpPr>
      <xdr:spPr bwMode="auto">
        <a:xfrm>
          <a:off x="4686300" y="5657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9"/>
    <xdr:sp macro="" textlink="">
      <xdr:nvSpPr>
        <xdr:cNvPr id="3044" name="Text Box 9671"/>
        <xdr:cNvSpPr txBox="1">
          <a:spLocks noChangeArrowheads="1"/>
        </xdr:cNvSpPr>
      </xdr:nvSpPr>
      <xdr:spPr bwMode="auto">
        <a:xfrm>
          <a:off x="4686300" y="5657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9"/>
    <xdr:sp macro="" textlink="">
      <xdr:nvSpPr>
        <xdr:cNvPr id="3045" name="Text Box 9672"/>
        <xdr:cNvSpPr txBox="1">
          <a:spLocks noChangeArrowheads="1"/>
        </xdr:cNvSpPr>
      </xdr:nvSpPr>
      <xdr:spPr bwMode="auto">
        <a:xfrm>
          <a:off x="4686300" y="5657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9"/>
    <xdr:sp macro="" textlink="">
      <xdr:nvSpPr>
        <xdr:cNvPr id="3046" name="Text Box 9673"/>
        <xdr:cNvSpPr txBox="1">
          <a:spLocks noChangeArrowheads="1"/>
        </xdr:cNvSpPr>
      </xdr:nvSpPr>
      <xdr:spPr bwMode="auto">
        <a:xfrm>
          <a:off x="4686300" y="5657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9"/>
    <xdr:sp macro="" textlink="">
      <xdr:nvSpPr>
        <xdr:cNvPr id="3047" name="Text Box 9674"/>
        <xdr:cNvSpPr txBox="1">
          <a:spLocks noChangeArrowheads="1"/>
        </xdr:cNvSpPr>
      </xdr:nvSpPr>
      <xdr:spPr bwMode="auto">
        <a:xfrm>
          <a:off x="4686300" y="5657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9"/>
    <xdr:sp macro="" textlink="">
      <xdr:nvSpPr>
        <xdr:cNvPr id="3048" name="Text Box 9675"/>
        <xdr:cNvSpPr txBox="1">
          <a:spLocks noChangeArrowheads="1"/>
        </xdr:cNvSpPr>
      </xdr:nvSpPr>
      <xdr:spPr bwMode="auto">
        <a:xfrm>
          <a:off x="4686300" y="5657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9"/>
    <xdr:sp macro="" textlink="">
      <xdr:nvSpPr>
        <xdr:cNvPr id="3049" name="Text Box 9676"/>
        <xdr:cNvSpPr txBox="1">
          <a:spLocks noChangeArrowheads="1"/>
        </xdr:cNvSpPr>
      </xdr:nvSpPr>
      <xdr:spPr bwMode="auto">
        <a:xfrm>
          <a:off x="4686300" y="5657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9"/>
    <xdr:sp macro="" textlink="">
      <xdr:nvSpPr>
        <xdr:cNvPr id="3050" name="Text Box 9677"/>
        <xdr:cNvSpPr txBox="1">
          <a:spLocks noChangeArrowheads="1"/>
        </xdr:cNvSpPr>
      </xdr:nvSpPr>
      <xdr:spPr bwMode="auto">
        <a:xfrm>
          <a:off x="4686300" y="5657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9"/>
    <xdr:sp macro="" textlink="">
      <xdr:nvSpPr>
        <xdr:cNvPr id="3051" name="Text Box 9678"/>
        <xdr:cNvSpPr txBox="1">
          <a:spLocks noChangeArrowheads="1"/>
        </xdr:cNvSpPr>
      </xdr:nvSpPr>
      <xdr:spPr bwMode="auto">
        <a:xfrm>
          <a:off x="4686300" y="5657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9"/>
    <xdr:sp macro="" textlink="">
      <xdr:nvSpPr>
        <xdr:cNvPr id="3052" name="Text Box 9679"/>
        <xdr:cNvSpPr txBox="1">
          <a:spLocks noChangeArrowheads="1"/>
        </xdr:cNvSpPr>
      </xdr:nvSpPr>
      <xdr:spPr bwMode="auto">
        <a:xfrm>
          <a:off x="4686300" y="5657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9"/>
    <xdr:sp macro="" textlink="">
      <xdr:nvSpPr>
        <xdr:cNvPr id="3053" name="Text Box 9680"/>
        <xdr:cNvSpPr txBox="1">
          <a:spLocks noChangeArrowheads="1"/>
        </xdr:cNvSpPr>
      </xdr:nvSpPr>
      <xdr:spPr bwMode="auto">
        <a:xfrm>
          <a:off x="4686300" y="5657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9"/>
    <xdr:sp macro="" textlink="">
      <xdr:nvSpPr>
        <xdr:cNvPr id="3054" name="Text Box 9681"/>
        <xdr:cNvSpPr txBox="1">
          <a:spLocks noChangeArrowheads="1"/>
        </xdr:cNvSpPr>
      </xdr:nvSpPr>
      <xdr:spPr bwMode="auto">
        <a:xfrm>
          <a:off x="4686300" y="5657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9"/>
    <xdr:sp macro="" textlink="">
      <xdr:nvSpPr>
        <xdr:cNvPr id="3055" name="Text Box 9682"/>
        <xdr:cNvSpPr txBox="1">
          <a:spLocks noChangeArrowheads="1"/>
        </xdr:cNvSpPr>
      </xdr:nvSpPr>
      <xdr:spPr bwMode="auto">
        <a:xfrm>
          <a:off x="4686300" y="5657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9"/>
    <xdr:sp macro="" textlink="">
      <xdr:nvSpPr>
        <xdr:cNvPr id="3056" name="Text Box 9683"/>
        <xdr:cNvSpPr txBox="1">
          <a:spLocks noChangeArrowheads="1"/>
        </xdr:cNvSpPr>
      </xdr:nvSpPr>
      <xdr:spPr bwMode="auto">
        <a:xfrm>
          <a:off x="4686300" y="5657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9"/>
    <xdr:sp macro="" textlink="">
      <xdr:nvSpPr>
        <xdr:cNvPr id="3057" name="Text Box 9684"/>
        <xdr:cNvSpPr txBox="1">
          <a:spLocks noChangeArrowheads="1"/>
        </xdr:cNvSpPr>
      </xdr:nvSpPr>
      <xdr:spPr bwMode="auto">
        <a:xfrm>
          <a:off x="4686300" y="5657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9"/>
    <xdr:sp macro="" textlink="">
      <xdr:nvSpPr>
        <xdr:cNvPr id="3058" name="Text Box 9685"/>
        <xdr:cNvSpPr txBox="1">
          <a:spLocks noChangeArrowheads="1"/>
        </xdr:cNvSpPr>
      </xdr:nvSpPr>
      <xdr:spPr bwMode="auto">
        <a:xfrm>
          <a:off x="4686300" y="5657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9"/>
    <xdr:sp macro="" textlink="">
      <xdr:nvSpPr>
        <xdr:cNvPr id="3059" name="Text Box 9686"/>
        <xdr:cNvSpPr txBox="1">
          <a:spLocks noChangeArrowheads="1"/>
        </xdr:cNvSpPr>
      </xdr:nvSpPr>
      <xdr:spPr bwMode="auto">
        <a:xfrm>
          <a:off x="4686300" y="5657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9"/>
    <xdr:sp macro="" textlink="">
      <xdr:nvSpPr>
        <xdr:cNvPr id="3060" name="Text Box 9687"/>
        <xdr:cNvSpPr txBox="1">
          <a:spLocks noChangeArrowheads="1"/>
        </xdr:cNvSpPr>
      </xdr:nvSpPr>
      <xdr:spPr bwMode="auto">
        <a:xfrm>
          <a:off x="4686300" y="5657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9"/>
    <xdr:sp macro="" textlink="">
      <xdr:nvSpPr>
        <xdr:cNvPr id="3061" name="Text Box 9688"/>
        <xdr:cNvSpPr txBox="1">
          <a:spLocks noChangeArrowheads="1"/>
        </xdr:cNvSpPr>
      </xdr:nvSpPr>
      <xdr:spPr bwMode="auto">
        <a:xfrm>
          <a:off x="4686300" y="5657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9"/>
    <xdr:sp macro="" textlink="">
      <xdr:nvSpPr>
        <xdr:cNvPr id="3062" name="Text Box 9689"/>
        <xdr:cNvSpPr txBox="1">
          <a:spLocks noChangeArrowheads="1"/>
        </xdr:cNvSpPr>
      </xdr:nvSpPr>
      <xdr:spPr bwMode="auto">
        <a:xfrm>
          <a:off x="4686300" y="5657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9"/>
    <xdr:sp macro="" textlink="">
      <xdr:nvSpPr>
        <xdr:cNvPr id="3063" name="Text Box 9690"/>
        <xdr:cNvSpPr txBox="1">
          <a:spLocks noChangeArrowheads="1"/>
        </xdr:cNvSpPr>
      </xdr:nvSpPr>
      <xdr:spPr bwMode="auto">
        <a:xfrm>
          <a:off x="4686300" y="5657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9"/>
    <xdr:sp macro="" textlink="">
      <xdr:nvSpPr>
        <xdr:cNvPr id="3064" name="Text Box 9691"/>
        <xdr:cNvSpPr txBox="1">
          <a:spLocks noChangeArrowheads="1"/>
        </xdr:cNvSpPr>
      </xdr:nvSpPr>
      <xdr:spPr bwMode="auto">
        <a:xfrm>
          <a:off x="4686300" y="5657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9"/>
    <xdr:sp macro="" textlink="">
      <xdr:nvSpPr>
        <xdr:cNvPr id="3065" name="Text Box 9692"/>
        <xdr:cNvSpPr txBox="1">
          <a:spLocks noChangeArrowheads="1"/>
        </xdr:cNvSpPr>
      </xdr:nvSpPr>
      <xdr:spPr bwMode="auto">
        <a:xfrm>
          <a:off x="4686300" y="5657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9"/>
    <xdr:sp macro="" textlink="">
      <xdr:nvSpPr>
        <xdr:cNvPr id="3066" name="Text Box 9693"/>
        <xdr:cNvSpPr txBox="1">
          <a:spLocks noChangeArrowheads="1"/>
        </xdr:cNvSpPr>
      </xdr:nvSpPr>
      <xdr:spPr bwMode="auto">
        <a:xfrm>
          <a:off x="4686300" y="5657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9"/>
    <xdr:sp macro="" textlink="">
      <xdr:nvSpPr>
        <xdr:cNvPr id="3067" name="Text Box 9694"/>
        <xdr:cNvSpPr txBox="1">
          <a:spLocks noChangeArrowheads="1"/>
        </xdr:cNvSpPr>
      </xdr:nvSpPr>
      <xdr:spPr bwMode="auto">
        <a:xfrm>
          <a:off x="4686300" y="5657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9"/>
    <xdr:sp macro="" textlink="">
      <xdr:nvSpPr>
        <xdr:cNvPr id="3068" name="Text Box 9695"/>
        <xdr:cNvSpPr txBox="1">
          <a:spLocks noChangeArrowheads="1"/>
        </xdr:cNvSpPr>
      </xdr:nvSpPr>
      <xdr:spPr bwMode="auto">
        <a:xfrm>
          <a:off x="4686300" y="5657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069" name="Text Box 1029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070" name="Text Box 1029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071" name="Text Box 1029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072" name="Text Box 1029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073" name="Text Box 1029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074" name="Text Box 1029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075" name="Text Box 1029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076" name="Text Box 1029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077" name="Text Box 1029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078" name="Text Box 1029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079" name="Text Box 1030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080" name="Text Box 1030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081" name="Text Box 1030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082" name="Text Box 1030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083" name="Text Box 1030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084" name="Text Box 1030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085" name="Text Box 1030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086" name="Text Box 1030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087" name="Text Box 1030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088" name="Text Box 1030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089" name="Text Box 1031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090" name="Text Box 1031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091" name="Text Box 1031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092" name="Text Box 1031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093" name="Text Box 1031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094" name="Text Box 1031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095" name="Text Box 1031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096" name="Text Box 1031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097" name="Text Box 1031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098" name="Text Box 1031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099" name="Text Box 1032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100" name="Text Box 1032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101" name="Text Box 1032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102" name="Text Box 1032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103" name="Text Box 1032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104" name="Text Box 1032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105" name="Text Box 1032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106" name="Text Box 1032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107" name="Text Box 1032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108" name="Text Box 1032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109" name="Text Box 1033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110" name="Text Box 1033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111" name="Text Box 1128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112" name="Text Box 1128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113" name="Text Box 1128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114" name="Text Box 1128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115" name="Text Box 1129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116" name="Text Box 1129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117" name="Text Box 1129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118" name="Text Box 1129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119" name="Text Box 1129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120" name="Text Box 1129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121" name="Text Box 1129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122" name="Text Box 1129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123" name="Text Box 1129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124" name="Text Box 1129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125" name="Text Box 1130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126" name="Text Box 1130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127" name="Text Box 1130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128" name="Text Box 1130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129" name="Text Box 1130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130" name="Text Box 1130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131" name="Text Box 1130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132" name="Text Box 1130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133" name="Text Box 1130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134" name="Text Box 1130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135" name="Text Box 1131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136" name="Text Box 1131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137" name="Text Box 1131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138" name="Text Box 1131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139" name="Text Box 1131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140" name="Text Box 1131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141" name="Text Box 1131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142" name="Text Box 1131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143" name="Text Box 1131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144" name="Text Box 1131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145" name="Text Box 1132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146" name="Text Box 1132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147" name="Text Box 1132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148" name="Text Box 1132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149" name="Text Box 1132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150" name="Text Box 1132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151" name="Text Box 1132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152" name="Text Box 1132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153" name="Text Box 1132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154" name="Text Box 1132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155" name="Text Box 1133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156" name="Text Box 1133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157" name="Text Box 1133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158" name="Text Box 1133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159" name="Text Box 1133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160" name="Text Box 1133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161" name="Text Box 1133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162" name="Text Box 1133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163" name="Text Box 1133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164" name="Text Box 1133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165" name="Text Box 1134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166" name="Text Box 1134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167" name="Text Box 1134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168" name="Text Box 1134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169" name="Text Box 1134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170" name="Text Box 1134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171" name="Text Box 1134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172" name="Text Box 1134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173" name="Text Box 1134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174" name="Text Box 1134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175" name="Text Box 1135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176" name="Text Box 1135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177" name="Text Box 1135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178" name="Text Box 1135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179" name="Text Box 1135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180" name="Text Box 1135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181" name="Text Box 1135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182" name="Text Box 1135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183" name="Text Box 1135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184" name="Text Box 1135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185" name="Text Box 1136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186" name="Text Box 1136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187" name="Text Box 1136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188" name="Text Box 1136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189" name="Text Box 1136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190" name="Text Box 1136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191" name="Text Box 1136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192" name="Text Box 1136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193" name="Text Box 1136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194" name="Text Box 1136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195" name="Text Box 1137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196" name="Text Box 1137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197" name="Text Box 1137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198" name="Text Box 1137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199" name="Text Box 1137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200" name="Text Box 1137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201" name="Text Box 1137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202" name="Text Box 1137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203" name="Text Box 1137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204" name="Text Box 1137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205" name="Text Box 1138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206" name="Text Box 1138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207" name="Text Box 1138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208" name="Text Box 1138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209" name="Text Box 1138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210" name="Text Box 1138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211" name="Text Box 1138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212" name="Text Box 1138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213" name="Text Box 1138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214" name="Text Box 1138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215" name="Text Box 1139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216" name="Text Box 1139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217" name="Text Box 1139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218" name="Text Box 1139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219" name="Text Box 1139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220" name="Text Box 1139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221" name="Text Box 1139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222" name="Text Box 1139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223" name="Text Box 1139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224" name="Text Box 1139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225" name="Text Box 1140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226" name="Text Box 1140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227" name="Text Box 1140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228" name="Text Box 1140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229" name="Text Box 1140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230" name="Text Box 1140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231" name="Text Box 1140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232" name="Text Box 1140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233" name="Text Box 1140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234" name="Text Box 1140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235" name="Text Box 1141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236" name="Text Box 1141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237" name="Text Box 1141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238" name="Text Box 1141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239" name="Text Box 1141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240" name="Text Box 1141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241" name="Text Box 1141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242" name="Text Box 1141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243" name="Text Box 1141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244" name="Text Box 1141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245" name="Text Box 1142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246" name="Text Box 1142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247" name="Text Box 1142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248" name="Text Box 1142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249" name="Text Box 1142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250" name="Text Box 1142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251" name="Text Box 1142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252" name="Text Box 1142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253" name="Text Box 1142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254" name="Text Box 1142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255" name="Text Box 1143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256" name="Text Box 1143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257" name="Text Box 1143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258" name="Text Box 1143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259" name="Text Box 1143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260" name="Text Box 1143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261" name="Text Box 1143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262" name="Text Box 1143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263" name="Text Box 1143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264" name="Text Box 1143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265" name="Text Box 1144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266" name="Text Box 1144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267" name="Text Box 1144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268" name="Text Box 1144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269" name="Text Box 1144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270" name="Text Box 1144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271" name="Text Box 1144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272" name="Text Box 1144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273" name="Text Box 1144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274" name="Text Box 1144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275" name="Text Box 1145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276" name="Text Box 1145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277" name="Text Box 1145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278" name="Text Box 1145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279" name="Text Box 1145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280" name="Text Box 1145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281" name="Text Box 1145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282" name="Text Box 1145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283" name="Text Box 1145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284" name="Text Box 1145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285" name="Text Box 1146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286" name="Text Box 1146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287" name="Text Box 1146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288" name="Text Box 1146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289" name="Text Box 1146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290" name="Text Box 1146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291" name="Text Box 1146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292" name="Text Box 1146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293" name="Text Box 1146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294" name="Text Box 1146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295" name="Text Box 1147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296" name="Text Box 1147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297" name="Text Box 1147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298" name="Text Box 1147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299" name="Text Box 1147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300" name="Text Box 1147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301" name="Text Box 1147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302" name="Text Box 1147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303" name="Text Box 1147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304" name="Text Box 1147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305" name="Text Box 1148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306" name="Text Box 1148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307" name="Text Box 1148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308" name="Text Box 1148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309" name="Text Box 1148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310" name="Text Box 1148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311" name="Text Box 1148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312" name="Text Box 1148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313" name="Text Box 1148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314" name="Text Box 1148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315" name="Text Box 1149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316" name="Text Box 1149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317" name="Text Box 1149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318" name="Text Box 1149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319" name="Text Box 1149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320" name="Text Box 1149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321" name="Text Box 1149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322" name="Text Box 1149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323" name="Text Box 1149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324" name="Text Box 1149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325" name="Text Box 1150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326" name="Text Box 1150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327" name="Text Box 1150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328" name="Text Box 1150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329" name="Text Box 1150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330" name="Text Box 1150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331" name="Text Box 1150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332" name="Text Box 1150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333" name="Text Box 1150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334" name="Text Box 1150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335" name="Text Box 1151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336" name="Text Box 1151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337" name="Text Box 1151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338" name="Text Box 1151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339" name="Text Box 1151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340" name="Text Box 1151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341" name="Text Box 1151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342" name="Text Box 1151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343" name="Text Box 1151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344" name="Text Box 1151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345" name="Text Box 1152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346" name="Text Box 1152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347" name="Text Box 1152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348" name="Text Box 1152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349" name="Text Box 1152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350" name="Text Box 1152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351" name="Text Box 1152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352" name="Text Box 1152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353" name="Text Box 1152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354" name="Text Box 1152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355" name="Text Box 1153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356" name="Text Box 1153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357" name="Text Box 1153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358" name="Text Box 1153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359" name="Text Box 1153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360" name="Text Box 1153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361" name="Text Box 1153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362" name="Text Box 1153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363" name="Text Box 1153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364" name="Text Box 1153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365" name="Text Box 1154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366" name="Text Box 1154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367" name="Text Box 1154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368" name="Text Box 1154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369" name="Text Box 1154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370" name="Text Box 1154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371" name="Text Box 1154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372" name="Text Box 1154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373" name="Text Box 1154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374" name="Text Box 1154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9"/>
    <xdr:sp macro="" textlink="">
      <xdr:nvSpPr>
        <xdr:cNvPr id="3375" name="Text Box 9639"/>
        <xdr:cNvSpPr txBox="1">
          <a:spLocks noChangeArrowheads="1"/>
        </xdr:cNvSpPr>
      </xdr:nvSpPr>
      <xdr:spPr bwMode="auto">
        <a:xfrm>
          <a:off x="4686300" y="5657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9"/>
    <xdr:sp macro="" textlink="">
      <xdr:nvSpPr>
        <xdr:cNvPr id="3376" name="Text Box 9640"/>
        <xdr:cNvSpPr txBox="1">
          <a:spLocks noChangeArrowheads="1"/>
        </xdr:cNvSpPr>
      </xdr:nvSpPr>
      <xdr:spPr bwMode="auto">
        <a:xfrm>
          <a:off x="4686300" y="5657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9"/>
    <xdr:sp macro="" textlink="">
      <xdr:nvSpPr>
        <xdr:cNvPr id="3377" name="Text Box 9641"/>
        <xdr:cNvSpPr txBox="1">
          <a:spLocks noChangeArrowheads="1"/>
        </xdr:cNvSpPr>
      </xdr:nvSpPr>
      <xdr:spPr bwMode="auto">
        <a:xfrm>
          <a:off x="4686300" y="5657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9"/>
    <xdr:sp macro="" textlink="">
      <xdr:nvSpPr>
        <xdr:cNvPr id="3378" name="Text Box 9642"/>
        <xdr:cNvSpPr txBox="1">
          <a:spLocks noChangeArrowheads="1"/>
        </xdr:cNvSpPr>
      </xdr:nvSpPr>
      <xdr:spPr bwMode="auto">
        <a:xfrm>
          <a:off x="4686300" y="5657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379" name="Text Box 964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380" name="Text Box 964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381" name="Text Box 964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382" name="Text Box 964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383" name="Text Box 1552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384" name="Text Box 1552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385" name="Text Box 1552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386" name="Text Box 1552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387" name="Text Box 1552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388" name="Text Box 1552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389" name="Text Box 1552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390" name="Text Box 1552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391" name="Text Box 1553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392" name="Text Box 1553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393" name="Text Box 115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394" name="Text Box 115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395" name="Text Box 115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396" name="Text Box 115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397" name="Text Box 115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398" name="Text Box 115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399" name="Text Box 115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400" name="Text Box 115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401" name="Text Box 115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402" name="Text Box 115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403" name="Text Box 116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404" name="Text Box 116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405" name="Text Box 116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406" name="Text Box 116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407" name="Text Box 116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408" name="Text Box 116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409" name="Text Box 116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410" name="Text Box 116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411" name="Text Box 116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412" name="Text Box 116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413" name="Text Box 117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414" name="Text Box 117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415" name="Text Box 117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416" name="Text Box 117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417" name="Text Box 117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418" name="Text Box 117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419" name="Text Box 117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420" name="Text Box 117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421" name="Text Box 117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422" name="Text Box 117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423" name="Text Box 118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424" name="Text Box 118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425" name="Text Box 118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426" name="Text Box 118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427" name="Text Box 118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428" name="Text Box 118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429" name="Text Box 118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430" name="Text Box 118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431" name="Text Box 118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432" name="Text Box 118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433" name="Text Box 119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434" name="Text Box 119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435" name="Text Box 119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436" name="Text Box 119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437" name="Text Box 119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438" name="Text Box 119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439" name="Text Box 119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440" name="Text Box 119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441" name="Text Box 119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442" name="Text Box 119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443" name="Text Box 120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444" name="Text Box 120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445" name="Text Box 120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446" name="Text Box 120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447" name="Text Box 120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448" name="Text Box 120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449" name="Text Box 120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450" name="Text Box 120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451" name="Text Box 120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452" name="Text Box 120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453" name="Text Box 121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454" name="Text Box 121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455" name="Text Box 121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456" name="Text Box 121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457" name="Text Box 121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458" name="Text Box 121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459" name="Text Box 121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460" name="Text Box 121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461" name="Text Box 121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462" name="Text Box 121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463" name="Text Box 122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464" name="Text Box 122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465" name="Text Box 122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466" name="Text Box 122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467" name="Text Box 122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468" name="Text Box 122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469" name="Text Box 122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470" name="Text Box 122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471" name="Text Box 122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472" name="Text Box 122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473" name="Text Box 123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474" name="Text Box 123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475" name="Text Box 123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476" name="Text Box 123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477" name="Text Box 123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478" name="Text Box 123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479" name="Text Box 123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480" name="Text Box 123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481" name="Text Box 123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482" name="Text Box 123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483" name="Text Box 124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484" name="Text Box 124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485" name="Text Box 124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486" name="Text Box 124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487" name="Text Box 124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488" name="Text Box 124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489" name="Text Box 124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490" name="Text Box 124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491" name="Text Box 124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492" name="Text Box 124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493" name="Text Box 125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494" name="Text Box 125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495" name="Text Box 125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496" name="Text Box 125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497" name="Text Box 125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498" name="Text Box 125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499" name="Text Box 125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500" name="Text Box 125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501" name="Text Box 125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502" name="Text Box 125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503" name="Text Box 126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504" name="Text Box 126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505" name="Text Box 126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506" name="Text Box 126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507" name="Text Box 126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508" name="Text Box 126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509" name="Text Box 126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510" name="Text Box 126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511" name="Text Box 126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512" name="Text Box 126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513" name="Text Box 127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514" name="Text Box 127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515" name="Text Box 127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516" name="Text Box 127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517" name="Text Box 127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518" name="Text Box 127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519" name="Text Box 127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520" name="Text Box 127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521" name="Text Box 127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522" name="Text Box 127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523" name="Text Box 128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524" name="Text Box 128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525" name="Text Box 128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526" name="Text Box 128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527" name="Text Box 128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528" name="Text Box 128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529" name="Text Box 128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530" name="Text Box 128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531" name="Text Box 128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532" name="Text Box 128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533" name="Text Box 129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534" name="Text Box 129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535" name="Text Box 129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536" name="Text Box 129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537" name="Text Box 129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538" name="Text Box 129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539" name="Text Box 129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540" name="Text Box 129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541" name="Text Box 129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542" name="Text Box 129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543" name="Text Box 130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544" name="Text Box 130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545" name="Text Box 130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546" name="Text Box 130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547" name="Text Box 130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548" name="Text Box 130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549" name="Text Box 130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550" name="Text Box 130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551" name="Text Box 130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552" name="Text Box 130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553" name="Text Box 131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554" name="Text Box 131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555" name="Text Box 131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556" name="Text Box 131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557" name="Text Box 131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558" name="Text Box 131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559" name="Text Box 131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560" name="Text Box 131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561" name="Text Box 131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562" name="Text Box 131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563" name="Text Box 132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564" name="Text Box 132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565" name="Text Box 132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566" name="Text Box 132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567" name="Text Box 132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568" name="Text Box 132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569" name="Text Box 132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570" name="Text Box 132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571" name="Text Box 132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572" name="Text Box 132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573" name="Text Box 133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574" name="Text Box 133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575" name="Text Box 133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576" name="Text Box 133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577" name="Text Box 133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578" name="Text Box 133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579" name="Text Box 133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580" name="Text Box 133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581" name="Text Box 133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582" name="Text Box 133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583" name="Text Box 134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584" name="Text Box 134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585" name="Text Box 134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586" name="Text Box 134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587" name="Text Box 134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588" name="Text Box 134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589" name="Text Box 134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590" name="Text Box 134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591" name="Text Box 134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592" name="Text Box 134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593" name="Text Box 135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594" name="Text Box 135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595" name="Text Box 135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596" name="Text Box 135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597" name="Text Box 135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598" name="Text Box 135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599" name="Text Box 135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600" name="Text Box 135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601" name="Text Box 135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602" name="Text Box 135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603" name="Text Box 136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604" name="Text Box 136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605" name="Text Box 136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606" name="Text Box 136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607" name="Text Box 136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608" name="Text Box 136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609" name="Text Box 136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610" name="Text Box 136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611" name="Text Box 136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612" name="Text Box 136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613" name="Text Box 137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614" name="Text Box 137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615" name="Text Box 137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616" name="Text Box 137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617" name="Text Box 137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618" name="Text Box 137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619" name="Text Box 137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620" name="Text Box 137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621" name="Text Box 137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622" name="Text Box 137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623" name="Text Box 138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624" name="Text Box 138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625" name="Text Box 138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626" name="Text Box 138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627" name="Text Box 138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628" name="Text Box 138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629" name="Text Box 138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630" name="Text Box 138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631" name="Text Box 138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632" name="Text Box 138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633" name="Text Box 139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634" name="Text Box 139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635" name="Text Box 139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636" name="Text Box 139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637" name="Text Box 139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638" name="Text Box 139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639" name="Text Box 139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640" name="Text Box 139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641" name="Text Box 139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642" name="Text Box 139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643" name="Text Box 140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644" name="Text Box 140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645" name="Text Box 140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646" name="Text Box 140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647" name="Text Box 140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648" name="Text Box 140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649" name="Text Box 140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650" name="Text Box 140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651" name="Text Box 140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652" name="Text Box 140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653" name="Text Box 141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654" name="Text Box 141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655" name="Text Box 141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656" name="Text Box 141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657" name="Text Box 141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658" name="Text Box 141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659" name="Text Box 141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660" name="Text Box 141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661" name="Text Box 141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662" name="Text Box 141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663" name="Text Box 142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664" name="Text Box 142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665" name="Text Box 142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666" name="Text Box 142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667" name="Text Box 142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668" name="Text Box 142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669" name="Text Box 142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670" name="Text Box 142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671" name="Text Box 142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672" name="Text Box 142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673" name="Text Box 143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674" name="Text Box 143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675" name="Text Box 143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676" name="Text Box 143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677" name="Text Box 143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678" name="Text Box 143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679" name="Text Box 143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680" name="Text Box 143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681" name="Text Box 143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682" name="Text Box 143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683" name="Text Box 144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684" name="Text Box 144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685" name="Text Box 144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686" name="Text Box 144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687" name="Text Box 144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688" name="Text Box 144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689" name="Text Box 144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690" name="Text Box 144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691" name="Text Box 144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692" name="Text Box 144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693" name="Text Box 145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694" name="Text Box 145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695" name="Text Box 145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696" name="Text Box 145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697" name="Text Box 145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698" name="Text Box 145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699" name="Text Box 145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700" name="Text Box 145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701" name="Text Box 145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702" name="Text Box 145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703" name="Text Box 146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704" name="Text Box 146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705" name="Text Box 146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706" name="Text Box 146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707" name="Text Box 146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708" name="Text Box 146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709" name="Text Box 146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710" name="Text Box 146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711" name="Text Box 146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712" name="Text Box 146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713" name="Text Box 147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714" name="Text Box 147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715" name="Text Box 147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716" name="Text Box 147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717" name="Text Box 147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718" name="Text Box 147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719" name="Text Box 147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720" name="Text Box 147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721" name="Text Box 147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722" name="Text Box 147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723" name="Text Box 148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724" name="Text Box 148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725" name="Text Box 148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726" name="Text Box 148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727" name="Text Box 148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728" name="Text Box 148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729" name="Text Box 148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730" name="Text Box 148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731" name="Text Box 148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732" name="Text Box 148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733" name="Text Box 149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734" name="Text Box 149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735" name="Text Box 149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736" name="Text Box 149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737" name="Text Box 149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738" name="Text Box 149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739" name="Text Box 149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740" name="Text Box 149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741" name="Text Box 149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742" name="Text Box 149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743" name="Text Box 150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744" name="Text Box 150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745" name="Text Box 150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746" name="Text Box 150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747" name="Text Box 150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748" name="Text Box 150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749" name="Text Box 150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750" name="Text Box 150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751" name="Text Box 150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752" name="Text Box 150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753" name="Text Box 151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754" name="Text Box 151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755" name="Text Box 151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756" name="Text Box 151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757" name="Text Box 151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758" name="Text Box 151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759" name="Text Box 151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760" name="Text Box 151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761" name="Text Box 151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762" name="Text Box 151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763" name="Text Box 152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764" name="Text Box 152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765" name="Text Box 152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766" name="Text Box 152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767" name="Text Box 152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768" name="Text Box 152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769" name="Text Box 152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770" name="Text Box 152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771" name="Text Box 152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772" name="Text Box 152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773" name="Text Box 153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774" name="Text Box 153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775" name="Text Box 153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776" name="Text Box 153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777" name="Text Box 153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778" name="Text Box 153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779" name="Text Box 153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780" name="Text Box 153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781" name="Text Box 153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782" name="Text Box 153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783" name="Text Box 154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784" name="Text Box 154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785" name="Text Box 154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786" name="Text Box 154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787" name="Text Box 154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788" name="Text Box 154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789" name="Text Box 154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790" name="Text Box 154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791" name="Text Box 154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792" name="Text Box 154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793" name="Text Box 155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794" name="Text Box 155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795" name="Text Box 155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796" name="Text Box 155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797" name="Text Box 155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798" name="Text Box 155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799" name="Text Box 155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800" name="Text Box 155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801" name="Text Box 155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802" name="Text Box 155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803" name="Text Box 156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804" name="Text Box 156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805" name="Text Box 156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806" name="Text Box 156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807" name="Text Box 156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808" name="Text Box 156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809" name="Text Box 156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810" name="Text Box 156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811" name="Text Box 156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812" name="Text Box 156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813" name="Text Box 157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814" name="Text Box 157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815" name="Text Box 157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816" name="Text Box 157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817" name="Text Box 157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818" name="Text Box 157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819" name="Text Box 157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820" name="Text Box 157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821" name="Text Box 157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822" name="Text Box 157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823" name="Text Box 158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824" name="Text Box 158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825" name="Text Box 158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826" name="Text Box 158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827" name="Text Box 158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828" name="Text Box 158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829" name="Text Box 158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830" name="Text Box 158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831" name="Text Box 158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832" name="Text Box 158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833" name="Text Box 159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834" name="Text Box 159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835" name="Text Box 159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836" name="Text Box 159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837" name="Text Box 159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838" name="Text Box 159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839" name="Text Box 159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840" name="Text Box 159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841" name="Text Box 159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842" name="Text Box 159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843" name="Text Box 160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844" name="Text Box 160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845" name="Text Box 160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846" name="Text Box 160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847" name="Text Box 160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848" name="Text Box 160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849" name="Text Box 160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850" name="Text Box 160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851" name="Text Box 160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852" name="Text Box 160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853" name="Text Box 161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854" name="Text Box 161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855" name="Text Box 161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856" name="Text Box 161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857" name="Text Box 161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858" name="Text Box 161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859" name="Text Box 161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860" name="Text Box 161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861" name="Text Box 161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862" name="Text Box 161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863" name="Text Box 162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864" name="Text Box 162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865" name="Text Box 162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866" name="Text Box 162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867" name="Text Box 162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868" name="Text Box 162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869" name="Text Box 162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870" name="Text Box 162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871" name="Text Box 162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872" name="Text Box 162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873" name="Text Box 163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874" name="Text Box 163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875" name="Text Box 163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876" name="Text Box 163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877" name="Text Box 163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878" name="Text Box 163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879" name="Text Box 163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880" name="Text Box 163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881" name="Text Box 163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882" name="Text Box 163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883" name="Text Box 164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884" name="Text Box 164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885" name="Text Box 164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886" name="Text Box 164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887" name="Text Box 164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888" name="Text Box 164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889" name="Text Box 164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890" name="Text Box 164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891" name="Text Box 164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892" name="Text Box 164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893" name="Text Box 165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894" name="Text Box 165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895" name="Text Box 165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896" name="Text Box 165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897" name="Text Box 165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898" name="Text Box 165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899" name="Text Box 165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900" name="Text Box 165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901" name="Text Box 165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902" name="Text Box 165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903" name="Text Box 166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904" name="Text Box 166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905" name="Text Box 166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906" name="Text Box 166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907" name="Text Box 166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908" name="Text Box 166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909" name="Text Box 166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910" name="Text Box 166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911" name="Text Box 166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912" name="Text Box 166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913" name="Text Box 167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914" name="Text Box 167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915" name="Text Box 167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916" name="Text Box 167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917" name="Text Box 167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918" name="Text Box 167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919" name="Text Box 167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920" name="Text Box 167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921" name="Text Box 167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922" name="Text Box 167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923" name="Text Box 168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924" name="Text Box 168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925" name="Text Box 168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926" name="Text Box 168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927" name="Text Box 168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928" name="Text Box 168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929" name="Text Box 168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930" name="Text Box 168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931" name="Text Box 168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932" name="Text Box 168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933" name="Text Box 169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934" name="Text Box 169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935" name="Text Box 169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936" name="Text Box 169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937" name="Text Box 169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938" name="Text Box 169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939" name="Text Box 169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940" name="Text Box 169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941" name="Text Box 169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942" name="Text Box 169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943" name="Text Box 170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944" name="Text Box 170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945" name="Text Box 170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946" name="Text Box 170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947" name="Text Box 170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948" name="Text Box 170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949" name="Text Box 170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950" name="Text Box 170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951" name="Text Box 170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952" name="Text Box 170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953" name="Text Box 171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954" name="Text Box 171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955" name="Text Box 171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956" name="Text Box 171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957" name="Text Box 171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958" name="Text Box 171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959" name="Text Box 171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960" name="Text Box 171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961" name="Text Box 171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962" name="Text Box 171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963" name="Text Box 172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964" name="Text Box 172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965" name="Text Box 172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966" name="Text Box 172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967" name="Text Box 172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968" name="Text Box 172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969" name="Text Box 172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970" name="Text Box 172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971" name="Text Box 172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972" name="Text Box 172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973" name="Text Box 173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974" name="Text Box 173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975" name="Text Box 173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976" name="Text Box 173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977" name="Text Box 173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978" name="Text Box 173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979" name="Text Box 173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980" name="Text Box 173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981" name="Text Box 173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982" name="Text Box 173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983" name="Text Box 174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984" name="Text Box 174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985" name="Text Box 174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986" name="Text Box 174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987" name="Text Box 174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988" name="Text Box 174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989" name="Text Box 174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990" name="Text Box 174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991" name="Text Box 174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992" name="Text Box 174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993" name="Text Box 175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994" name="Text Box 175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995" name="Text Box 175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996" name="Text Box 175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997" name="Text Box 175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998" name="Text Box 175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3999" name="Text Box 175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000" name="Text Box 175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001" name="Text Box 175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002" name="Text Box 175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003" name="Text Box 176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004" name="Text Box 176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005" name="Text Box 176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006" name="Text Box 176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007" name="Text Box 176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008" name="Text Box 176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009" name="Text Box 176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010" name="Text Box 176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011" name="Text Box 176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012" name="Text Box 176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013" name="Text Box 177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014" name="Text Box 177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015" name="Text Box 177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016" name="Text Box 177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017" name="Text Box 177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018" name="Text Box 177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019" name="Text Box 177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020" name="Text Box 177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021" name="Text Box 177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022" name="Text Box 177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023" name="Text Box 178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024" name="Text Box 178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025" name="Text Box 178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026" name="Text Box 178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027" name="Text Box 178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028" name="Text Box 178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029" name="Text Box 178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030" name="Text Box 178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031" name="Text Box 178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032" name="Text Box 178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033" name="Text Box 179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034" name="Text Box 179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035" name="Text Box 179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036" name="Text Box 179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037" name="Text Box 179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038" name="Text Box 179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039" name="Text Box 179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040" name="Text Box 179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041" name="Text Box 179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042" name="Text Box 179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043" name="Text Box 180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044" name="Text Box 180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045" name="Text Box 180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046" name="Text Box 180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047" name="Text Box 180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048" name="Text Box 180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049" name="Text Box 180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050" name="Text Box 180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051" name="Text Box 180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052" name="Text Box 180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053" name="Text Box 181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054" name="Text Box 181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055" name="Text Box 181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056" name="Text Box 181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057" name="Text Box 181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058" name="Text Box 181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059" name="Text Box 181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060" name="Text Box 181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061" name="Text Box 181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062" name="Text Box 181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063" name="Text Box 182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064" name="Text Box 182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065" name="Text Box 182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066" name="Text Box 182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067" name="Text Box 182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068" name="Text Box 182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069" name="Text Box 182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070" name="Text Box 182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071" name="Text Box 182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072" name="Text Box 182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073" name="Text Box 183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074" name="Text Box 183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075" name="Text Box 183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076" name="Text Box 183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077" name="Text Box 183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078" name="Text Box 183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079" name="Text Box 183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080" name="Text Box 183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081" name="Text Box 183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082" name="Text Box 183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083" name="Text Box 184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084" name="Text Box 184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085" name="Text Box 184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086" name="Text Box 184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087" name="Text Box 184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088" name="Text Box 184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089" name="Text Box 184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090" name="Text Box 184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091" name="Text Box 184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092" name="Text Box 184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093" name="Text Box 185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094" name="Text Box 185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095" name="Text Box 185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096" name="Text Box 185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097" name="Text Box 185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098" name="Text Box 185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099" name="Text Box 185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100" name="Text Box 185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101" name="Text Box 185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102" name="Text Box 185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103" name="Text Box 186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104" name="Text Box 186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105" name="Text Box 186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106" name="Text Box 186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107" name="Text Box 186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108" name="Text Box 186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109" name="Text Box 186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110" name="Text Box 186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111" name="Text Box 186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112" name="Text Box 186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113" name="Text Box 187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114" name="Text Box 187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115" name="Text Box 187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116" name="Text Box 187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117" name="Text Box 187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118" name="Text Box 187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119" name="Text Box 187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120" name="Text Box 187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121" name="Text Box 187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122" name="Text Box 187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123" name="Text Box 188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124" name="Text Box 188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125" name="Text Box 188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126" name="Text Box 188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127" name="Text Box 188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128" name="Text Box 188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129" name="Text Box 188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130" name="Text Box 188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131" name="Text Box 188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132" name="Text Box 188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133" name="Text Box 189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134" name="Text Box 189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135" name="Text Box 189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136" name="Text Box 189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137" name="Text Box 189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138" name="Text Box 189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139" name="Text Box 189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140" name="Text Box 189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141" name="Text Box 189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142" name="Text Box 189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143" name="Text Box 190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144" name="Text Box 190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145" name="Text Box 190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146" name="Text Box 190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147" name="Text Box 190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148" name="Text Box 190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149" name="Text Box 190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150" name="Text Box 190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151" name="Text Box 190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152" name="Text Box 190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153" name="Text Box 191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154" name="Text Box 191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155" name="Text Box 191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156" name="Text Box 191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157" name="Text Box 191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158" name="Text Box 191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159" name="Text Box 191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160" name="Text Box 191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161" name="Text Box 191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162" name="Text Box 191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163" name="Text Box 192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164" name="Text Box 192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165" name="Text Box 192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166" name="Text Box 192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167" name="Text Box 192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168" name="Text Box 192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169" name="Text Box 192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170" name="Text Box 192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171" name="Text Box 192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172" name="Text Box 192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173" name="Text Box 193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174" name="Text Box 193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175" name="Text Box 193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176" name="Text Box 193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177" name="Text Box 193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178" name="Text Box 193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179" name="Text Box 193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180" name="Text Box 193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181" name="Text Box 193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182" name="Text Box 193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183" name="Text Box 194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184" name="Text Box 194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185" name="Text Box 194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186" name="Text Box 194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187" name="Text Box 194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188" name="Text Box 194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189" name="Text Box 194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190" name="Text Box 194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191" name="Text Box 194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192" name="Text Box 194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193" name="Text Box 195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194" name="Text Box 195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195" name="Text Box 195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196" name="Text Box 195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197" name="Text Box 195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198" name="Text Box 195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199" name="Text Box 195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200" name="Text Box 195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201" name="Text Box 195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202" name="Text Box 195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203" name="Text Box 196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204" name="Text Box 196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205" name="Text Box 196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206" name="Text Box 196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207" name="Text Box 196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208" name="Text Box 196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209" name="Text Box 196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210" name="Text Box 196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211" name="Text Box 196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212" name="Text Box 196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213" name="Text Box 197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214" name="Text Box 197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215" name="Text Box 197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216" name="Text Box 197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217" name="Text Box 197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218" name="Text Box 197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219" name="Text Box 197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220" name="Text Box 197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221" name="Text Box 197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222" name="Text Box 197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223" name="Text Box 198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224" name="Text Box 198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225" name="Text Box 198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226" name="Text Box 198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227" name="Text Box 198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228" name="Text Box 198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229" name="Text Box 198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230" name="Text Box 198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231" name="Text Box 198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232" name="Text Box 198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233" name="Text Box 199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234" name="Text Box 199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235" name="Text Box 199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236" name="Text Box 199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237" name="Text Box 199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238" name="Text Box 199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239" name="Text Box 199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240" name="Text Box 199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241" name="Text Box 199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242" name="Text Box 199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243" name="Text Box 200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244" name="Text Box 200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245" name="Text Box 200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246" name="Text Box 200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247" name="Text Box 200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248" name="Text Box 200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249" name="Text Box 200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250" name="Text Box 200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251" name="Text Box 200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252" name="Text Box 200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253" name="Text Box 201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254" name="Text Box 201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255" name="Text Box 201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256" name="Text Box 201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257" name="Text Box 201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258" name="Text Box 201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259" name="Text Box 201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260" name="Text Box 201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261" name="Text Box 201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262" name="Text Box 201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263" name="Text Box 202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264" name="Text Box 202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265" name="Text Box 202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266" name="Text Box 202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267" name="Text Box 202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268" name="Text Box 202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269" name="Text Box 202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270" name="Text Box 202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271" name="Text Box 202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272" name="Text Box 202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273" name="Text Box 203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274" name="Text Box 203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275" name="Text Box 203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276" name="Text Box 203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277" name="Text Box 203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278" name="Text Box 203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279" name="Text Box 203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280" name="Text Box 203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281" name="Text Box 203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282" name="Text Box 203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283" name="Text Box 204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284" name="Text Box 204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285" name="Text Box 204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286" name="Text Box 204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287" name="Text Box 204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288" name="Text Box 204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289" name="Text Box 204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290" name="Text Box 204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291" name="Text Box 204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292" name="Text Box 204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293" name="Text Box 205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294" name="Text Box 205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295" name="Text Box 205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296" name="Text Box 205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297" name="Text Box 205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298" name="Text Box 205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299" name="Text Box 205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300" name="Text Box 205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301" name="Text Box 205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302" name="Text Box 205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303" name="Text Box 206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304" name="Text Box 206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305" name="Text Box 206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306" name="Text Box 206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307" name="Text Box 206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308" name="Text Box 206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309" name="Text Box 206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310" name="Text Box 206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311" name="Text Box 206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312" name="Text Box 206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313" name="Text Box 207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314" name="Text Box 207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315" name="Text Box 207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316" name="Text Box 207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317" name="Text Box 207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318" name="Text Box 207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319" name="Text Box 207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320" name="Text Box 207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321" name="Text Box 207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322" name="Text Box 207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323" name="Text Box 208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324" name="Text Box 208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325" name="Text Box 208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326" name="Text Box 208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327" name="Text Box 208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328" name="Text Box 208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329" name="Text Box 208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330" name="Text Box 208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331" name="Text Box 208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332" name="Text Box 208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333" name="Text Box 209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334" name="Text Box 209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335" name="Text Box 209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336" name="Text Box 209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337" name="Text Box 209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338" name="Text Box 209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339" name="Text Box 209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340" name="Text Box 209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341" name="Text Box 209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342" name="Text Box 209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343" name="Text Box 210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344" name="Text Box 210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345" name="Text Box 210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346" name="Text Box 210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347" name="Text Box 210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348" name="Text Box 210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349" name="Text Box 210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350" name="Text Box 210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351" name="Text Box 210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352" name="Text Box 210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353" name="Text Box 211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354" name="Text Box 211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355" name="Text Box 211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356" name="Text Box 211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357" name="Text Box 211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358" name="Text Box 211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359" name="Text Box 211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360" name="Text Box 211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361" name="Text Box 211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362" name="Text Box 211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363" name="Text Box 212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364" name="Text Box 212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365" name="Text Box 212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366" name="Text Box 212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367" name="Text Box 212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368" name="Text Box 212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369" name="Text Box 212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370" name="Text Box 212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371" name="Text Box 212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372" name="Text Box 212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373" name="Text Box 213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374" name="Text Box 213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375" name="Text Box 213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376" name="Text Box 213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377" name="Text Box 213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378" name="Text Box 213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379" name="Text Box 213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380" name="Text Box 213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381" name="Text Box 213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382" name="Text Box 213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383" name="Text Box 214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384" name="Text Box 214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385" name="Text Box 214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386" name="Text Box 214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387" name="Text Box 214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388" name="Text Box 214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389" name="Text Box 214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390" name="Text Box 214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391" name="Text Box 214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392" name="Text Box 214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393" name="Text Box 215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394" name="Text Box 215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395" name="Text Box 215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396" name="Text Box 215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397" name="Text Box 215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398" name="Text Box 215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399" name="Text Box 215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400" name="Text Box 215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401" name="Text Box 215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402" name="Text Box 215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403" name="Text Box 216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404" name="Text Box 216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405" name="Text Box 216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406" name="Text Box 216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407" name="Text Box 216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408" name="Text Box 216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409" name="Text Box 216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410" name="Text Box 216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411" name="Text Box 216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412" name="Text Box 216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413" name="Text Box 217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414" name="Text Box 217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415" name="Text Box 217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416" name="Text Box 217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417" name="Text Box 217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418" name="Text Box 217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419" name="Text Box 217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420" name="Text Box 217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421" name="Text Box 217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422" name="Text Box 217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423" name="Text Box 218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424" name="Text Box 218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425" name="Text Box 218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426" name="Text Box 218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427" name="Text Box 218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428" name="Text Box 218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429" name="Text Box 218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430" name="Text Box 218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431" name="Text Box 218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432" name="Text Box 218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433" name="Text Box 219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434" name="Text Box 219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435" name="Text Box 219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436" name="Text Box 219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437" name="Text Box 219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438" name="Text Box 219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439" name="Text Box 219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440" name="Text Box 219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441" name="Text Box 219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442" name="Text Box 219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443" name="Text Box 220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444" name="Text Box 220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445" name="Text Box 220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446" name="Text Box 220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447" name="Text Box 220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448" name="Text Box 220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449" name="Text Box 220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450" name="Text Box 220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451" name="Text Box 220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452" name="Text Box 220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453" name="Text Box 221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454" name="Text Box 221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455" name="Text Box 221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456" name="Text Box 221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457" name="Text Box 221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458" name="Text Box 221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459" name="Text Box 221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460" name="Text Box 221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461" name="Text Box 221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462" name="Text Box 221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463" name="Text Box 222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464" name="Text Box 222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465" name="Text Box 222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466" name="Text Box 222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467" name="Text Box 222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468" name="Text Box 222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469" name="Text Box 222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470" name="Text Box 222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471" name="Text Box 222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472" name="Text Box 222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473" name="Text Box 223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474" name="Text Box 223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475" name="Text Box 223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476" name="Text Box 223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477" name="Text Box 223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478" name="Text Box 223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479" name="Text Box 223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480" name="Text Box 223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481" name="Text Box 223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482" name="Text Box 223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483" name="Text Box 224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484" name="Text Box 224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485" name="Text Box 224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486" name="Text Box 224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487" name="Text Box 224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488" name="Text Box 224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489" name="Text Box 224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490" name="Text Box 224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491" name="Text Box 224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492" name="Text Box 224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493" name="Text Box 225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494" name="Text Box 225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495" name="Text Box 225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496" name="Text Box 225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497" name="Text Box 225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498" name="Text Box 225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499" name="Text Box 225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500" name="Text Box 225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501" name="Text Box 225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502" name="Text Box 225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503" name="Text Box 226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504" name="Text Box 226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505" name="Text Box 226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506" name="Text Box 226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507" name="Text Box 226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508" name="Text Box 226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509" name="Text Box 226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510" name="Text Box 226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511" name="Text Box 226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512" name="Text Box 226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513" name="Text Box 227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514" name="Text Box 227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515" name="Text Box 227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516" name="Text Box 227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517" name="Text Box 227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518" name="Text Box 227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519" name="Text Box 227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520" name="Text Box 227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521" name="Text Box 227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522" name="Text Box 227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523" name="Text Box 228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524" name="Text Box 228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525" name="Text Box 228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526" name="Text Box 228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527" name="Text Box 228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528" name="Text Box 228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529" name="Text Box 228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530" name="Text Box 228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531" name="Text Box 228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532" name="Text Box 228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533" name="Text Box 229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534" name="Text Box 229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535" name="Text Box 229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536" name="Text Box 229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537" name="Text Box 229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538" name="Text Box 229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539" name="Text Box 229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540" name="Text Box 229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541" name="Text Box 229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542" name="Text Box 229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543" name="Text Box 230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544" name="Text Box 230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545" name="Text Box 230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546" name="Text Box 230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547" name="Text Box 230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548" name="Text Box 230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549" name="Text Box 230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550" name="Text Box 230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551" name="Text Box 230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552" name="Text Box 230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553" name="Text Box 231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554" name="Text Box 231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555" name="Text Box 231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556" name="Text Box 231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557" name="Text Box 231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558" name="Text Box 231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559" name="Text Box 231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560" name="Text Box 231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561" name="Text Box 231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562" name="Text Box 231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563" name="Text Box 232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564" name="Text Box 232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565" name="Text Box 232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566" name="Text Box 232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567" name="Text Box 232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568" name="Text Box 232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569" name="Text Box 232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570" name="Text Box 232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571" name="Text Box 232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572" name="Text Box 232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573" name="Text Box 233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574" name="Text Box 233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575" name="Text Box 233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576" name="Text Box 233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577" name="Text Box 233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578" name="Text Box 233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579" name="Text Box 233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580" name="Text Box 233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581" name="Text Box 233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582" name="Text Box 233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583" name="Text Box 234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584" name="Text Box 234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585" name="Text Box 234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586" name="Text Box 234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587" name="Text Box 234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588" name="Text Box 234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589" name="Text Box 234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590" name="Text Box 234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591" name="Text Box 234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592" name="Text Box 234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593" name="Text Box 235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594" name="Text Box 235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595" name="Text Box 235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596" name="Text Box 235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597" name="Text Box 235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598" name="Text Box 235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599" name="Text Box 235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600" name="Text Box 235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601" name="Text Box 235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602" name="Text Box 235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603" name="Text Box 236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604" name="Text Box 236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605" name="Text Box 236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606" name="Text Box 236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607" name="Text Box 236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608" name="Text Box 236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609" name="Text Box 236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610" name="Text Box 236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611" name="Text Box 236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612" name="Text Box 236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613" name="Text Box 237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614" name="Text Box 237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615" name="Text Box 237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616" name="Text Box 237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617" name="Text Box 237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618" name="Text Box 237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619" name="Text Box 237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620" name="Text Box 237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621" name="Text Box 237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622" name="Text Box 237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623" name="Text Box 238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624" name="Text Box 238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625" name="Text Box 238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626" name="Text Box 238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627" name="Text Box 238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628" name="Text Box 238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629" name="Text Box 238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630" name="Text Box 238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631" name="Text Box 238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632" name="Text Box 238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633" name="Text Box 239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634" name="Text Box 239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635" name="Text Box 239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636" name="Text Box 239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637" name="Text Box 239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638" name="Text Box 239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639" name="Text Box 239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640" name="Text Box 239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641" name="Text Box 239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642" name="Text Box 239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643" name="Text Box 240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644" name="Text Box 240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645" name="Text Box 240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646" name="Text Box 240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647" name="Text Box 240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648" name="Text Box 240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649" name="Text Box 240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650" name="Text Box 240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651" name="Text Box 240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652" name="Text Box 240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653" name="Text Box 241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654" name="Text Box 241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655" name="Text Box 241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656" name="Text Box 241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657" name="Text Box 241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658" name="Text Box 241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659" name="Text Box 241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660" name="Text Box 241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661" name="Text Box 241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662" name="Text Box 241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663" name="Text Box 242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664" name="Text Box 242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665" name="Text Box 242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666" name="Text Box 242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667" name="Text Box 242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668" name="Text Box 242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669" name="Text Box 242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670" name="Text Box 242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671" name="Text Box 242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672" name="Text Box 242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673" name="Text Box 243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674" name="Text Box 243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675" name="Text Box 243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676" name="Text Box 243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677" name="Text Box 243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678" name="Text Box 243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679" name="Text Box 243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680" name="Text Box 243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681" name="Text Box 243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682" name="Text Box 243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683" name="Text Box 244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684" name="Text Box 244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685" name="Text Box 244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686" name="Text Box 244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687" name="Text Box 244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688" name="Text Box 244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689" name="Text Box 244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690" name="Text Box 244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691" name="Text Box 244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692" name="Text Box 244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693" name="Text Box 245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694" name="Text Box 245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695" name="Text Box 245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696" name="Text Box 245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697" name="Text Box 245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698" name="Text Box 245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699" name="Text Box 245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700" name="Text Box 245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701" name="Text Box 245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702" name="Text Box 245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703" name="Text Box 246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704" name="Text Box 246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705" name="Text Box 246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706" name="Text Box 246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707" name="Text Box 246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708" name="Text Box 246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709" name="Text Box 246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710" name="Text Box 246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711" name="Text Box 246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712" name="Text Box 246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713" name="Text Box 247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714" name="Text Box 247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715" name="Text Box 247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716" name="Text Box 247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717" name="Text Box 247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718" name="Text Box 247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719" name="Text Box 247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720" name="Text Box 247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721" name="Text Box 247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722" name="Text Box 247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723" name="Text Box 248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724" name="Text Box 248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725" name="Text Box 248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726" name="Text Box 248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727" name="Text Box 248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728" name="Text Box 248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729" name="Text Box 248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730" name="Text Box 248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731" name="Text Box 248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732" name="Text Box 248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733" name="Text Box 249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734" name="Text Box 249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735" name="Text Box 249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736" name="Text Box 249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737" name="Text Box 249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738" name="Text Box 249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739" name="Text Box 249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740" name="Text Box 249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741" name="Text Box 249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742" name="Text Box 249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743" name="Text Box 250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744" name="Text Box 250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745" name="Text Box 250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746" name="Text Box 250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747" name="Text Box 250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748" name="Text Box 250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749" name="Text Box 250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750" name="Text Box 250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751" name="Text Box 250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752" name="Text Box 250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753" name="Text Box 251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754" name="Text Box 251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755" name="Text Box 251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756" name="Text Box 251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757" name="Text Box 251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758" name="Text Box 251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759" name="Text Box 251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760" name="Text Box 251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761" name="Text Box 251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762" name="Text Box 251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763" name="Text Box 252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764" name="Text Box 252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765" name="Text Box 252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766" name="Text Box 252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767" name="Text Box 252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768" name="Text Box 252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769" name="Text Box 252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770" name="Text Box 252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771" name="Text Box 252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772" name="Text Box 252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773" name="Text Box 253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774" name="Text Box 253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775" name="Text Box 253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776" name="Text Box 253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777" name="Text Box 253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778" name="Text Box 253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779" name="Text Box 253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780" name="Text Box 253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781" name="Text Box 253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782" name="Text Box 253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783" name="Text Box 254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784" name="Text Box 254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785" name="Text Box 254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786" name="Text Box 254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787" name="Text Box 254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788" name="Text Box 254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789" name="Text Box 254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790" name="Text Box 254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791" name="Text Box 254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792" name="Text Box 254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793" name="Text Box 255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794" name="Text Box 255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795" name="Text Box 255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796" name="Text Box 255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797" name="Text Box 255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798" name="Text Box 255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799" name="Text Box 255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800" name="Text Box 255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801" name="Text Box 255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802" name="Text Box 255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803" name="Text Box 256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804" name="Text Box 256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805" name="Text Box 256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806" name="Text Box 256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807" name="Text Box 256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808" name="Text Box 256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809" name="Text Box 256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810" name="Text Box 256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811" name="Text Box 256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812" name="Text Box 256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813" name="Text Box 257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814" name="Text Box 257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815" name="Text Box 257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816" name="Text Box 257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817" name="Text Box 257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818" name="Text Box 257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819" name="Text Box 257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820" name="Text Box 257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821" name="Text Box 257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822" name="Text Box 257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823" name="Text Box 258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824" name="Text Box 258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825" name="Text Box 258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826" name="Text Box 258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827" name="Text Box 258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828" name="Text Box 258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829" name="Text Box 258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830" name="Text Box 258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831" name="Text Box 258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832" name="Text Box 258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833" name="Text Box 259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834" name="Text Box 259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835" name="Text Box 259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836" name="Text Box 259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837" name="Text Box 259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838" name="Text Box 259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839" name="Text Box 259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840" name="Text Box 259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841" name="Text Box 259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842" name="Text Box 259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843" name="Text Box 260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844" name="Text Box 260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845" name="Text Box 260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846" name="Text Box 260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847" name="Text Box 260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848" name="Text Box 260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849" name="Text Box 260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850" name="Text Box 260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851" name="Text Box 260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852" name="Text Box 260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853" name="Text Box 261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854" name="Text Box 261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855" name="Text Box 261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856" name="Text Box 261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857" name="Text Box 261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858" name="Text Box 261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859" name="Text Box 261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860" name="Text Box 261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861" name="Text Box 261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862" name="Text Box 261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863" name="Text Box 262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864" name="Text Box 262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865" name="Text Box 262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866" name="Text Box 262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867" name="Text Box 262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868" name="Text Box 262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869" name="Text Box 262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870" name="Text Box 262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871" name="Text Box 262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872" name="Text Box 262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873" name="Text Box 263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874" name="Text Box 263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875" name="Text Box 263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876" name="Text Box 263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877" name="Text Box 263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878" name="Text Box 263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879" name="Text Box 263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880" name="Text Box 263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881" name="Text Box 263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882" name="Text Box 263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883" name="Text Box 264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884" name="Text Box 264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885" name="Text Box 264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886" name="Text Box 264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887" name="Text Box 264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888" name="Text Box 264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889" name="Text Box 264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890" name="Text Box 264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891" name="Text Box 264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892" name="Text Box 264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893" name="Text Box 265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894" name="Text Box 265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895" name="Text Box 265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896" name="Text Box 265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897" name="Text Box 265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898" name="Text Box 265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899" name="Text Box 265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900" name="Text Box 265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901" name="Text Box 265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902" name="Text Box 265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903" name="Text Box 266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904" name="Text Box 266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905" name="Text Box 266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906" name="Text Box 266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907" name="Text Box 266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908" name="Text Box 266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909" name="Text Box 266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910" name="Text Box 266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911" name="Text Box 266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912" name="Text Box 266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913" name="Text Box 267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914" name="Text Box 267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915" name="Text Box 267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916" name="Text Box 267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917" name="Text Box 267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918" name="Text Box 267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919" name="Text Box 267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920" name="Text Box 267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921" name="Text Box 267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922" name="Text Box 267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923" name="Text Box 268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924" name="Text Box 268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925" name="Text Box 268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926" name="Text Box 268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927" name="Text Box 268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928" name="Text Box 268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929" name="Text Box 268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930" name="Text Box 268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931" name="Text Box 268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932" name="Text Box 268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933" name="Text Box 269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934" name="Text Box 269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935" name="Text Box 269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936" name="Text Box 269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937" name="Text Box 269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938" name="Text Box 269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939" name="Text Box 269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940" name="Text Box 269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941" name="Text Box 269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942" name="Text Box 269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943" name="Text Box 270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944" name="Text Box 270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945" name="Text Box 270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946" name="Text Box 270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947" name="Text Box 270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948" name="Text Box 270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949" name="Text Box 270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950" name="Text Box 270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951" name="Text Box 270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952" name="Text Box 270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953" name="Text Box 271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954" name="Text Box 271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955" name="Text Box 271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956" name="Text Box 271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957" name="Text Box 271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958" name="Text Box 271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959" name="Text Box 271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960" name="Text Box 271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961" name="Text Box 271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962" name="Text Box 271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963" name="Text Box 272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964" name="Text Box 272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965" name="Text Box 272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966" name="Text Box 272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967" name="Text Box 272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968" name="Text Box 272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969" name="Text Box 272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970" name="Text Box 272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971" name="Text Box 272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972" name="Text Box 272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973" name="Text Box 273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974" name="Text Box 273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975" name="Text Box 273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976" name="Text Box 273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977" name="Text Box 273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978" name="Text Box 273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979" name="Text Box 273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980" name="Text Box 273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981" name="Text Box 273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982" name="Text Box 273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983" name="Text Box 274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984" name="Text Box 274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985" name="Text Box 274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986" name="Text Box 274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987" name="Text Box 274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988" name="Text Box 274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989" name="Text Box 274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990" name="Text Box 274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991" name="Text Box 274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992" name="Text Box 274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993" name="Text Box 275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994" name="Text Box 275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995" name="Text Box 275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996" name="Text Box 275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997" name="Text Box 275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998" name="Text Box 275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4999" name="Text Box 275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000" name="Text Box 275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001" name="Text Box 275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002" name="Text Box 275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003" name="Text Box 276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004" name="Text Box 276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005" name="Text Box 276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006" name="Text Box 276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007" name="Text Box 276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008" name="Text Box 276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009" name="Text Box 276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010" name="Text Box 276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011" name="Text Box 276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012" name="Text Box 276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013" name="Text Box 277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014" name="Text Box 277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015" name="Text Box 277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016" name="Text Box 277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017" name="Text Box 277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018" name="Text Box 277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019" name="Text Box 277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020" name="Text Box 277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021" name="Text Box 277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022" name="Text Box 277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023" name="Text Box 278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024" name="Text Box 278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025" name="Text Box 278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026" name="Text Box 278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027" name="Text Box 278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028" name="Text Box 278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029" name="Text Box 278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030" name="Text Box 278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031" name="Text Box 278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032" name="Text Box 278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033" name="Text Box 279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034" name="Text Box 279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035" name="Text Box 279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036" name="Text Box 279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037" name="Text Box 279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038" name="Text Box 279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039" name="Text Box 279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040" name="Text Box 279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041" name="Text Box 279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042" name="Text Box 279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043" name="Text Box 280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044" name="Text Box 280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045" name="Text Box 280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046" name="Text Box 280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047" name="Text Box 280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048" name="Text Box 280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049" name="Text Box 280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050" name="Text Box 280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051" name="Text Box 280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052" name="Text Box 280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053" name="Text Box 281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054" name="Text Box 281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055" name="Text Box 281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056" name="Text Box 281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057" name="Text Box 281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058" name="Text Box 281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059" name="Text Box 281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060" name="Text Box 281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061" name="Text Box 281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062" name="Text Box 281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063" name="Text Box 282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064" name="Text Box 282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065" name="Text Box 282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066" name="Text Box 282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067" name="Text Box 282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068" name="Text Box 282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069" name="Text Box 282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070" name="Text Box 282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071" name="Text Box 282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072" name="Text Box 282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073" name="Text Box 283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074" name="Text Box 283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075" name="Text Box 283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076" name="Text Box 283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077" name="Text Box 283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078" name="Text Box 283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079" name="Text Box 283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080" name="Text Box 283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081" name="Text Box 283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082" name="Text Box 283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083" name="Text Box 284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084" name="Text Box 284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085" name="Text Box 284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086" name="Text Box 284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087" name="Text Box 284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088" name="Text Box 284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089" name="Text Box 284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090" name="Text Box 284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091" name="Text Box 284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092" name="Text Box 284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093" name="Text Box 285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094" name="Text Box 285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095" name="Text Box 285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096" name="Text Box 285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097" name="Text Box 285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098" name="Text Box 285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099" name="Text Box 285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100" name="Text Box 285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101" name="Text Box 285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102" name="Text Box 285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103" name="Text Box 286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104" name="Text Box 286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105" name="Text Box 286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106" name="Text Box 286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107" name="Text Box 286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108" name="Text Box 286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109" name="Text Box 286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110" name="Text Box 286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111" name="Text Box 286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112" name="Text Box 286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113" name="Text Box 287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114" name="Text Box 287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115" name="Text Box 287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116" name="Text Box 287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117" name="Text Box 287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118" name="Text Box 287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119" name="Text Box 287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120" name="Text Box 287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121" name="Text Box 287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122" name="Text Box 287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123" name="Text Box 288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124" name="Text Box 288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125" name="Text Box 288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126" name="Text Box 288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127" name="Text Box 288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128" name="Text Box 288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129" name="Text Box 288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130" name="Text Box 288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131" name="Text Box 288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132" name="Text Box 288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133" name="Text Box 289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134" name="Text Box 289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135" name="Text Box 289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136" name="Text Box 289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137" name="Text Box 289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138" name="Text Box 289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139" name="Text Box 289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140" name="Text Box 289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141" name="Text Box 289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142" name="Text Box 289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143" name="Text Box 290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144" name="Text Box 290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145" name="Text Box 290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146" name="Text Box 290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147" name="Text Box 290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148" name="Text Box 290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149" name="Text Box 290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150" name="Text Box 290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151" name="Text Box 290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152" name="Text Box 290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153" name="Text Box 291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154" name="Text Box 291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155" name="Text Box 291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156" name="Text Box 291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157" name="Text Box 291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158" name="Text Box 291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159" name="Text Box 291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160" name="Text Box 291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161" name="Text Box 291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162" name="Text Box 291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163" name="Text Box 292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164" name="Text Box 292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165" name="Text Box 292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166" name="Text Box 292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167" name="Text Box 292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168" name="Text Box 292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169" name="Text Box 292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170" name="Text Box 292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171" name="Text Box 292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172" name="Text Box 292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173" name="Text Box 293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174" name="Text Box 293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175" name="Text Box 293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176" name="Text Box 293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177" name="Text Box 293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178" name="Text Box 293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179" name="Text Box 293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180" name="Text Box 293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181" name="Text Box 293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182" name="Text Box 293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183" name="Text Box 294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184" name="Text Box 294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185" name="Text Box 294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186" name="Text Box 294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187" name="Text Box 294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188" name="Text Box 294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189" name="Text Box 294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190" name="Text Box 294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191" name="Text Box 294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192" name="Text Box 294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193" name="Text Box 295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194" name="Text Box 295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195" name="Text Box 295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196" name="Text Box 295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197" name="Text Box 295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198" name="Text Box 295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199" name="Text Box 295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200" name="Text Box 295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201" name="Text Box 295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202" name="Text Box 295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203" name="Text Box 296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204" name="Text Box 296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205" name="Text Box 296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206" name="Text Box 296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207" name="Text Box 296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208" name="Text Box 296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209" name="Text Box 296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210" name="Text Box 296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211" name="Text Box 296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212" name="Text Box 296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213" name="Text Box 297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214" name="Text Box 297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215" name="Text Box 297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216" name="Text Box 297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217" name="Text Box 297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218" name="Text Box 297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219" name="Text Box 297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220" name="Text Box 297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221" name="Text Box 297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222" name="Text Box 297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223" name="Text Box 298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224" name="Text Box 298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225" name="Text Box 298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226" name="Text Box 298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227" name="Text Box 298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228" name="Text Box 298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229" name="Text Box 298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230" name="Text Box 298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231" name="Text Box 298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232" name="Text Box 298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233" name="Text Box 299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234" name="Text Box 299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235" name="Text Box 299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236" name="Text Box 299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237" name="Text Box 299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238" name="Text Box 299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239" name="Text Box 299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240" name="Text Box 299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241" name="Text Box 299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242" name="Text Box 299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243" name="Text Box 300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244" name="Text Box 300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245" name="Text Box 300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246" name="Text Box 300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247" name="Text Box 300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248" name="Text Box 300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249" name="Text Box 300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250" name="Text Box 300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251" name="Text Box 300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252" name="Text Box 300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253" name="Text Box 301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254" name="Text Box 301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255" name="Text Box 301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256" name="Text Box 301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257" name="Text Box 301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258" name="Text Box 301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259" name="Text Box 301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260" name="Text Box 301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261" name="Text Box 301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262" name="Text Box 301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263" name="Text Box 302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264" name="Text Box 302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265" name="Text Box 302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266" name="Text Box 302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267" name="Text Box 302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268" name="Text Box 302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269" name="Text Box 302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270" name="Text Box 302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271" name="Text Box 302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272" name="Text Box 302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273" name="Text Box 303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274" name="Text Box 303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275" name="Text Box 303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276" name="Text Box 303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277" name="Text Box 303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278" name="Text Box 303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279" name="Text Box 303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280" name="Text Box 303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281" name="Text Box 303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282" name="Text Box 303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283" name="Text Box 304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284" name="Text Box 304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285" name="Text Box 304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286" name="Text Box 304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287" name="Text Box 304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288" name="Text Box 304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289" name="Text Box 304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290" name="Text Box 304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291" name="Text Box 304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292" name="Text Box 304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293" name="Text Box 305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294" name="Text Box 305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295" name="Text Box 305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296" name="Text Box 305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297" name="Text Box 305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298" name="Text Box 305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299" name="Text Box 305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300" name="Text Box 305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301" name="Text Box 305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302" name="Text Box 305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303" name="Text Box 306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304" name="Text Box 306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305" name="Text Box 306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306" name="Text Box 306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307" name="Text Box 306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308" name="Text Box 306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309" name="Text Box 306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310" name="Text Box 306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311" name="Text Box 306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312" name="Text Box 306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313" name="Text Box 307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314" name="Text Box 307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315" name="Text Box 307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316" name="Text Box 307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317" name="Text Box 307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318" name="Text Box 307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319" name="Text Box 307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320" name="Text Box 307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321" name="Text Box 307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322" name="Text Box 307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323" name="Text Box 308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324" name="Text Box 308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325" name="Text Box 308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326" name="Text Box 308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327" name="Text Box 308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328" name="Text Box 308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329" name="Text Box 308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330" name="Text Box 308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331" name="Text Box 308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332" name="Text Box 308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333" name="Text Box 309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334" name="Text Box 309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335" name="Text Box 309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336" name="Text Box 309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337" name="Text Box 309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338" name="Text Box 309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339" name="Text Box 309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340" name="Text Box 309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341" name="Text Box 309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342" name="Text Box 309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343" name="Text Box 310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344" name="Text Box 310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345" name="Text Box 310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346" name="Text Box 310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347" name="Text Box 310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348" name="Text Box 310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349" name="Text Box 310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350" name="Text Box 310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351" name="Text Box 310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352" name="Text Box 310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353" name="Text Box 311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354" name="Text Box 311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355" name="Text Box 311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356" name="Text Box 311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357" name="Text Box 311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358" name="Text Box 311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359" name="Text Box 311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360" name="Text Box 311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361" name="Text Box 311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362" name="Text Box 311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363" name="Text Box 312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364" name="Text Box 312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365" name="Text Box 312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366" name="Text Box 312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367" name="Text Box 312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368" name="Text Box 312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369" name="Text Box 312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370" name="Text Box 312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371" name="Text Box 312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372" name="Text Box 312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373" name="Text Box 313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374" name="Text Box 313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375" name="Text Box 313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376" name="Text Box 313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377" name="Text Box 313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378" name="Text Box 313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379" name="Text Box 313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380" name="Text Box 313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381" name="Text Box 313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382" name="Text Box 313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383" name="Text Box 314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384" name="Text Box 314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385" name="Text Box 314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386" name="Text Box 314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387" name="Text Box 314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388" name="Text Box 314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389" name="Text Box 314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390" name="Text Box 314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391" name="Text Box 314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392" name="Text Box 314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393" name="Text Box 315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394" name="Text Box 315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395" name="Text Box 315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396" name="Text Box 315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397" name="Text Box 315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398" name="Text Box 315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399" name="Text Box 315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400" name="Text Box 315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401" name="Text Box 315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402" name="Text Box 315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403" name="Text Box 316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404" name="Text Box 316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405" name="Text Box 316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406" name="Text Box 316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407" name="Text Box 316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408" name="Text Box 316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409" name="Text Box 316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410" name="Text Box 316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411" name="Text Box 316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412" name="Text Box 316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413" name="Text Box 317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414" name="Text Box 317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415" name="Text Box 317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416" name="Text Box 317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417" name="Text Box 317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418" name="Text Box 317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419" name="Text Box 317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420" name="Text Box 317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421" name="Text Box 317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422" name="Text Box 317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423" name="Text Box 318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424" name="Text Box 318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425" name="Text Box 318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426" name="Text Box 318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427" name="Text Box 318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428" name="Text Box 318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429" name="Text Box 318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430" name="Text Box 318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431" name="Text Box 318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432" name="Text Box 318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433" name="Text Box 319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434" name="Text Box 319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435" name="Text Box 319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436" name="Text Box 319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437" name="Text Box 319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438" name="Text Box 319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439" name="Text Box 319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440" name="Text Box 319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441" name="Text Box 319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442" name="Text Box 319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443" name="Text Box 320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444" name="Text Box 320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445" name="Text Box 320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446" name="Text Box 320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447" name="Text Box 320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448" name="Text Box 320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449" name="Text Box 320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450" name="Text Box 320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451" name="Text Box 320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452" name="Text Box 320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453" name="Text Box 321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454" name="Text Box 321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455" name="Text Box 321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456" name="Text Box 321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457" name="Text Box 321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458" name="Text Box 321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459" name="Text Box 321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460" name="Text Box 321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461" name="Text Box 321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462" name="Text Box 321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463" name="Text Box 322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464" name="Text Box 322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465" name="Text Box 322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466" name="Text Box 322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467" name="Text Box 322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468" name="Text Box 322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469" name="Text Box 322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470" name="Text Box 322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471" name="Text Box 322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472" name="Text Box 322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473" name="Text Box 323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474" name="Text Box 323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475" name="Text Box 323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476" name="Text Box 323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477" name="Text Box 323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478" name="Text Box 323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479" name="Text Box 323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480" name="Text Box 323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481" name="Text Box 323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482" name="Text Box 323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483" name="Text Box 324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484" name="Text Box 324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485" name="Text Box 324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486" name="Text Box 324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487" name="Text Box 324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488" name="Text Box 324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489" name="Text Box 324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490" name="Text Box 324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491" name="Text Box 324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492" name="Text Box 324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493" name="Text Box 325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494" name="Text Box 325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495" name="Text Box 325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496" name="Text Box 325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497" name="Text Box 325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498" name="Text Box 325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499" name="Text Box 325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500" name="Text Box 325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501" name="Text Box 325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502" name="Text Box 325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503" name="Text Box 326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504" name="Text Box 326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505" name="Text Box 326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506" name="Text Box 326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507" name="Text Box 326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508" name="Text Box 326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509" name="Text Box 326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510" name="Text Box 326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511" name="Text Box 326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512" name="Text Box 326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513" name="Text Box 327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514" name="Text Box 327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515" name="Text Box 327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516" name="Text Box 327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517" name="Text Box 327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518" name="Text Box 327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519" name="Text Box 327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520" name="Text Box 327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521" name="Text Box 327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522" name="Text Box 327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523" name="Text Box 328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524" name="Text Box 328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525" name="Text Box 328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526" name="Text Box 328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527" name="Text Box 328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528" name="Text Box 328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529" name="Text Box 328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530" name="Text Box 328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531" name="Text Box 328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532" name="Text Box 328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533" name="Text Box 329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534" name="Text Box 329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535" name="Text Box 329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536" name="Text Box 329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537" name="Text Box 329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538" name="Text Box 329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539" name="Text Box 329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540" name="Text Box 329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541" name="Text Box 329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542" name="Text Box 329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543" name="Text Box 330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544" name="Text Box 330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545" name="Text Box 330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546" name="Text Box 330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547" name="Text Box 330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548" name="Text Box 330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549" name="Text Box 330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550" name="Text Box 330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551" name="Text Box 330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552" name="Text Box 330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553" name="Text Box 331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554" name="Text Box 331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555" name="Text Box 331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556" name="Text Box 331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557" name="Text Box 331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558" name="Text Box 331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559" name="Text Box 331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560" name="Text Box 331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561" name="Text Box 331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562" name="Text Box 331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563" name="Text Box 332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564" name="Text Box 332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565" name="Text Box 332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566" name="Text Box 332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567" name="Text Box 332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568" name="Text Box 332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569" name="Text Box 332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570" name="Text Box 332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571" name="Text Box 332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572" name="Text Box 332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573" name="Text Box 333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574" name="Text Box 333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575" name="Text Box 333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576" name="Text Box 333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577" name="Text Box 333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578" name="Text Box 333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579" name="Text Box 333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580" name="Text Box 333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581" name="Text Box 333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582" name="Text Box 333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583" name="Text Box 334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584" name="Text Box 334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585" name="Text Box 334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586" name="Text Box 334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587" name="Text Box 334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588" name="Text Box 334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589" name="Text Box 334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590" name="Text Box 334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591" name="Text Box 334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592" name="Text Box 334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593" name="Text Box 335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594" name="Text Box 335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595" name="Text Box 335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596" name="Text Box 335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597" name="Text Box 335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598" name="Text Box 335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599" name="Text Box 335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600" name="Text Box 335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601" name="Text Box 335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602" name="Text Box 335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603" name="Text Box 336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604" name="Text Box 336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605" name="Text Box 336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606" name="Text Box 336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607" name="Text Box 336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608" name="Text Box 336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609" name="Text Box 336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610" name="Text Box 336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611" name="Text Box 336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612" name="Text Box 336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613" name="Text Box 337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614" name="Text Box 337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615" name="Text Box 337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616" name="Text Box 337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617" name="Text Box 337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618" name="Text Box 337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619" name="Text Box 337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620" name="Text Box 337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621" name="Text Box 337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622" name="Text Box 337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623" name="Text Box 338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624" name="Text Box 338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625" name="Text Box 338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626" name="Text Box 338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627" name="Text Box 338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628" name="Text Box 338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629" name="Text Box 338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630" name="Text Box 338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631" name="Text Box 338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632" name="Text Box 338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633" name="Text Box 339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634" name="Text Box 339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635" name="Text Box 339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636" name="Text Box 339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637" name="Text Box 339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638" name="Text Box 339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639" name="Text Box 339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640" name="Text Box 339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641" name="Text Box 339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642" name="Text Box 339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643" name="Text Box 340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644" name="Text Box 340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645" name="Text Box 340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646" name="Text Box 340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647" name="Text Box 340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648" name="Text Box 340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649" name="Text Box 340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650" name="Text Box 340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651" name="Text Box 340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652" name="Text Box 340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653" name="Text Box 341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654" name="Text Box 341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655" name="Text Box 341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656" name="Text Box 341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657" name="Text Box 341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658" name="Text Box 341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659" name="Text Box 341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660" name="Text Box 341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661" name="Text Box 341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662" name="Text Box 341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663" name="Text Box 342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664" name="Text Box 342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665" name="Text Box 342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666" name="Text Box 342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667" name="Text Box 342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668" name="Text Box 342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669" name="Text Box 342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670" name="Text Box 342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671" name="Text Box 342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672" name="Text Box 342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673" name="Text Box 343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674" name="Text Box 343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675" name="Text Box 343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676" name="Text Box 343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677" name="Text Box 343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678" name="Text Box 343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679" name="Text Box 343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680" name="Text Box 343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681" name="Text Box 343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682" name="Text Box 343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683" name="Text Box 344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684" name="Text Box 344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685" name="Text Box 344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686" name="Text Box 344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687" name="Text Box 344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688" name="Text Box 344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689" name="Text Box 344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690" name="Text Box 344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691" name="Text Box 344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692" name="Text Box 344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693" name="Text Box 345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694" name="Text Box 345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695" name="Text Box 345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696" name="Text Box 345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697" name="Text Box 345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698" name="Text Box 345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699" name="Text Box 345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700" name="Text Box 345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701" name="Text Box 345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702" name="Text Box 345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703" name="Text Box 346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704" name="Text Box 346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705" name="Text Box 346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706" name="Text Box 346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707" name="Text Box 346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708" name="Text Box 346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709" name="Text Box 346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710" name="Text Box 346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711" name="Text Box 346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712" name="Text Box 346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713" name="Text Box 347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714" name="Text Box 347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715" name="Text Box 347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716" name="Text Box 347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717" name="Text Box 347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718" name="Text Box 347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719" name="Text Box 347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720" name="Text Box 347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721" name="Text Box 347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722" name="Text Box 347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723" name="Text Box 348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724" name="Text Box 348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725" name="Text Box 348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726" name="Text Box 348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727" name="Text Box 348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728" name="Text Box 348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729" name="Text Box 348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730" name="Text Box 348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731" name="Text Box 348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732" name="Text Box 348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733" name="Text Box 349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734" name="Text Box 349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735" name="Text Box 349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736" name="Text Box 349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737" name="Text Box 349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738" name="Text Box 349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739" name="Text Box 349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740" name="Text Box 349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741" name="Text Box 349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742" name="Text Box 349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743" name="Text Box 350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744" name="Text Box 350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745" name="Text Box 350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746" name="Text Box 350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747" name="Text Box 350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748" name="Text Box 350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749" name="Text Box 350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750" name="Text Box 350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751" name="Text Box 350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752" name="Text Box 350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753" name="Text Box 351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754" name="Text Box 351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755" name="Text Box 351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756" name="Text Box 351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757" name="Text Box 351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758" name="Text Box 351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759" name="Text Box 351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760" name="Text Box 351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761" name="Text Box 351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762" name="Text Box 351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763" name="Text Box 352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764" name="Text Box 352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765" name="Text Box 352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766" name="Text Box 352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767" name="Text Box 352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768" name="Text Box 352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769" name="Text Box 352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770" name="Text Box 352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771" name="Text Box 352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772" name="Text Box 352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773" name="Text Box 353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774" name="Text Box 353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775" name="Text Box 353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776" name="Text Box 353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777" name="Text Box 353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778" name="Text Box 353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779" name="Text Box 353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780" name="Text Box 353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781" name="Text Box 353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782" name="Text Box 353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783" name="Text Box 354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784" name="Text Box 354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785" name="Text Box 354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786" name="Text Box 354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787" name="Text Box 354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788" name="Text Box 354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789" name="Text Box 354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790" name="Text Box 354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791" name="Text Box 354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792" name="Text Box 354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793" name="Text Box 355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794" name="Text Box 355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795" name="Text Box 355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796" name="Text Box 355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797" name="Text Box 355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798" name="Text Box 355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799" name="Text Box 355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800" name="Text Box 355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801" name="Text Box 355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802" name="Text Box 355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803" name="Text Box 356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804" name="Text Box 356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805" name="Text Box 356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806" name="Text Box 356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807" name="Text Box 356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808" name="Text Box 356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809" name="Text Box 356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810" name="Text Box 356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811" name="Text Box 356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812" name="Text Box 356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813" name="Text Box 357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814" name="Text Box 357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815" name="Text Box 357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816" name="Text Box 357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817" name="Text Box 357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818" name="Text Box 357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819" name="Text Box 357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820" name="Text Box 357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821" name="Text Box 357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822" name="Text Box 357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823" name="Text Box 358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824" name="Text Box 358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825" name="Text Box 358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826" name="Text Box 358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827" name="Text Box 358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828" name="Text Box 358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829" name="Text Box 358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830" name="Text Box 358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831" name="Text Box 358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832" name="Text Box 358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833" name="Text Box 359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834" name="Text Box 359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835" name="Text Box 359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836" name="Text Box 359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837" name="Text Box 359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838" name="Text Box 359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839" name="Text Box 359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840" name="Text Box 359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841" name="Text Box 359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842" name="Text Box 359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843" name="Text Box 360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844" name="Text Box 360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845" name="Text Box 360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846" name="Text Box 360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847" name="Text Box 360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848" name="Text Box 360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849" name="Text Box 360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850" name="Text Box 360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851" name="Text Box 360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852" name="Text Box 360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853" name="Text Box 361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854" name="Text Box 361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855" name="Text Box 361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856" name="Text Box 361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857" name="Text Box 361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858" name="Text Box 361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859" name="Text Box 361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860" name="Text Box 361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861" name="Text Box 361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862" name="Text Box 361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863" name="Text Box 362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864" name="Text Box 362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865" name="Text Box 362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866" name="Text Box 362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867" name="Text Box 362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868" name="Text Box 362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869" name="Text Box 362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870" name="Text Box 362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871" name="Text Box 362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872" name="Text Box 362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873" name="Text Box 363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874" name="Text Box 363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875" name="Text Box 363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876" name="Text Box 363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877" name="Text Box 363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878" name="Text Box 363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879" name="Text Box 363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880" name="Text Box 363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881" name="Text Box 363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882" name="Text Box 363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883" name="Text Box 364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884" name="Text Box 364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885" name="Text Box 364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886" name="Text Box 364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887" name="Text Box 364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888" name="Text Box 364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889" name="Text Box 364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890" name="Text Box 364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891" name="Text Box 364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892" name="Text Box 364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893" name="Text Box 365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894" name="Text Box 365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895" name="Text Box 365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896" name="Text Box 365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897" name="Text Box 365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898" name="Text Box 365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899" name="Text Box 365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900" name="Text Box 365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901" name="Text Box 365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902" name="Text Box 365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903" name="Text Box 366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904" name="Text Box 366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905" name="Text Box 366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906" name="Text Box 366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907" name="Text Box 366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908" name="Text Box 366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909" name="Text Box 366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910" name="Text Box 366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911" name="Text Box 366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912" name="Text Box 366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913" name="Text Box 367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914" name="Text Box 367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915" name="Text Box 367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916" name="Text Box 367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917" name="Text Box 367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918" name="Text Box 367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919" name="Text Box 367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920" name="Text Box 367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921" name="Text Box 367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922" name="Text Box 367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923" name="Text Box 368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924" name="Text Box 368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925" name="Text Box 368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926" name="Text Box 368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927" name="Text Box 368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928" name="Text Box 368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929" name="Text Box 368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930" name="Text Box 368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931" name="Text Box 368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932" name="Text Box 368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933" name="Text Box 369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934" name="Text Box 369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935" name="Text Box 369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936" name="Text Box 369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937" name="Text Box 369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938" name="Text Box 369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939" name="Text Box 369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940" name="Text Box 369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941" name="Text Box 369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942" name="Text Box 369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943" name="Text Box 370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944" name="Text Box 370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945" name="Text Box 370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946" name="Text Box 370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947" name="Text Box 370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948" name="Text Box 370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949" name="Text Box 370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950" name="Text Box 370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951" name="Text Box 370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952" name="Text Box 370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953" name="Text Box 371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954" name="Text Box 371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955" name="Text Box 371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956" name="Text Box 371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957" name="Text Box 371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958" name="Text Box 371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959" name="Text Box 371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960" name="Text Box 371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961" name="Text Box 371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962" name="Text Box 371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963" name="Text Box 372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964" name="Text Box 372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965" name="Text Box 372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966" name="Text Box 372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967" name="Text Box 372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968" name="Text Box 372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969" name="Text Box 372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970" name="Text Box 372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971" name="Text Box 372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972" name="Text Box 372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973" name="Text Box 373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974" name="Text Box 373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975" name="Text Box 373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976" name="Text Box 373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977" name="Text Box 373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978" name="Text Box 373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979" name="Text Box 373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980" name="Text Box 373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981" name="Text Box 373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982" name="Text Box 373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983" name="Text Box 374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984" name="Text Box 374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985" name="Text Box 374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986" name="Text Box 374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987" name="Text Box 374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988" name="Text Box 374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989" name="Text Box 374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990" name="Text Box 374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991" name="Text Box 374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992" name="Text Box 374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993" name="Text Box 375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994" name="Text Box 375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995" name="Text Box 375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996" name="Text Box 375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997" name="Text Box 375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998" name="Text Box 375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5999" name="Text Box 375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000" name="Text Box 375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001" name="Text Box 375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002" name="Text Box 375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003" name="Text Box 376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004" name="Text Box 376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005" name="Text Box 376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006" name="Text Box 376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007" name="Text Box 376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008" name="Text Box 376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009" name="Text Box 376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010" name="Text Box 376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011" name="Text Box 376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012" name="Text Box 376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013" name="Text Box 377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014" name="Text Box 377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015" name="Text Box 377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016" name="Text Box 377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017" name="Text Box 377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018" name="Text Box 377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019" name="Text Box 377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020" name="Text Box 377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021" name="Text Box 377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022" name="Text Box 377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023" name="Text Box 378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024" name="Text Box 378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025" name="Text Box 378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026" name="Text Box 378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027" name="Text Box 378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028" name="Text Box 378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029" name="Text Box 378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030" name="Text Box 378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031" name="Text Box 378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032" name="Text Box 378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033" name="Text Box 379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034" name="Text Box 379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035" name="Text Box 379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036" name="Text Box 379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037" name="Text Box 379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038" name="Text Box 379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039" name="Text Box 379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040" name="Text Box 379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041" name="Text Box 379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042" name="Text Box 379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043" name="Text Box 380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044" name="Text Box 380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045" name="Text Box 380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046" name="Text Box 380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047" name="Text Box 380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048" name="Text Box 380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049" name="Text Box 380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050" name="Text Box 380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051" name="Text Box 380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052" name="Text Box 380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053" name="Text Box 381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054" name="Text Box 381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055" name="Text Box 381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056" name="Text Box 381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057" name="Text Box 381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058" name="Text Box 381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059" name="Text Box 381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060" name="Text Box 381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061" name="Text Box 381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062" name="Text Box 381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063" name="Text Box 382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064" name="Text Box 382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065" name="Text Box 382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066" name="Text Box 382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067" name="Text Box 382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068" name="Text Box 382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069" name="Text Box 382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070" name="Text Box 382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071" name="Text Box 382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072" name="Text Box 382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073" name="Text Box 383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074" name="Text Box 383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075" name="Text Box 383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076" name="Text Box 383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077" name="Text Box 383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078" name="Text Box 383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079" name="Text Box 383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080" name="Text Box 383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081" name="Text Box 383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082" name="Text Box 383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083" name="Text Box 384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084" name="Text Box 384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085" name="Text Box 384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086" name="Text Box 384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087" name="Text Box 384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088" name="Text Box 384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089" name="Text Box 384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090" name="Text Box 384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091" name="Text Box 384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092" name="Text Box 384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093" name="Text Box 385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094" name="Text Box 385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095" name="Text Box 385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096" name="Text Box 385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097" name="Text Box 385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098" name="Text Box 385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099" name="Text Box 385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100" name="Text Box 385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101" name="Text Box 385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102" name="Text Box 385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103" name="Text Box 386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104" name="Text Box 386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105" name="Text Box 386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106" name="Text Box 386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107" name="Text Box 386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108" name="Text Box 386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109" name="Text Box 386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110" name="Text Box 386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111" name="Text Box 386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112" name="Text Box 386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113" name="Text Box 387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114" name="Text Box 387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115" name="Text Box 387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116" name="Text Box 387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117" name="Text Box 387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118" name="Text Box 387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119" name="Text Box 387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120" name="Text Box 387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121" name="Text Box 387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122" name="Text Box 387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123" name="Text Box 388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124" name="Text Box 388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125" name="Text Box 388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126" name="Text Box 388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127" name="Text Box 388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128" name="Text Box 388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129" name="Text Box 388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130" name="Text Box 388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131" name="Text Box 388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132" name="Text Box 388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133" name="Text Box 389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134" name="Text Box 389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135" name="Text Box 389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136" name="Text Box 389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137" name="Text Box 389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138" name="Text Box 389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139" name="Text Box 389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140" name="Text Box 389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141" name="Text Box 389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142" name="Text Box 389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143" name="Text Box 390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144" name="Text Box 390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145" name="Text Box 390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146" name="Text Box 390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147" name="Text Box 390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148" name="Text Box 390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149" name="Text Box 390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150" name="Text Box 390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151" name="Text Box 390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152" name="Text Box 390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153" name="Text Box 391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154" name="Text Box 391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155" name="Text Box 391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156" name="Text Box 391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157" name="Text Box 391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158" name="Text Box 391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159" name="Text Box 391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160" name="Text Box 391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161" name="Text Box 391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162" name="Text Box 391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163" name="Text Box 392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164" name="Text Box 392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165" name="Text Box 392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166" name="Text Box 392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167" name="Text Box 392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168" name="Text Box 392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169" name="Text Box 392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170" name="Text Box 392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171" name="Text Box 392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172" name="Text Box 392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173" name="Text Box 393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174" name="Text Box 393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175" name="Text Box 3932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176" name="Text Box 3933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177" name="Text Box 3934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178" name="Text Box 3935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179" name="Text Box 3936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180" name="Text Box 3937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181" name="Text Box 3938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182" name="Text Box 3939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183" name="Text Box 3940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8"/>
    <xdr:sp macro="" textlink="">
      <xdr:nvSpPr>
        <xdr:cNvPr id="6184" name="Text Box 3941"/>
        <xdr:cNvSpPr txBox="1">
          <a:spLocks noChangeArrowheads="1"/>
        </xdr:cNvSpPr>
      </xdr:nvSpPr>
      <xdr:spPr bwMode="auto">
        <a:xfrm>
          <a:off x="4686300" y="5657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9"/>
    <xdr:sp macro="" textlink="">
      <xdr:nvSpPr>
        <xdr:cNvPr id="6185" name="Text Box 3942"/>
        <xdr:cNvSpPr txBox="1">
          <a:spLocks noChangeArrowheads="1"/>
        </xdr:cNvSpPr>
      </xdr:nvSpPr>
      <xdr:spPr bwMode="auto">
        <a:xfrm>
          <a:off x="4686300" y="5657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9"/>
    <xdr:sp macro="" textlink="">
      <xdr:nvSpPr>
        <xdr:cNvPr id="6186" name="Text Box 3943"/>
        <xdr:cNvSpPr txBox="1">
          <a:spLocks noChangeArrowheads="1"/>
        </xdr:cNvSpPr>
      </xdr:nvSpPr>
      <xdr:spPr bwMode="auto">
        <a:xfrm>
          <a:off x="4686300" y="5657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9"/>
    <xdr:sp macro="" textlink="">
      <xdr:nvSpPr>
        <xdr:cNvPr id="6187" name="Text Box 3944"/>
        <xdr:cNvSpPr txBox="1">
          <a:spLocks noChangeArrowheads="1"/>
        </xdr:cNvSpPr>
      </xdr:nvSpPr>
      <xdr:spPr bwMode="auto">
        <a:xfrm>
          <a:off x="4686300" y="5657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9"/>
    <xdr:sp macro="" textlink="">
      <xdr:nvSpPr>
        <xdr:cNvPr id="6188" name="Text Box 3945"/>
        <xdr:cNvSpPr txBox="1">
          <a:spLocks noChangeArrowheads="1"/>
        </xdr:cNvSpPr>
      </xdr:nvSpPr>
      <xdr:spPr bwMode="auto">
        <a:xfrm>
          <a:off x="4686300" y="5657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9"/>
    <xdr:sp macro="" textlink="">
      <xdr:nvSpPr>
        <xdr:cNvPr id="6189" name="Text Box 3946"/>
        <xdr:cNvSpPr txBox="1">
          <a:spLocks noChangeArrowheads="1"/>
        </xdr:cNvSpPr>
      </xdr:nvSpPr>
      <xdr:spPr bwMode="auto">
        <a:xfrm>
          <a:off x="4686300" y="5657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9"/>
    <xdr:sp macro="" textlink="">
      <xdr:nvSpPr>
        <xdr:cNvPr id="6190" name="Text Box 3947"/>
        <xdr:cNvSpPr txBox="1">
          <a:spLocks noChangeArrowheads="1"/>
        </xdr:cNvSpPr>
      </xdr:nvSpPr>
      <xdr:spPr bwMode="auto">
        <a:xfrm>
          <a:off x="4686300" y="5657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9"/>
    <xdr:sp macro="" textlink="">
      <xdr:nvSpPr>
        <xdr:cNvPr id="6191" name="Text Box 3948"/>
        <xdr:cNvSpPr txBox="1">
          <a:spLocks noChangeArrowheads="1"/>
        </xdr:cNvSpPr>
      </xdr:nvSpPr>
      <xdr:spPr bwMode="auto">
        <a:xfrm>
          <a:off x="4686300" y="5657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9"/>
    <xdr:sp macro="" textlink="">
      <xdr:nvSpPr>
        <xdr:cNvPr id="6192" name="Text Box 3949"/>
        <xdr:cNvSpPr txBox="1">
          <a:spLocks noChangeArrowheads="1"/>
        </xdr:cNvSpPr>
      </xdr:nvSpPr>
      <xdr:spPr bwMode="auto">
        <a:xfrm>
          <a:off x="4686300" y="5657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9"/>
    <xdr:sp macro="" textlink="">
      <xdr:nvSpPr>
        <xdr:cNvPr id="6193" name="Text Box 3950"/>
        <xdr:cNvSpPr txBox="1">
          <a:spLocks noChangeArrowheads="1"/>
        </xdr:cNvSpPr>
      </xdr:nvSpPr>
      <xdr:spPr bwMode="auto">
        <a:xfrm>
          <a:off x="4686300" y="5657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9"/>
    <xdr:sp macro="" textlink="">
      <xdr:nvSpPr>
        <xdr:cNvPr id="6194" name="Text Box 3951"/>
        <xdr:cNvSpPr txBox="1">
          <a:spLocks noChangeArrowheads="1"/>
        </xdr:cNvSpPr>
      </xdr:nvSpPr>
      <xdr:spPr bwMode="auto">
        <a:xfrm>
          <a:off x="4686300" y="5657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9"/>
    <xdr:sp macro="" textlink="">
      <xdr:nvSpPr>
        <xdr:cNvPr id="6195" name="Text Box 3952"/>
        <xdr:cNvSpPr txBox="1">
          <a:spLocks noChangeArrowheads="1"/>
        </xdr:cNvSpPr>
      </xdr:nvSpPr>
      <xdr:spPr bwMode="auto">
        <a:xfrm>
          <a:off x="4686300" y="5657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9"/>
    <xdr:sp macro="" textlink="">
      <xdr:nvSpPr>
        <xdr:cNvPr id="6196" name="Text Box 3953"/>
        <xdr:cNvSpPr txBox="1">
          <a:spLocks noChangeArrowheads="1"/>
        </xdr:cNvSpPr>
      </xdr:nvSpPr>
      <xdr:spPr bwMode="auto">
        <a:xfrm>
          <a:off x="4686300" y="5657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9"/>
    <xdr:sp macro="" textlink="">
      <xdr:nvSpPr>
        <xdr:cNvPr id="6197" name="Text Box 3954"/>
        <xdr:cNvSpPr txBox="1">
          <a:spLocks noChangeArrowheads="1"/>
        </xdr:cNvSpPr>
      </xdr:nvSpPr>
      <xdr:spPr bwMode="auto">
        <a:xfrm>
          <a:off x="4686300" y="5657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9"/>
    <xdr:sp macro="" textlink="">
      <xdr:nvSpPr>
        <xdr:cNvPr id="6198" name="Text Box 3955"/>
        <xdr:cNvSpPr txBox="1">
          <a:spLocks noChangeArrowheads="1"/>
        </xdr:cNvSpPr>
      </xdr:nvSpPr>
      <xdr:spPr bwMode="auto">
        <a:xfrm>
          <a:off x="4686300" y="5657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9"/>
    <xdr:sp macro="" textlink="">
      <xdr:nvSpPr>
        <xdr:cNvPr id="6199" name="Text Box 3956"/>
        <xdr:cNvSpPr txBox="1">
          <a:spLocks noChangeArrowheads="1"/>
        </xdr:cNvSpPr>
      </xdr:nvSpPr>
      <xdr:spPr bwMode="auto">
        <a:xfrm>
          <a:off x="4686300" y="5657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9"/>
    <xdr:sp macro="" textlink="">
      <xdr:nvSpPr>
        <xdr:cNvPr id="6200" name="Text Box 3957"/>
        <xdr:cNvSpPr txBox="1">
          <a:spLocks noChangeArrowheads="1"/>
        </xdr:cNvSpPr>
      </xdr:nvSpPr>
      <xdr:spPr bwMode="auto">
        <a:xfrm>
          <a:off x="4686300" y="5657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9"/>
    <xdr:sp macro="" textlink="">
      <xdr:nvSpPr>
        <xdr:cNvPr id="6201" name="Text Box 3958"/>
        <xdr:cNvSpPr txBox="1">
          <a:spLocks noChangeArrowheads="1"/>
        </xdr:cNvSpPr>
      </xdr:nvSpPr>
      <xdr:spPr bwMode="auto">
        <a:xfrm>
          <a:off x="4686300" y="5657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9"/>
    <xdr:sp macro="" textlink="">
      <xdr:nvSpPr>
        <xdr:cNvPr id="6202" name="Text Box 3959"/>
        <xdr:cNvSpPr txBox="1">
          <a:spLocks noChangeArrowheads="1"/>
        </xdr:cNvSpPr>
      </xdr:nvSpPr>
      <xdr:spPr bwMode="auto">
        <a:xfrm>
          <a:off x="4686300" y="5657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9"/>
    <xdr:sp macro="" textlink="">
      <xdr:nvSpPr>
        <xdr:cNvPr id="6203" name="Text Box 3960"/>
        <xdr:cNvSpPr txBox="1">
          <a:spLocks noChangeArrowheads="1"/>
        </xdr:cNvSpPr>
      </xdr:nvSpPr>
      <xdr:spPr bwMode="auto">
        <a:xfrm>
          <a:off x="4686300" y="5657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9"/>
    <xdr:sp macro="" textlink="">
      <xdr:nvSpPr>
        <xdr:cNvPr id="6204" name="Text Box 3961"/>
        <xdr:cNvSpPr txBox="1">
          <a:spLocks noChangeArrowheads="1"/>
        </xdr:cNvSpPr>
      </xdr:nvSpPr>
      <xdr:spPr bwMode="auto">
        <a:xfrm>
          <a:off x="4686300" y="5657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9"/>
    <xdr:sp macro="" textlink="">
      <xdr:nvSpPr>
        <xdr:cNvPr id="6205" name="Text Box 3962"/>
        <xdr:cNvSpPr txBox="1">
          <a:spLocks noChangeArrowheads="1"/>
        </xdr:cNvSpPr>
      </xdr:nvSpPr>
      <xdr:spPr bwMode="auto">
        <a:xfrm>
          <a:off x="4686300" y="5657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9"/>
    <xdr:sp macro="" textlink="">
      <xdr:nvSpPr>
        <xdr:cNvPr id="6206" name="Text Box 3963"/>
        <xdr:cNvSpPr txBox="1">
          <a:spLocks noChangeArrowheads="1"/>
        </xdr:cNvSpPr>
      </xdr:nvSpPr>
      <xdr:spPr bwMode="auto">
        <a:xfrm>
          <a:off x="4686300" y="5657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9"/>
    <xdr:sp macro="" textlink="">
      <xdr:nvSpPr>
        <xdr:cNvPr id="6207" name="Text Box 3964"/>
        <xdr:cNvSpPr txBox="1">
          <a:spLocks noChangeArrowheads="1"/>
        </xdr:cNvSpPr>
      </xdr:nvSpPr>
      <xdr:spPr bwMode="auto">
        <a:xfrm>
          <a:off x="4686300" y="5657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9"/>
    <xdr:sp macro="" textlink="">
      <xdr:nvSpPr>
        <xdr:cNvPr id="6208" name="Text Box 3965"/>
        <xdr:cNvSpPr txBox="1">
          <a:spLocks noChangeArrowheads="1"/>
        </xdr:cNvSpPr>
      </xdr:nvSpPr>
      <xdr:spPr bwMode="auto">
        <a:xfrm>
          <a:off x="4686300" y="5657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9"/>
    <xdr:sp macro="" textlink="">
      <xdr:nvSpPr>
        <xdr:cNvPr id="6209" name="Text Box 3966"/>
        <xdr:cNvSpPr txBox="1">
          <a:spLocks noChangeArrowheads="1"/>
        </xdr:cNvSpPr>
      </xdr:nvSpPr>
      <xdr:spPr bwMode="auto">
        <a:xfrm>
          <a:off x="4686300" y="5657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9"/>
    <xdr:sp macro="" textlink="">
      <xdr:nvSpPr>
        <xdr:cNvPr id="6210" name="Text Box 3967"/>
        <xdr:cNvSpPr txBox="1">
          <a:spLocks noChangeArrowheads="1"/>
        </xdr:cNvSpPr>
      </xdr:nvSpPr>
      <xdr:spPr bwMode="auto">
        <a:xfrm>
          <a:off x="4686300" y="5657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9"/>
    <xdr:sp macro="" textlink="">
      <xdr:nvSpPr>
        <xdr:cNvPr id="6211" name="Text Box 3968"/>
        <xdr:cNvSpPr txBox="1">
          <a:spLocks noChangeArrowheads="1"/>
        </xdr:cNvSpPr>
      </xdr:nvSpPr>
      <xdr:spPr bwMode="auto">
        <a:xfrm>
          <a:off x="4686300" y="5657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9"/>
    <xdr:sp macro="" textlink="">
      <xdr:nvSpPr>
        <xdr:cNvPr id="6212" name="Text Box 3969"/>
        <xdr:cNvSpPr txBox="1">
          <a:spLocks noChangeArrowheads="1"/>
        </xdr:cNvSpPr>
      </xdr:nvSpPr>
      <xdr:spPr bwMode="auto">
        <a:xfrm>
          <a:off x="4686300" y="5657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9"/>
    <xdr:sp macro="" textlink="">
      <xdr:nvSpPr>
        <xdr:cNvPr id="6213" name="Text Box 3970"/>
        <xdr:cNvSpPr txBox="1">
          <a:spLocks noChangeArrowheads="1"/>
        </xdr:cNvSpPr>
      </xdr:nvSpPr>
      <xdr:spPr bwMode="auto">
        <a:xfrm>
          <a:off x="4686300" y="5657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9"/>
    <xdr:sp macro="" textlink="">
      <xdr:nvSpPr>
        <xdr:cNvPr id="6214" name="Text Box 3971"/>
        <xdr:cNvSpPr txBox="1">
          <a:spLocks noChangeArrowheads="1"/>
        </xdr:cNvSpPr>
      </xdr:nvSpPr>
      <xdr:spPr bwMode="auto">
        <a:xfrm>
          <a:off x="4686300" y="5657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9"/>
    <xdr:sp macro="" textlink="">
      <xdr:nvSpPr>
        <xdr:cNvPr id="6215" name="Text Box 3972"/>
        <xdr:cNvSpPr txBox="1">
          <a:spLocks noChangeArrowheads="1"/>
        </xdr:cNvSpPr>
      </xdr:nvSpPr>
      <xdr:spPr bwMode="auto">
        <a:xfrm>
          <a:off x="4686300" y="5657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9"/>
    <xdr:sp macro="" textlink="">
      <xdr:nvSpPr>
        <xdr:cNvPr id="6216" name="Text Box 3973"/>
        <xdr:cNvSpPr txBox="1">
          <a:spLocks noChangeArrowheads="1"/>
        </xdr:cNvSpPr>
      </xdr:nvSpPr>
      <xdr:spPr bwMode="auto">
        <a:xfrm>
          <a:off x="4686300" y="5657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9"/>
    <xdr:sp macro="" textlink="">
      <xdr:nvSpPr>
        <xdr:cNvPr id="6217" name="Text Box 3974"/>
        <xdr:cNvSpPr txBox="1">
          <a:spLocks noChangeArrowheads="1"/>
        </xdr:cNvSpPr>
      </xdr:nvSpPr>
      <xdr:spPr bwMode="auto">
        <a:xfrm>
          <a:off x="4686300" y="5657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9"/>
    <xdr:sp macro="" textlink="">
      <xdr:nvSpPr>
        <xdr:cNvPr id="6218" name="Text Box 3975"/>
        <xdr:cNvSpPr txBox="1">
          <a:spLocks noChangeArrowheads="1"/>
        </xdr:cNvSpPr>
      </xdr:nvSpPr>
      <xdr:spPr bwMode="auto">
        <a:xfrm>
          <a:off x="4686300" y="5657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9"/>
    <xdr:sp macro="" textlink="">
      <xdr:nvSpPr>
        <xdr:cNvPr id="6219" name="Text Box 3976"/>
        <xdr:cNvSpPr txBox="1">
          <a:spLocks noChangeArrowheads="1"/>
        </xdr:cNvSpPr>
      </xdr:nvSpPr>
      <xdr:spPr bwMode="auto">
        <a:xfrm>
          <a:off x="4686300" y="5657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9"/>
    <xdr:sp macro="" textlink="">
      <xdr:nvSpPr>
        <xdr:cNvPr id="6220" name="Text Box 3977"/>
        <xdr:cNvSpPr txBox="1">
          <a:spLocks noChangeArrowheads="1"/>
        </xdr:cNvSpPr>
      </xdr:nvSpPr>
      <xdr:spPr bwMode="auto">
        <a:xfrm>
          <a:off x="4686300" y="5657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9"/>
    <xdr:sp macro="" textlink="">
      <xdr:nvSpPr>
        <xdr:cNvPr id="6221" name="Text Box 3978"/>
        <xdr:cNvSpPr txBox="1">
          <a:spLocks noChangeArrowheads="1"/>
        </xdr:cNvSpPr>
      </xdr:nvSpPr>
      <xdr:spPr bwMode="auto">
        <a:xfrm>
          <a:off x="4686300" y="5657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1510</xdr:row>
      <xdr:rowOff>0</xdr:rowOff>
    </xdr:from>
    <xdr:ext cx="85725" cy="205409"/>
    <xdr:sp macro="" textlink="">
      <xdr:nvSpPr>
        <xdr:cNvPr id="6222" name="Text Box 3979"/>
        <xdr:cNvSpPr txBox="1">
          <a:spLocks noChangeArrowheads="1"/>
        </xdr:cNvSpPr>
      </xdr:nvSpPr>
      <xdr:spPr bwMode="auto">
        <a:xfrm>
          <a:off x="4686300" y="5657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45"/>
  <sheetViews>
    <sheetView showGridLines="0" tabSelected="1" zoomScale="92" zoomScaleNormal="92" zoomScaleSheetLayoutView="92" workbookViewId="0"/>
  </sheetViews>
  <sheetFormatPr defaultRowHeight="12.75" x14ac:dyDescent="0.2"/>
  <cols>
    <col min="1" max="1" width="9.7109375" customWidth="1"/>
    <col min="2" max="2" width="13.140625" customWidth="1"/>
    <col min="3" max="3" width="8.28515625" customWidth="1"/>
    <col min="4" max="4" width="39.140625" customWidth="1"/>
    <col min="5" max="5" width="18.42578125" customWidth="1"/>
    <col min="7" max="7" width="14" bestFit="1" customWidth="1"/>
  </cols>
  <sheetData>
    <row r="1" spans="1:5" ht="15" customHeight="1" x14ac:dyDescent="0.25">
      <c r="A1" s="23" t="s">
        <v>29</v>
      </c>
    </row>
    <row r="2" spans="1:5" ht="15" customHeight="1" x14ac:dyDescent="0.2">
      <c r="A2" s="157" t="s">
        <v>30</v>
      </c>
      <c r="B2" s="157"/>
      <c r="C2" s="157"/>
      <c r="D2" s="157"/>
      <c r="E2" s="157"/>
    </row>
    <row r="3" spans="1:5" ht="15" customHeight="1" x14ac:dyDescent="0.2">
      <c r="A3" s="157" t="s">
        <v>31</v>
      </c>
      <c r="B3" s="157"/>
      <c r="C3" s="157"/>
      <c r="D3" s="157"/>
      <c r="E3" s="157"/>
    </row>
    <row r="4" spans="1:5" ht="15" customHeight="1" x14ac:dyDescent="0.2">
      <c r="A4" s="158" t="s">
        <v>32</v>
      </c>
      <c r="B4" s="158"/>
      <c r="C4" s="158"/>
      <c r="D4" s="158"/>
      <c r="E4" s="158"/>
    </row>
    <row r="5" spans="1:5" ht="15" customHeight="1" x14ac:dyDescent="0.2">
      <c r="A5" s="158"/>
      <c r="B5" s="158"/>
      <c r="C5" s="158"/>
      <c r="D5" s="158"/>
      <c r="E5" s="158"/>
    </row>
    <row r="6" spans="1:5" ht="15" customHeight="1" x14ac:dyDescent="0.2">
      <c r="A6" s="158"/>
      <c r="B6" s="158"/>
      <c r="C6" s="158"/>
      <c r="D6" s="158"/>
      <c r="E6" s="158"/>
    </row>
    <row r="7" spans="1:5" ht="15" customHeight="1" x14ac:dyDescent="0.2">
      <c r="A7" s="158"/>
      <c r="B7" s="158"/>
      <c r="C7" s="158"/>
      <c r="D7" s="158"/>
      <c r="E7" s="158"/>
    </row>
    <row r="8" spans="1:5" ht="15" customHeight="1" x14ac:dyDescent="0.2">
      <c r="A8" s="24"/>
      <c r="B8" s="24"/>
      <c r="C8" s="24"/>
      <c r="D8" s="24"/>
      <c r="E8" s="24"/>
    </row>
    <row r="9" spans="1:5" ht="15" customHeight="1" x14ac:dyDescent="0.25">
      <c r="A9" s="25" t="s">
        <v>1</v>
      </c>
      <c r="B9" s="26"/>
      <c r="C9" s="26"/>
      <c r="D9" s="26"/>
      <c r="E9" s="26"/>
    </row>
    <row r="10" spans="1:5" ht="15" customHeight="1" x14ac:dyDescent="0.2">
      <c r="A10" s="27" t="s">
        <v>33</v>
      </c>
      <c r="B10" s="26"/>
      <c r="C10" s="26"/>
      <c r="D10" s="26"/>
      <c r="E10" s="28" t="s">
        <v>34</v>
      </c>
    </row>
    <row r="11" spans="1:5" ht="15" customHeight="1" x14ac:dyDescent="0.25">
      <c r="A11" s="29"/>
      <c r="B11" s="25"/>
      <c r="C11" s="26"/>
      <c r="D11" s="26"/>
      <c r="E11" s="30"/>
    </row>
    <row r="12" spans="1:5" ht="15" customHeight="1" x14ac:dyDescent="0.2">
      <c r="B12" s="31" t="s">
        <v>35</v>
      </c>
      <c r="C12" s="31" t="s">
        <v>36</v>
      </c>
      <c r="D12" s="32" t="s">
        <v>37</v>
      </c>
      <c r="E12" s="31" t="s">
        <v>38</v>
      </c>
    </row>
    <row r="13" spans="1:5" ht="15" customHeight="1" x14ac:dyDescent="0.2">
      <c r="B13" s="33">
        <v>33025</v>
      </c>
      <c r="C13" s="34"/>
      <c r="D13" s="35" t="s">
        <v>39</v>
      </c>
      <c r="E13" s="36">
        <v>44000</v>
      </c>
    </row>
    <row r="14" spans="1:5" ht="15" customHeight="1" x14ac:dyDescent="0.2">
      <c r="B14" s="37"/>
      <c r="C14" s="38" t="s">
        <v>40</v>
      </c>
      <c r="D14" s="39"/>
      <c r="E14" s="40">
        <f>SUM(E13:E13)</f>
        <v>44000</v>
      </c>
    </row>
    <row r="15" spans="1:5" ht="15" customHeight="1" x14ac:dyDescent="0.25">
      <c r="A15" s="41"/>
      <c r="B15" s="42"/>
      <c r="C15" s="42"/>
      <c r="D15" s="42"/>
      <c r="E15" s="42"/>
    </row>
    <row r="16" spans="1:5" ht="15" customHeight="1" x14ac:dyDescent="0.25">
      <c r="A16" s="25" t="s">
        <v>17</v>
      </c>
      <c r="B16" s="26"/>
      <c r="C16" s="26"/>
      <c r="D16" s="26"/>
      <c r="E16" s="29"/>
    </row>
    <row r="17" spans="1:5" ht="15" customHeight="1" x14ac:dyDescent="0.2">
      <c r="A17" s="27" t="s">
        <v>33</v>
      </c>
      <c r="B17" s="26"/>
      <c r="C17" s="26"/>
      <c r="D17" s="26"/>
      <c r="E17" s="28" t="s">
        <v>34</v>
      </c>
    </row>
    <row r="18" spans="1:5" ht="15" customHeight="1" x14ac:dyDescent="0.25">
      <c r="A18" s="29"/>
      <c r="B18" s="25"/>
      <c r="C18" s="26"/>
      <c r="D18" s="26"/>
      <c r="E18" s="30"/>
    </row>
    <row r="19" spans="1:5" ht="15" customHeight="1" x14ac:dyDescent="0.2">
      <c r="C19" s="43" t="s">
        <v>36</v>
      </c>
      <c r="D19" s="44" t="s">
        <v>41</v>
      </c>
      <c r="E19" s="45" t="s">
        <v>38</v>
      </c>
    </row>
    <row r="20" spans="1:5" ht="15" customHeight="1" x14ac:dyDescent="0.2">
      <c r="C20" s="46">
        <v>3114</v>
      </c>
      <c r="D20" s="47" t="s">
        <v>42</v>
      </c>
      <c r="E20" s="48">
        <v>38000</v>
      </c>
    </row>
    <row r="21" spans="1:5" ht="15" customHeight="1" x14ac:dyDescent="0.2">
      <c r="C21" s="46">
        <v>3113</v>
      </c>
      <c r="D21" s="47" t="s">
        <v>42</v>
      </c>
      <c r="E21" s="48">
        <v>6000</v>
      </c>
    </row>
    <row r="22" spans="1:5" ht="15" customHeight="1" x14ac:dyDescent="0.2">
      <c r="C22" s="49" t="s">
        <v>40</v>
      </c>
      <c r="D22" s="50"/>
      <c r="E22" s="51">
        <f>SUM(E20:E21)</f>
        <v>44000</v>
      </c>
    </row>
    <row r="23" spans="1:5" ht="15" customHeight="1" x14ac:dyDescent="0.2"/>
    <row r="24" spans="1:5" ht="15" customHeight="1" x14ac:dyDescent="0.2"/>
    <row r="25" spans="1:5" ht="15" customHeight="1" x14ac:dyDescent="0.25">
      <c r="A25" s="23" t="s">
        <v>43</v>
      </c>
    </row>
    <row r="26" spans="1:5" ht="15" customHeight="1" x14ac:dyDescent="0.2">
      <c r="A26" s="160" t="s">
        <v>30</v>
      </c>
      <c r="B26" s="160"/>
      <c r="C26" s="160"/>
      <c r="D26" s="160"/>
      <c r="E26" s="160"/>
    </row>
    <row r="27" spans="1:5" ht="15" customHeight="1" x14ac:dyDescent="0.2">
      <c r="A27" s="157" t="s">
        <v>31</v>
      </c>
      <c r="B27" s="157"/>
      <c r="C27" s="157"/>
      <c r="D27" s="157"/>
      <c r="E27" s="157"/>
    </row>
    <row r="28" spans="1:5" ht="15" customHeight="1" x14ac:dyDescent="0.2">
      <c r="A28" s="158" t="s">
        <v>44</v>
      </c>
      <c r="B28" s="158"/>
      <c r="C28" s="158"/>
      <c r="D28" s="158"/>
      <c r="E28" s="158"/>
    </row>
    <row r="29" spans="1:5" ht="15" customHeight="1" x14ac:dyDescent="0.2">
      <c r="A29" s="158"/>
      <c r="B29" s="158"/>
      <c r="C29" s="158"/>
      <c r="D29" s="158"/>
      <c r="E29" s="158"/>
    </row>
    <row r="30" spans="1:5" ht="15" customHeight="1" x14ac:dyDescent="0.2">
      <c r="A30" s="158"/>
      <c r="B30" s="158"/>
      <c r="C30" s="158"/>
      <c r="D30" s="158"/>
      <c r="E30" s="158"/>
    </row>
    <row r="31" spans="1:5" ht="15" customHeight="1" x14ac:dyDescent="0.2">
      <c r="A31" s="158"/>
      <c r="B31" s="158"/>
      <c r="C31" s="158"/>
      <c r="D31" s="158"/>
      <c r="E31" s="158"/>
    </row>
    <row r="32" spans="1:5" ht="15" customHeight="1" x14ac:dyDescent="0.2">
      <c r="A32" s="158"/>
      <c r="B32" s="158"/>
      <c r="C32" s="158"/>
      <c r="D32" s="158"/>
      <c r="E32" s="158"/>
    </row>
    <row r="33" spans="1:5" ht="15" customHeight="1" x14ac:dyDescent="0.2">
      <c r="A33" s="24"/>
      <c r="B33" s="52"/>
      <c r="C33" s="24"/>
      <c r="D33" s="24"/>
      <c r="E33" s="24"/>
    </row>
    <row r="34" spans="1:5" ht="15" customHeight="1" x14ac:dyDescent="0.25">
      <c r="A34" s="25" t="s">
        <v>1</v>
      </c>
      <c r="B34" s="53"/>
      <c r="C34" s="26"/>
      <c r="D34" s="26"/>
      <c r="E34" s="26"/>
    </row>
    <row r="35" spans="1:5" ht="15" customHeight="1" x14ac:dyDescent="0.2">
      <c r="A35" s="27" t="s">
        <v>33</v>
      </c>
      <c r="B35" s="53"/>
      <c r="C35" s="26"/>
      <c r="D35" s="26"/>
      <c r="E35" s="28" t="s">
        <v>34</v>
      </c>
    </row>
    <row r="36" spans="1:5" ht="15" customHeight="1" x14ac:dyDescent="0.25">
      <c r="A36" s="29"/>
      <c r="B36" s="54"/>
      <c r="C36" s="26"/>
      <c r="D36" s="26"/>
      <c r="E36" s="30"/>
    </row>
    <row r="37" spans="1:5" ht="15" customHeight="1" x14ac:dyDescent="0.2">
      <c r="B37" s="31" t="s">
        <v>35</v>
      </c>
      <c r="C37" s="31" t="s">
        <v>36</v>
      </c>
      <c r="D37" s="32" t="s">
        <v>37</v>
      </c>
      <c r="E37" s="31" t="s">
        <v>38</v>
      </c>
    </row>
    <row r="38" spans="1:5" ht="15" customHeight="1" x14ac:dyDescent="0.2">
      <c r="B38" s="33">
        <v>33040</v>
      </c>
      <c r="C38" s="34"/>
      <c r="D38" s="35" t="s">
        <v>39</v>
      </c>
      <c r="E38" s="36">
        <v>24000</v>
      </c>
    </row>
    <row r="39" spans="1:5" ht="15" customHeight="1" x14ac:dyDescent="0.2">
      <c r="B39" s="37"/>
      <c r="C39" s="38" t="s">
        <v>40</v>
      </c>
      <c r="D39" s="39"/>
      <c r="E39" s="40">
        <f>SUM(E38:E38)</f>
        <v>24000</v>
      </c>
    </row>
    <row r="40" spans="1:5" ht="15" customHeight="1" x14ac:dyDescent="0.25">
      <c r="A40" s="41"/>
      <c r="B40" s="55"/>
      <c r="C40" s="42"/>
      <c r="D40" s="42"/>
      <c r="E40" s="42"/>
    </row>
    <row r="41" spans="1:5" ht="15" customHeight="1" x14ac:dyDescent="0.25">
      <c r="A41" s="56" t="s">
        <v>17</v>
      </c>
      <c r="B41" s="57"/>
      <c r="C41" s="58"/>
      <c r="D41" s="58"/>
      <c r="E41" s="59"/>
    </row>
    <row r="42" spans="1:5" ht="15" customHeight="1" x14ac:dyDescent="0.2">
      <c r="A42" s="60" t="s">
        <v>33</v>
      </c>
      <c r="B42" s="57"/>
      <c r="C42" s="58"/>
      <c r="D42" s="58"/>
      <c r="E42" s="61" t="s">
        <v>34</v>
      </c>
    </row>
    <row r="43" spans="1:5" ht="15" customHeight="1" x14ac:dyDescent="0.2">
      <c r="A43" s="60"/>
      <c r="B43" s="57"/>
      <c r="C43" s="58"/>
      <c r="D43" s="58"/>
      <c r="E43" s="61"/>
    </row>
    <row r="44" spans="1:5" ht="15" customHeight="1" x14ac:dyDescent="0.2">
      <c r="B44" s="62"/>
      <c r="C44" s="31" t="s">
        <v>36</v>
      </c>
      <c r="D44" s="44" t="s">
        <v>41</v>
      </c>
      <c r="E44" s="31" t="s">
        <v>38</v>
      </c>
    </row>
    <row r="45" spans="1:5" ht="15" customHeight="1" x14ac:dyDescent="0.2">
      <c r="B45" s="63"/>
      <c r="C45" s="46">
        <v>3146</v>
      </c>
      <c r="D45" s="47" t="s">
        <v>42</v>
      </c>
      <c r="E45" s="64">
        <v>24000</v>
      </c>
    </row>
    <row r="46" spans="1:5" ht="15" customHeight="1" x14ac:dyDescent="0.2">
      <c r="B46" s="65"/>
      <c r="C46" s="38" t="s">
        <v>40</v>
      </c>
      <c r="D46" s="39"/>
      <c r="E46" s="40">
        <f>SUM(E45)</f>
        <v>24000</v>
      </c>
    </row>
    <row r="47" spans="1:5" ht="15" customHeight="1" x14ac:dyDescent="0.2"/>
    <row r="48" spans="1:5" ht="15" customHeight="1" x14ac:dyDescent="0.2"/>
    <row r="49" spans="1:5" ht="15" customHeight="1" x14ac:dyDescent="0.2"/>
    <row r="50" spans="1:5" ht="15" customHeight="1" x14ac:dyDescent="0.2"/>
    <row r="51" spans="1:5" ht="15" customHeight="1" x14ac:dyDescent="0.2"/>
    <row r="52" spans="1:5" ht="15" customHeight="1" x14ac:dyDescent="0.2"/>
    <row r="53" spans="1:5" ht="15" customHeight="1" x14ac:dyDescent="0.25">
      <c r="A53" s="23" t="s">
        <v>45</v>
      </c>
    </row>
    <row r="54" spans="1:5" ht="15" customHeight="1" x14ac:dyDescent="0.2">
      <c r="A54" s="161" t="s">
        <v>30</v>
      </c>
      <c r="B54" s="161"/>
      <c r="C54" s="161"/>
      <c r="D54" s="161"/>
      <c r="E54" s="161"/>
    </row>
    <row r="55" spans="1:5" ht="15" customHeight="1" x14ac:dyDescent="0.2">
      <c r="A55" s="157" t="s">
        <v>31</v>
      </c>
      <c r="B55" s="157"/>
      <c r="C55" s="157"/>
      <c r="D55" s="157"/>
      <c r="E55" s="157"/>
    </row>
    <row r="56" spans="1:5" ht="15" customHeight="1" x14ac:dyDescent="0.2">
      <c r="A56" s="158" t="s">
        <v>46</v>
      </c>
      <c r="B56" s="158"/>
      <c r="C56" s="158"/>
      <c r="D56" s="158"/>
      <c r="E56" s="158"/>
    </row>
    <row r="57" spans="1:5" ht="15" customHeight="1" x14ac:dyDescent="0.2">
      <c r="A57" s="158"/>
      <c r="B57" s="158"/>
      <c r="C57" s="158"/>
      <c r="D57" s="158"/>
      <c r="E57" s="158"/>
    </row>
    <row r="58" spans="1:5" ht="15" customHeight="1" x14ac:dyDescent="0.2">
      <c r="A58" s="158"/>
      <c r="B58" s="158"/>
      <c r="C58" s="158"/>
      <c r="D58" s="158"/>
      <c r="E58" s="158"/>
    </row>
    <row r="59" spans="1:5" ht="15" customHeight="1" x14ac:dyDescent="0.2">
      <c r="A59" s="158"/>
      <c r="B59" s="158"/>
      <c r="C59" s="158"/>
      <c r="D59" s="158"/>
      <c r="E59" s="158"/>
    </row>
    <row r="60" spans="1:5" ht="15" customHeight="1" x14ac:dyDescent="0.2">
      <c r="A60" s="158"/>
      <c r="B60" s="158"/>
      <c r="C60" s="158"/>
      <c r="D60" s="158"/>
      <c r="E60" s="158"/>
    </row>
    <row r="61" spans="1:5" ht="15" customHeight="1" x14ac:dyDescent="0.2">
      <c r="A61" s="158"/>
      <c r="B61" s="158"/>
      <c r="C61" s="158"/>
      <c r="D61" s="158"/>
      <c r="E61" s="158"/>
    </row>
    <row r="62" spans="1:5" ht="15" customHeight="1" x14ac:dyDescent="0.2">
      <c r="A62" s="66"/>
      <c r="B62" s="66"/>
      <c r="C62" s="66"/>
      <c r="D62" s="66"/>
      <c r="E62" s="66"/>
    </row>
    <row r="63" spans="1:5" ht="15" customHeight="1" x14ac:dyDescent="0.25">
      <c r="A63" s="25" t="s">
        <v>1</v>
      </c>
      <c r="B63" s="26"/>
      <c r="C63" s="26"/>
      <c r="D63" s="26"/>
      <c r="E63" s="26"/>
    </row>
    <row r="64" spans="1:5" ht="15" customHeight="1" x14ac:dyDescent="0.2">
      <c r="A64" s="27" t="s">
        <v>33</v>
      </c>
      <c r="B64" s="26"/>
      <c r="C64" s="26"/>
      <c r="D64" s="26"/>
      <c r="E64" s="28" t="s">
        <v>34</v>
      </c>
    </row>
    <row r="65" spans="1:5" ht="15" customHeight="1" x14ac:dyDescent="0.25">
      <c r="A65" s="29"/>
      <c r="B65" s="25"/>
      <c r="C65" s="26"/>
      <c r="D65" s="26"/>
      <c r="E65" s="30"/>
    </row>
    <row r="66" spans="1:5" ht="15" customHeight="1" x14ac:dyDescent="0.2">
      <c r="B66" s="31" t="s">
        <v>35</v>
      </c>
      <c r="C66" s="31" t="s">
        <v>36</v>
      </c>
      <c r="D66" s="32" t="s">
        <v>37</v>
      </c>
      <c r="E66" s="31" t="s">
        <v>38</v>
      </c>
    </row>
    <row r="67" spans="1:5" ht="15" customHeight="1" x14ac:dyDescent="0.2">
      <c r="B67" s="67">
        <v>32133123</v>
      </c>
      <c r="C67" s="34"/>
      <c r="D67" s="35" t="s">
        <v>39</v>
      </c>
      <c r="E67" s="36">
        <v>29117.7</v>
      </c>
    </row>
    <row r="68" spans="1:5" ht="15" customHeight="1" x14ac:dyDescent="0.2">
      <c r="B68" s="67">
        <v>32533123</v>
      </c>
      <c r="C68" s="34"/>
      <c r="D68" s="35" t="s">
        <v>39</v>
      </c>
      <c r="E68" s="36">
        <v>165000.29999999999</v>
      </c>
    </row>
    <row r="69" spans="1:5" ht="15" customHeight="1" x14ac:dyDescent="0.2">
      <c r="B69" s="37"/>
      <c r="C69" s="38" t="s">
        <v>40</v>
      </c>
      <c r="D69" s="39"/>
      <c r="E69" s="40">
        <f>SUM(E67:E68)</f>
        <v>194118</v>
      </c>
    </row>
    <row r="70" spans="1:5" ht="15" customHeight="1" x14ac:dyDescent="0.2"/>
    <row r="71" spans="1:5" ht="15" customHeight="1" x14ac:dyDescent="0.25">
      <c r="A71" s="25" t="s">
        <v>17</v>
      </c>
      <c r="B71" s="26"/>
      <c r="C71" s="26"/>
      <c r="D71" s="26"/>
      <c r="E71" s="29"/>
    </row>
    <row r="72" spans="1:5" ht="15" customHeight="1" x14ac:dyDescent="0.2">
      <c r="A72" s="27" t="s">
        <v>33</v>
      </c>
      <c r="B72" s="26"/>
      <c r="C72" s="26"/>
      <c r="D72" s="26"/>
      <c r="E72" s="28" t="s">
        <v>34</v>
      </c>
    </row>
    <row r="73" spans="1:5" ht="15" customHeight="1" x14ac:dyDescent="0.25">
      <c r="A73" s="29"/>
      <c r="B73" s="25"/>
      <c r="C73" s="26"/>
      <c r="D73" s="26"/>
      <c r="E73" s="30"/>
    </row>
    <row r="74" spans="1:5" ht="15" customHeight="1" x14ac:dyDescent="0.2">
      <c r="B74" s="31" t="s">
        <v>35</v>
      </c>
      <c r="C74" s="31" t="s">
        <v>36</v>
      </c>
      <c r="D74" s="32" t="s">
        <v>37</v>
      </c>
      <c r="E74" s="31" t="s">
        <v>38</v>
      </c>
    </row>
    <row r="75" spans="1:5" ht="15" customHeight="1" x14ac:dyDescent="0.2">
      <c r="B75" s="67">
        <v>32133123</v>
      </c>
      <c r="C75" s="34"/>
      <c r="D75" s="68" t="s">
        <v>47</v>
      </c>
      <c r="E75" s="36">
        <v>29117.7</v>
      </c>
    </row>
    <row r="76" spans="1:5" ht="15" customHeight="1" x14ac:dyDescent="0.2">
      <c r="B76" s="67">
        <v>32533123</v>
      </c>
      <c r="C76" s="34"/>
      <c r="D76" s="68" t="s">
        <v>47</v>
      </c>
      <c r="E76" s="36">
        <v>165000.29999999999</v>
      </c>
    </row>
    <row r="77" spans="1:5" ht="15" customHeight="1" x14ac:dyDescent="0.2">
      <c r="B77" s="37"/>
      <c r="C77" s="38" t="s">
        <v>40</v>
      </c>
      <c r="D77" s="39"/>
      <c r="E77" s="40">
        <f>SUM(E75:E76)</f>
        <v>194118</v>
      </c>
    </row>
    <row r="78" spans="1:5" ht="15" customHeight="1" x14ac:dyDescent="0.2"/>
    <row r="79" spans="1:5" ht="15" customHeight="1" x14ac:dyDescent="0.2"/>
    <row r="80" spans="1:5" ht="15" customHeight="1" x14ac:dyDescent="0.25">
      <c r="A80" s="23" t="s">
        <v>48</v>
      </c>
    </row>
    <row r="81" spans="1:5" ht="15" customHeight="1" x14ac:dyDescent="0.2">
      <c r="A81" s="157" t="s">
        <v>30</v>
      </c>
      <c r="B81" s="157"/>
      <c r="C81" s="157"/>
      <c r="D81" s="157"/>
      <c r="E81" s="157"/>
    </row>
    <row r="82" spans="1:5" ht="15" customHeight="1" x14ac:dyDescent="0.2">
      <c r="A82" s="157" t="s">
        <v>49</v>
      </c>
      <c r="B82" s="157"/>
      <c r="C82" s="157"/>
      <c r="D82" s="157"/>
      <c r="E82" s="157"/>
    </row>
    <row r="83" spans="1:5" ht="15" customHeight="1" x14ac:dyDescent="0.2">
      <c r="A83" s="158" t="s">
        <v>50</v>
      </c>
      <c r="B83" s="158"/>
      <c r="C83" s="158"/>
      <c r="D83" s="158"/>
      <c r="E83" s="158"/>
    </row>
    <row r="84" spans="1:5" ht="15" customHeight="1" x14ac:dyDescent="0.2">
      <c r="A84" s="158"/>
      <c r="B84" s="158"/>
      <c r="C84" s="158"/>
      <c r="D84" s="158"/>
      <c r="E84" s="158"/>
    </row>
    <row r="85" spans="1:5" ht="15" customHeight="1" x14ac:dyDescent="0.2">
      <c r="A85" s="158"/>
      <c r="B85" s="158"/>
      <c r="C85" s="158"/>
      <c r="D85" s="158"/>
      <c r="E85" s="158"/>
    </row>
    <row r="86" spans="1:5" ht="15" customHeight="1" x14ac:dyDescent="0.2">
      <c r="A86" s="158"/>
      <c r="B86" s="158"/>
      <c r="C86" s="158"/>
      <c r="D86" s="158"/>
      <c r="E86" s="158"/>
    </row>
    <row r="87" spans="1:5" ht="15" customHeight="1" x14ac:dyDescent="0.2">
      <c r="A87" s="158"/>
      <c r="B87" s="158"/>
      <c r="C87" s="158"/>
      <c r="D87" s="158"/>
      <c r="E87" s="158"/>
    </row>
    <row r="88" spans="1:5" ht="15" customHeight="1" x14ac:dyDescent="0.2">
      <c r="A88" s="158"/>
      <c r="B88" s="158"/>
      <c r="C88" s="158"/>
      <c r="D88" s="158"/>
      <c r="E88" s="158"/>
    </row>
    <row r="89" spans="1:5" ht="15" customHeight="1" x14ac:dyDescent="0.2">
      <c r="A89" s="69"/>
      <c r="B89" s="69"/>
      <c r="C89" s="69"/>
      <c r="D89" s="69"/>
      <c r="E89" s="69"/>
    </row>
    <row r="90" spans="1:5" ht="15" customHeight="1" x14ac:dyDescent="0.25">
      <c r="A90" s="56" t="s">
        <v>1</v>
      </c>
      <c r="B90" s="58"/>
      <c r="C90" s="58"/>
      <c r="D90" s="58"/>
      <c r="E90" s="58"/>
    </row>
    <row r="91" spans="1:5" ht="15" customHeight="1" x14ac:dyDescent="0.2">
      <c r="A91" s="60" t="s">
        <v>51</v>
      </c>
      <c r="B91" s="58"/>
      <c r="C91" s="58"/>
      <c r="D91" s="58"/>
      <c r="E91" s="61" t="s">
        <v>52</v>
      </c>
    </row>
    <row r="92" spans="1:5" ht="15" customHeight="1" x14ac:dyDescent="0.25">
      <c r="A92" s="70"/>
      <c r="B92" s="56"/>
      <c r="C92" s="58"/>
      <c r="D92" s="58"/>
      <c r="E92" s="71"/>
    </row>
    <row r="93" spans="1:5" ht="15" customHeight="1" x14ac:dyDescent="0.2">
      <c r="B93" s="43" t="s">
        <v>35</v>
      </c>
      <c r="C93" s="43" t="s">
        <v>36</v>
      </c>
      <c r="D93" s="44" t="s">
        <v>37</v>
      </c>
      <c r="E93" s="45" t="s">
        <v>38</v>
      </c>
    </row>
    <row r="94" spans="1:5" ht="15" customHeight="1" x14ac:dyDescent="0.2">
      <c r="B94" s="67">
        <v>33513233</v>
      </c>
      <c r="C94" s="72"/>
      <c r="D94" s="73" t="s">
        <v>39</v>
      </c>
      <c r="E94" s="36">
        <v>227614.41</v>
      </c>
    </row>
    <row r="95" spans="1:5" ht="15" customHeight="1" x14ac:dyDescent="0.2">
      <c r="B95" s="67">
        <v>33113233</v>
      </c>
      <c r="C95" s="72"/>
      <c r="D95" s="73" t="s">
        <v>39</v>
      </c>
      <c r="E95" s="36">
        <v>40167.26</v>
      </c>
    </row>
    <row r="96" spans="1:5" ht="15" customHeight="1" x14ac:dyDescent="0.2">
      <c r="B96" s="74"/>
      <c r="C96" s="49" t="s">
        <v>40</v>
      </c>
      <c r="D96" s="50"/>
      <c r="E96" s="51">
        <f>SUM(E94:E95)</f>
        <v>267781.67</v>
      </c>
    </row>
    <row r="97" spans="1:5" ht="15" customHeight="1" x14ac:dyDescent="0.2">
      <c r="A97" s="70"/>
      <c r="B97" s="70"/>
      <c r="C97" s="70"/>
      <c r="D97" s="70"/>
      <c r="E97" s="70"/>
    </row>
    <row r="98" spans="1:5" ht="15" customHeight="1" x14ac:dyDescent="0.25">
      <c r="A98" s="56" t="s">
        <v>17</v>
      </c>
      <c r="B98" s="58"/>
      <c r="C98" s="58"/>
      <c r="D98" s="58"/>
      <c r="E98" s="58"/>
    </row>
    <row r="99" spans="1:5" ht="15" customHeight="1" x14ac:dyDescent="0.2">
      <c r="A99" s="60" t="s">
        <v>53</v>
      </c>
      <c r="B99" s="70"/>
      <c r="C99" s="70"/>
      <c r="D99" s="70"/>
      <c r="E99" s="70" t="s">
        <v>54</v>
      </c>
    </row>
    <row r="100" spans="1:5" ht="15" customHeight="1" x14ac:dyDescent="0.2">
      <c r="A100" s="70"/>
      <c r="B100" s="75"/>
      <c r="C100" s="58"/>
      <c r="D100" s="70"/>
      <c r="E100" s="76"/>
    </row>
    <row r="101" spans="1:5" ht="15" customHeight="1" x14ac:dyDescent="0.2">
      <c r="B101" s="31" t="s">
        <v>35</v>
      </c>
      <c r="C101" s="43" t="s">
        <v>36</v>
      </c>
      <c r="D101" s="77" t="s">
        <v>37</v>
      </c>
      <c r="E101" s="45" t="s">
        <v>38</v>
      </c>
    </row>
    <row r="102" spans="1:5" ht="15" customHeight="1" x14ac:dyDescent="0.2">
      <c r="B102" s="67">
        <v>33513233</v>
      </c>
      <c r="C102" s="78"/>
      <c r="D102" s="68" t="s">
        <v>47</v>
      </c>
      <c r="E102" s="36">
        <v>227614.41</v>
      </c>
    </row>
    <row r="103" spans="1:5" ht="15" customHeight="1" x14ac:dyDescent="0.2">
      <c r="B103" s="67">
        <v>33113233</v>
      </c>
      <c r="C103" s="78"/>
      <c r="D103" s="68" t="s">
        <v>47</v>
      </c>
      <c r="E103" s="36">
        <v>40167.26</v>
      </c>
    </row>
    <row r="104" spans="1:5" ht="15" customHeight="1" x14ac:dyDescent="0.2">
      <c r="B104" s="74"/>
      <c r="C104" s="49" t="s">
        <v>40</v>
      </c>
      <c r="D104" s="79"/>
      <c r="E104" s="80">
        <f>SUM(E102:E103)</f>
        <v>267781.67</v>
      </c>
    </row>
    <row r="105" spans="1:5" ht="15" customHeight="1" x14ac:dyDescent="0.2"/>
    <row r="106" spans="1:5" ht="15" customHeight="1" x14ac:dyDescent="0.25">
      <c r="A106" s="23" t="s">
        <v>55</v>
      </c>
    </row>
    <row r="107" spans="1:5" ht="15" customHeight="1" x14ac:dyDescent="0.2">
      <c r="A107" s="157" t="s">
        <v>30</v>
      </c>
      <c r="B107" s="157"/>
      <c r="C107" s="157"/>
      <c r="D107" s="157"/>
      <c r="E107" s="157"/>
    </row>
    <row r="108" spans="1:5" ht="15" customHeight="1" x14ac:dyDescent="0.2">
      <c r="A108" s="157" t="s">
        <v>56</v>
      </c>
      <c r="B108" s="157"/>
      <c r="C108" s="157"/>
      <c r="D108" s="157"/>
      <c r="E108" s="157"/>
    </row>
    <row r="109" spans="1:5" ht="15" customHeight="1" x14ac:dyDescent="0.2">
      <c r="A109" s="156" t="s">
        <v>226</v>
      </c>
      <c r="B109" s="156"/>
      <c r="C109" s="156"/>
      <c r="D109" s="156"/>
      <c r="E109" s="156"/>
    </row>
    <row r="110" spans="1:5" ht="15" customHeight="1" x14ac:dyDescent="0.2">
      <c r="A110" s="156"/>
      <c r="B110" s="156"/>
      <c r="C110" s="156"/>
      <c r="D110" s="156"/>
      <c r="E110" s="156"/>
    </row>
    <row r="111" spans="1:5" ht="15" customHeight="1" x14ac:dyDescent="0.2">
      <c r="A111" s="156"/>
      <c r="B111" s="156"/>
      <c r="C111" s="156"/>
      <c r="D111" s="156"/>
      <c r="E111" s="156"/>
    </row>
    <row r="112" spans="1:5" ht="15" customHeight="1" x14ac:dyDescent="0.2">
      <c r="A112" s="156"/>
      <c r="B112" s="156"/>
      <c r="C112" s="156"/>
      <c r="D112" s="156"/>
      <c r="E112" s="156"/>
    </row>
    <row r="113" spans="1:5" ht="15" customHeight="1" x14ac:dyDescent="0.2">
      <c r="A113" s="156"/>
      <c r="B113" s="156"/>
      <c r="C113" s="156"/>
      <c r="D113" s="156"/>
      <c r="E113" s="156"/>
    </row>
    <row r="114" spans="1:5" ht="15" customHeight="1" x14ac:dyDescent="0.2">
      <c r="A114" s="69"/>
      <c r="B114" s="81"/>
      <c r="C114" s="69"/>
      <c r="D114" s="69"/>
      <c r="E114" s="69"/>
    </row>
    <row r="115" spans="1:5" ht="15" customHeight="1" x14ac:dyDescent="0.25">
      <c r="A115" s="56" t="s">
        <v>1</v>
      </c>
      <c r="B115" s="57"/>
      <c r="C115" s="58"/>
      <c r="D115" s="58"/>
      <c r="E115" s="58"/>
    </row>
    <row r="116" spans="1:5" ht="15" customHeight="1" x14ac:dyDescent="0.2">
      <c r="A116" s="60" t="s">
        <v>51</v>
      </c>
      <c r="B116" s="57"/>
      <c r="C116" s="58"/>
      <c r="D116" s="58"/>
      <c r="E116" s="61" t="s">
        <v>52</v>
      </c>
    </row>
    <row r="117" spans="1:5" ht="15" customHeight="1" x14ac:dyDescent="0.25">
      <c r="B117" s="82"/>
      <c r="C117" s="58"/>
      <c r="D117" s="58"/>
      <c r="E117" s="71"/>
    </row>
    <row r="118" spans="1:5" ht="15" customHeight="1" x14ac:dyDescent="0.2">
      <c r="B118" s="43" t="s">
        <v>35</v>
      </c>
      <c r="C118" s="43" t="s">
        <v>36</v>
      </c>
      <c r="D118" s="44" t="s">
        <v>37</v>
      </c>
      <c r="E118" s="31" t="s">
        <v>38</v>
      </c>
    </row>
    <row r="119" spans="1:5" ht="15" customHeight="1" x14ac:dyDescent="0.2">
      <c r="B119" s="83">
        <v>35018</v>
      </c>
      <c r="C119" s="72"/>
      <c r="D119" s="73" t="s">
        <v>39</v>
      </c>
      <c r="E119" s="84">
        <v>6363560</v>
      </c>
    </row>
    <row r="120" spans="1:5" ht="15" customHeight="1" x14ac:dyDescent="0.2">
      <c r="B120" s="85"/>
      <c r="C120" s="49" t="s">
        <v>40</v>
      </c>
      <c r="D120" s="50"/>
      <c r="E120" s="51">
        <f>SUM(E119:E119)</f>
        <v>6363560</v>
      </c>
    </row>
    <row r="121" spans="1:5" ht="15" customHeight="1" x14ac:dyDescent="0.2">
      <c r="A121" s="70"/>
      <c r="B121" s="86"/>
      <c r="C121" s="70"/>
      <c r="D121" s="70"/>
    </row>
    <row r="122" spans="1:5" ht="15" customHeight="1" x14ac:dyDescent="0.25">
      <c r="A122" s="56" t="s">
        <v>17</v>
      </c>
      <c r="B122" s="57"/>
      <c r="C122" s="58"/>
      <c r="D122" s="58"/>
      <c r="E122" s="58"/>
    </row>
    <row r="123" spans="1:5" ht="15" customHeight="1" x14ac:dyDescent="0.2">
      <c r="A123" s="60" t="s">
        <v>57</v>
      </c>
      <c r="B123" s="87"/>
      <c r="E123" t="s">
        <v>58</v>
      </c>
    </row>
    <row r="124" spans="1:5" ht="15" customHeight="1" x14ac:dyDescent="0.2">
      <c r="A124" s="70"/>
      <c r="B124" s="88"/>
      <c r="C124" s="58"/>
      <c r="E124" s="76"/>
    </row>
    <row r="125" spans="1:5" ht="15" customHeight="1" x14ac:dyDescent="0.2">
      <c r="B125" s="31" t="s">
        <v>35</v>
      </c>
      <c r="C125" s="43" t="s">
        <v>36</v>
      </c>
      <c r="D125" s="77" t="s">
        <v>37</v>
      </c>
      <c r="E125" s="45" t="s">
        <v>38</v>
      </c>
    </row>
    <row r="126" spans="1:5" ht="15" customHeight="1" x14ac:dyDescent="0.2">
      <c r="B126" s="83">
        <v>35018</v>
      </c>
      <c r="C126" s="78"/>
      <c r="D126" s="68" t="s">
        <v>47</v>
      </c>
      <c r="E126" s="36">
        <v>6363560</v>
      </c>
    </row>
    <row r="127" spans="1:5" ht="15" customHeight="1" x14ac:dyDescent="0.2">
      <c r="B127" s="74"/>
      <c r="C127" s="49" t="s">
        <v>40</v>
      </c>
      <c r="D127" s="79"/>
      <c r="E127" s="80">
        <f>SUM(E126:E126)</f>
        <v>6363560</v>
      </c>
    </row>
    <row r="128" spans="1:5" ht="15" customHeight="1" x14ac:dyDescent="0.2"/>
    <row r="129" spans="1:5" ht="15" customHeight="1" x14ac:dyDescent="0.2"/>
    <row r="130" spans="1:5" ht="15" customHeight="1" x14ac:dyDescent="0.25">
      <c r="A130" s="23" t="s">
        <v>59</v>
      </c>
    </row>
    <row r="131" spans="1:5" ht="15" customHeight="1" x14ac:dyDescent="0.2">
      <c r="A131" s="157" t="s">
        <v>30</v>
      </c>
      <c r="B131" s="157"/>
      <c r="C131" s="157"/>
      <c r="D131" s="157"/>
      <c r="E131" s="157"/>
    </row>
    <row r="132" spans="1:5" ht="15" customHeight="1" x14ac:dyDescent="0.2">
      <c r="A132" s="157" t="s">
        <v>60</v>
      </c>
      <c r="B132" s="157"/>
      <c r="C132" s="157"/>
      <c r="D132" s="157"/>
      <c r="E132" s="157"/>
    </row>
    <row r="133" spans="1:5" ht="15" customHeight="1" x14ac:dyDescent="0.2">
      <c r="A133" s="156" t="s">
        <v>61</v>
      </c>
      <c r="B133" s="156"/>
      <c r="C133" s="156"/>
      <c r="D133" s="156"/>
      <c r="E133" s="156"/>
    </row>
    <row r="134" spans="1:5" ht="15" customHeight="1" x14ac:dyDescent="0.2">
      <c r="A134" s="156"/>
      <c r="B134" s="156"/>
      <c r="C134" s="156"/>
      <c r="D134" s="156"/>
      <c r="E134" s="156"/>
    </row>
    <row r="135" spans="1:5" ht="15" customHeight="1" x14ac:dyDescent="0.2">
      <c r="A135" s="156"/>
      <c r="B135" s="156"/>
      <c r="C135" s="156"/>
      <c r="D135" s="156"/>
      <c r="E135" s="156"/>
    </row>
    <row r="136" spans="1:5" ht="15" customHeight="1" x14ac:dyDescent="0.2">
      <c r="A136" s="156"/>
      <c r="B136" s="156"/>
      <c r="C136" s="156"/>
      <c r="D136" s="156"/>
      <c r="E136" s="156"/>
    </row>
    <row r="137" spans="1:5" ht="15" customHeight="1" x14ac:dyDescent="0.2">
      <c r="A137" s="69"/>
      <c r="B137" s="81"/>
      <c r="C137" s="69"/>
      <c r="D137" s="69"/>
      <c r="E137" s="69"/>
    </row>
    <row r="138" spans="1:5" ht="15" customHeight="1" x14ac:dyDescent="0.25">
      <c r="A138" s="56" t="s">
        <v>1</v>
      </c>
      <c r="B138" s="57"/>
      <c r="C138" s="58"/>
      <c r="D138" s="58"/>
      <c r="E138" s="58"/>
    </row>
    <row r="139" spans="1:5" ht="15" customHeight="1" x14ac:dyDescent="0.2">
      <c r="A139" s="60" t="s">
        <v>51</v>
      </c>
      <c r="B139" s="57"/>
      <c r="C139" s="58"/>
      <c r="D139" s="58"/>
      <c r="E139" s="61" t="s">
        <v>52</v>
      </c>
    </row>
    <row r="140" spans="1:5" ht="15" customHeight="1" x14ac:dyDescent="0.25">
      <c r="B140" s="82"/>
      <c r="C140" s="58"/>
      <c r="D140" s="58"/>
      <c r="E140" s="71"/>
    </row>
    <row r="141" spans="1:5" ht="15" customHeight="1" x14ac:dyDescent="0.2">
      <c r="B141" s="43" t="s">
        <v>35</v>
      </c>
      <c r="C141" s="43" t="s">
        <v>36</v>
      </c>
      <c r="D141" s="44" t="s">
        <v>37</v>
      </c>
      <c r="E141" s="31" t="s">
        <v>38</v>
      </c>
    </row>
    <row r="142" spans="1:5" ht="15" customHeight="1" x14ac:dyDescent="0.2">
      <c r="B142" s="83">
        <v>14018</v>
      </c>
      <c r="C142" s="72"/>
      <c r="D142" s="73" t="s">
        <v>39</v>
      </c>
      <c r="E142" s="84">
        <v>296000</v>
      </c>
    </row>
    <row r="143" spans="1:5" ht="15" customHeight="1" x14ac:dyDescent="0.2">
      <c r="B143" s="85"/>
      <c r="C143" s="49" t="s">
        <v>40</v>
      </c>
      <c r="D143" s="50"/>
      <c r="E143" s="51">
        <f>SUM(E142:E142)</f>
        <v>296000</v>
      </c>
    </row>
    <row r="144" spans="1:5" ht="15" customHeight="1" x14ac:dyDescent="0.2">
      <c r="A144" s="70"/>
      <c r="B144" s="86"/>
      <c r="C144" s="70"/>
      <c r="D144" s="70"/>
    </row>
    <row r="145" spans="1:5" ht="15" customHeight="1" x14ac:dyDescent="0.25">
      <c r="A145" s="56" t="s">
        <v>17</v>
      </c>
      <c r="B145" s="57"/>
      <c r="C145" s="58"/>
      <c r="D145" s="58"/>
      <c r="E145" s="58"/>
    </row>
    <row r="146" spans="1:5" ht="15" customHeight="1" x14ac:dyDescent="0.2">
      <c r="A146" s="60" t="s">
        <v>53</v>
      </c>
      <c r="B146" s="70"/>
      <c r="C146" s="70"/>
      <c r="D146" s="70"/>
      <c r="E146" s="70" t="s">
        <v>54</v>
      </c>
    </row>
    <row r="147" spans="1:5" ht="15" customHeight="1" x14ac:dyDescent="0.2">
      <c r="A147" s="70"/>
      <c r="B147" s="88"/>
      <c r="C147" s="58"/>
      <c r="E147" s="76"/>
    </row>
    <row r="148" spans="1:5" ht="15" customHeight="1" x14ac:dyDescent="0.2">
      <c r="C148" s="31" t="s">
        <v>36</v>
      </c>
      <c r="D148" s="44" t="s">
        <v>41</v>
      </c>
      <c r="E148" s="31" t="s">
        <v>38</v>
      </c>
    </row>
    <row r="149" spans="1:5" ht="15" customHeight="1" x14ac:dyDescent="0.2">
      <c r="C149" s="46">
        <v>4349</v>
      </c>
      <c r="D149" s="47" t="s">
        <v>62</v>
      </c>
      <c r="E149" s="64">
        <v>296000</v>
      </c>
    </row>
    <row r="150" spans="1:5" ht="15" customHeight="1" x14ac:dyDescent="0.2">
      <c r="C150" s="38" t="s">
        <v>40</v>
      </c>
      <c r="D150" s="39"/>
      <c r="E150" s="40">
        <f>SUM(E149)</f>
        <v>296000</v>
      </c>
    </row>
    <row r="151" spans="1:5" ht="15" customHeight="1" x14ac:dyDescent="0.2"/>
    <row r="152" spans="1:5" ht="15" customHeight="1" x14ac:dyDescent="0.2"/>
    <row r="153" spans="1:5" ht="15" customHeight="1" x14ac:dyDescent="0.2"/>
    <row r="154" spans="1:5" ht="15" customHeight="1" x14ac:dyDescent="0.2"/>
    <row r="155" spans="1:5" ht="15" customHeight="1" x14ac:dyDescent="0.2"/>
    <row r="156" spans="1:5" ht="15" customHeight="1" x14ac:dyDescent="0.2"/>
    <row r="157" spans="1:5" ht="15" customHeight="1" x14ac:dyDescent="0.2"/>
    <row r="158" spans="1:5" ht="15" customHeight="1" x14ac:dyDescent="0.25">
      <c r="A158" s="23" t="s">
        <v>63</v>
      </c>
    </row>
    <row r="159" spans="1:5" ht="15" customHeight="1" x14ac:dyDescent="0.2">
      <c r="A159" s="157" t="s">
        <v>30</v>
      </c>
      <c r="B159" s="157"/>
      <c r="C159" s="157"/>
      <c r="D159" s="157"/>
      <c r="E159" s="157"/>
    </row>
    <row r="160" spans="1:5" ht="15" customHeight="1" x14ac:dyDescent="0.2">
      <c r="A160" s="158" t="s">
        <v>64</v>
      </c>
      <c r="B160" s="158"/>
      <c r="C160" s="158"/>
      <c r="D160" s="158"/>
      <c r="E160" s="158"/>
    </row>
    <row r="161" spans="1:5" ht="15" customHeight="1" x14ac:dyDescent="0.2">
      <c r="A161" s="158"/>
      <c r="B161" s="158"/>
      <c r="C161" s="158"/>
      <c r="D161" s="158"/>
      <c r="E161" s="158"/>
    </row>
    <row r="162" spans="1:5" ht="15" customHeight="1" x14ac:dyDescent="0.2">
      <c r="A162" s="158"/>
      <c r="B162" s="158"/>
      <c r="C162" s="158"/>
      <c r="D162" s="158"/>
      <c r="E162" s="158"/>
    </row>
    <row r="163" spans="1:5" ht="15" customHeight="1" x14ac:dyDescent="0.2">
      <c r="A163" s="158"/>
      <c r="B163" s="158"/>
      <c r="C163" s="158"/>
      <c r="D163" s="158"/>
      <c r="E163" s="158"/>
    </row>
    <row r="164" spans="1:5" ht="15" customHeight="1" x14ac:dyDescent="0.2">
      <c r="A164" s="158"/>
      <c r="B164" s="158"/>
      <c r="C164" s="158"/>
      <c r="D164" s="158"/>
      <c r="E164" s="158"/>
    </row>
    <row r="165" spans="1:5" ht="15" customHeight="1" x14ac:dyDescent="0.2">
      <c r="A165" s="158"/>
      <c r="B165" s="158"/>
      <c r="C165" s="158"/>
      <c r="D165" s="158"/>
      <c r="E165" s="158"/>
    </row>
    <row r="166" spans="1:5" ht="15" customHeight="1" x14ac:dyDescent="0.2">
      <c r="A166" s="158"/>
      <c r="B166" s="158"/>
      <c r="C166" s="158"/>
      <c r="D166" s="158"/>
      <c r="E166" s="158"/>
    </row>
    <row r="167" spans="1:5" ht="15" customHeight="1" x14ac:dyDescent="0.2">
      <c r="A167" s="158"/>
      <c r="B167" s="158"/>
      <c r="C167" s="158"/>
      <c r="D167" s="158"/>
      <c r="E167" s="158"/>
    </row>
    <row r="168" spans="1:5" ht="15" customHeight="1" x14ac:dyDescent="0.2"/>
    <row r="169" spans="1:5" ht="15" customHeight="1" x14ac:dyDescent="0.25">
      <c r="A169" s="25" t="s">
        <v>1</v>
      </c>
      <c r="B169" s="58"/>
      <c r="C169" s="58"/>
      <c r="D169" s="58"/>
      <c r="E169" s="58"/>
    </row>
    <row r="170" spans="1:5" ht="15" customHeight="1" x14ac:dyDescent="0.2">
      <c r="A170" s="89" t="s">
        <v>65</v>
      </c>
      <c r="B170" s="58"/>
      <c r="C170" s="58"/>
      <c r="D170" s="58"/>
      <c r="E170" s="61" t="s">
        <v>66</v>
      </c>
    </row>
    <row r="171" spans="1:5" ht="15" customHeight="1" x14ac:dyDescent="0.25">
      <c r="A171" s="56"/>
      <c r="B171" s="70"/>
      <c r="C171" s="58"/>
      <c r="D171" s="58"/>
      <c r="E171" s="71"/>
    </row>
    <row r="172" spans="1:5" ht="15" customHeight="1" x14ac:dyDescent="0.2"/>
    <row r="173" spans="1:5" ht="15" customHeight="1" x14ac:dyDescent="0.2">
      <c r="C173" s="43" t="s">
        <v>36</v>
      </c>
      <c r="D173" s="44" t="s">
        <v>37</v>
      </c>
      <c r="E173" s="45" t="s">
        <v>38</v>
      </c>
    </row>
    <row r="174" spans="1:5" ht="15" customHeight="1" x14ac:dyDescent="0.2">
      <c r="C174" s="46">
        <v>6402</v>
      </c>
      <c r="D174" s="47" t="s">
        <v>67</v>
      </c>
      <c r="E174" s="90">
        <v>67403.649999999994</v>
      </c>
    </row>
    <row r="175" spans="1:5" ht="15" customHeight="1" x14ac:dyDescent="0.2">
      <c r="C175" s="46">
        <v>3299</v>
      </c>
      <c r="D175" s="68" t="s">
        <v>68</v>
      </c>
      <c r="E175" s="90">
        <v>31004.23</v>
      </c>
    </row>
    <row r="176" spans="1:5" ht="15" customHeight="1" x14ac:dyDescent="0.2">
      <c r="C176" s="49" t="s">
        <v>40</v>
      </c>
      <c r="D176" s="50"/>
      <c r="E176" s="51">
        <f>SUM(E174:E175)</f>
        <v>98407.87999999999</v>
      </c>
    </row>
    <row r="177" spans="1:7" ht="15" customHeight="1" x14ac:dyDescent="0.2"/>
    <row r="178" spans="1:7" ht="15" customHeight="1" x14ac:dyDescent="0.25">
      <c r="A178" s="25" t="s">
        <v>1</v>
      </c>
      <c r="B178" s="58"/>
      <c r="C178" s="58"/>
      <c r="D178" s="58"/>
      <c r="E178" s="58"/>
    </row>
    <row r="179" spans="1:7" ht="15" customHeight="1" x14ac:dyDescent="0.2">
      <c r="A179" s="89" t="s">
        <v>65</v>
      </c>
      <c r="B179" s="58"/>
      <c r="C179" s="58"/>
      <c r="D179" s="58"/>
      <c r="E179" s="61" t="s">
        <v>69</v>
      </c>
    </row>
    <row r="180" spans="1:7" ht="15" customHeight="1" x14ac:dyDescent="0.25">
      <c r="A180" s="56"/>
      <c r="B180" s="70"/>
      <c r="C180" s="58"/>
      <c r="D180" s="58"/>
      <c r="E180" s="71"/>
    </row>
    <row r="181" spans="1:7" ht="15" customHeight="1" x14ac:dyDescent="0.2"/>
    <row r="182" spans="1:7" ht="15" customHeight="1" x14ac:dyDescent="0.2">
      <c r="C182" s="43" t="s">
        <v>36</v>
      </c>
      <c r="D182" s="44" t="s">
        <v>37</v>
      </c>
      <c r="E182" s="45" t="s">
        <v>38</v>
      </c>
    </row>
    <row r="183" spans="1:7" ht="15" customHeight="1" x14ac:dyDescent="0.2">
      <c r="C183" s="46">
        <v>3299</v>
      </c>
      <c r="D183" s="68" t="s">
        <v>68</v>
      </c>
      <c r="E183" s="90">
        <v>53109.2</v>
      </c>
      <c r="G183" s="91">
        <f>+E175+E183</f>
        <v>84113.43</v>
      </c>
    </row>
    <row r="184" spans="1:7" ht="15" customHeight="1" x14ac:dyDescent="0.2">
      <c r="C184" s="49" t="s">
        <v>40</v>
      </c>
      <c r="D184" s="50"/>
      <c r="E184" s="51">
        <f>SUM(E183:E183)</f>
        <v>53109.2</v>
      </c>
      <c r="G184" s="91">
        <f>+E176+E184</f>
        <v>151517.07999999999</v>
      </c>
    </row>
    <row r="185" spans="1:7" ht="15" customHeight="1" x14ac:dyDescent="0.2"/>
    <row r="186" spans="1:7" ht="15" customHeight="1" x14ac:dyDescent="0.25">
      <c r="A186" s="56" t="s">
        <v>17</v>
      </c>
      <c r="B186" s="58"/>
      <c r="C186" s="58"/>
      <c r="D186" s="58"/>
      <c r="E186" s="59"/>
    </row>
    <row r="187" spans="1:7" ht="15" customHeight="1" x14ac:dyDescent="0.2">
      <c r="A187" s="89" t="s">
        <v>65</v>
      </c>
      <c r="B187" s="58"/>
      <c r="C187" s="58"/>
      <c r="D187" s="58"/>
      <c r="E187" s="61" t="s">
        <v>66</v>
      </c>
    </row>
    <row r="188" spans="1:7" ht="15" customHeight="1" x14ac:dyDescent="0.2">
      <c r="A188" s="59"/>
      <c r="B188" s="75"/>
      <c r="C188" s="58"/>
      <c r="E188" s="76"/>
    </row>
    <row r="189" spans="1:7" ht="15" customHeight="1" x14ac:dyDescent="0.2">
      <c r="A189" s="92"/>
      <c r="B189" s="92"/>
      <c r="C189" s="43" t="s">
        <v>36</v>
      </c>
      <c r="D189" s="43" t="s">
        <v>41</v>
      </c>
      <c r="E189" s="45" t="s">
        <v>38</v>
      </c>
    </row>
    <row r="190" spans="1:7" ht="15" customHeight="1" x14ac:dyDescent="0.2">
      <c r="A190" s="93"/>
      <c r="B190" s="94"/>
      <c r="C190" s="46">
        <v>3299</v>
      </c>
      <c r="D190" s="95" t="s">
        <v>70</v>
      </c>
      <c r="E190" s="90">
        <f>-12140.35-432000</f>
        <v>-444140.35</v>
      </c>
    </row>
    <row r="191" spans="1:7" ht="15" customHeight="1" x14ac:dyDescent="0.2">
      <c r="A191" s="93"/>
      <c r="B191" s="94"/>
      <c r="C191" s="46">
        <v>3299</v>
      </c>
      <c r="D191" s="95" t="s">
        <v>70</v>
      </c>
      <c r="E191" s="90">
        <v>444140.35</v>
      </c>
    </row>
    <row r="192" spans="1:7" ht="15" customHeight="1" x14ac:dyDescent="0.2">
      <c r="A192" s="93"/>
      <c r="B192" s="94"/>
      <c r="C192" s="46">
        <v>3299</v>
      </c>
      <c r="D192" s="95" t="s">
        <v>70</v>
      </c>
      <c r="E192" s="90">
        <v>54743.65</v>
      </c>
    </row>
    <row r="193" spans="1:5" ht="15" customHeight="1" x14ac:dyDescent="0.2">
      <c r="A193" s="93"/>
      <c r="B193" s="94"/>
      <c r="C193" s="46">
        <v>3299</v>
      </c>
      <c r="D193" s="96" t="s">
        <v>71</v>
      </c>
      <c r="E193" s="90">
        <v>12660</v>
      </c>
    </row>
    <row r="194" spans="1:5" ht="15" customHeight="1" x14ac:dyDescent="0.2">
      <c r="A194" s="93"/>
      <c r="B194" s="94"/>
      <c r="C194" s="46">
        <v>6402</v>
      </c>
      <c r="D194" s="95" t="s">
        <v>70</v>
      </c>
      <c r="E194" s="90">
        <v>31004.23</v>
      </c>
    </row>
    <row r="195" spans="1:5" ht="15" customHeight="1" x14ac:dyDescent="0.2">
      <c r="A195" s="97"/>
      <c r="B195" s="98"/>
      <c r="C195" s="49" t="s">
        <v>40</v>
      </c>
      <c r="D195" s="99"/>
      <c r="E195" s="51">
        <f>SUM(E190:E194)</f>
        <v>98407.87999999999</v>
      </c>
    </row>
    <row r="196" spans="1:5" ht="15" customHeight="1" x14ac:dyDescent="0.2">
      <c r="A196" s="97"/>
      <c r="B196" s="98"/>
      <c r="C196" s="100"/>
      <c r="D196" s="58"/>
      <c r="E196" s="101"/>
    </row>
    <row r="197" spans="1:5" ht="15" customHeight="1" x14ac:dyDescent="0.25">
      <c r="A197" s="56" t="s">
        <v>17</v>
      </c>
      <c r="B197" s="58"/>
      <c r="C197" s="58"/>
      <c r="D197" s="58"/>
      <c r="E197" s="59"/>
    </row>
    <row r="198" spans="1:5" ht="15" customHeight="1" x14ac:dyDescent="0.2">
      <c r="A198" s="89" t="s">
        <v>65</v>
      </c>
      <c r="B198" s="58"/>
      <c r="C198" s="58"/>
      <c r="D198" s="58"/>
      <c r="E198" s="61" t="s">
        <v>69</v>
      </c>
    </row>
    <row r="199" spans="1:5" ht="15" customHeight="1" x14ac:dyDescent="0.2">
      <c r="A199" s="59"/>
      <c r="B199" s="75"/>
      <c r="C199" s="58"/>
      <c r="E199" s="76"/>
    </row>
    <row r="200" spans="1:5" ht="15" customHeight="1" x14ac:dyDescent="0.2">
      <c r="A200" s="92"/>
      <c r="B200" s="92"/>
      <c r="C200" s="43" t="s">
        <v>36</v>
      </c>
      <c r="D200" s="44" t="s">
        <v>41</v>
      </c>
      <c r="E200" s="31" t="s">
        <v>38</v>
      </c>
    </row>
    <row r="201" spans="1:5" ht="15" customHeight="1" x14ac:dyDescent="0.2">
      <c r="A201" s="102"/>
      <c r="B201" s="103"/>
      <c r="C201" s="46">
        <v>6402</v>
      </c>
      <c r="D201" s="47" t="s">
        <v>70</v>
      </c>
      <c r="E201" s="90">
        <v>53109.2</v>
      </c>
    </row>
    <row r="202" spans="1:5" ht="15" customHeight="1" x14ac:dyDescent="0.2">
      <c r="A202" s="97"/>
      <c r="B202" s="98"/>
      <c r="C202" s="49" t="s">
        <v>40</v>
      </c>
      <c r="D202" s="50"/>
      <c r="E202" s="51">
        <f>SUM(E201:E201)</f>
        <v>53109.2</v>
      </c>
    </row>
    <row r="203" spans="1:5" ht="15" customHeight="1" x14ac:dyDescent="0.2"/>
    <row r="204" spans="1:5" ht="15" customHeight="1" x14ac:dyDescent="0.2"/>
    <row r="205" spans="1:5" ht="15" customHeight="1" x14ac:dyDescent="0.2"/>
    <row r="206" spans="1:5" ht="15" customHeight="1" x14ac:dyDescent="0.2"/>
    <row r="207" spans="1:5" ht="15" customHeight="1" x14ac:dyDescent="0.2"/>
    <row r="208" spans="1:5" ht="15" customHeight="1" x14ac:dyDescent="0.2"/>
    <row r="209" spans="1:5" ht="15" customHeight="1" x14ac:dyDescent="0.2"/>
    <row r="210" spans="1:5" ht="15" customHeight="1" x14ac:dyDescent="0.25">
      <c r="A210" s="23" t="s">
        <v>72</v>
      </c>
    </row>
    <row r="211" spans="1:5" ht="15" customHeight="1" x14ac:dyDescent="0.2">
      <c r="A211" s="157" t="s">
        <v>30</v>
      </c>
      <c r="B211" s="157"/>
      <c r="C211" s="157"/>
      <c r="D211" s="157"/>
      <c r="E211" s="157"/>
    </row>
    <row r="212" spans="1:5" ht="15" customHeight="1" x14ac:dyDescent="0.2">
      <c r="A212" s="158" t="s">
        <v>194</v>
      </c>
      <c r="B212" s="158"/>
      <c r="C212" s="158"/>
      <c r="D212" s="158"/>
      <c r="E212" s="158"/>
    </row>
    <row r="213" spans="1:5" ht="15" customHeight="1" x14ac:dyDescent="0.2">
      <c r="A213" s="158"/>
      <c r="B213" s="158"/>
      <c r="C213" s="158"/>
      <c r="D213" s="158"/>
      <c r="E213" s="158"/>
    </row>
    <row r="214" spans="1:5" ht="15" customHeight="1" x14ac:dyDescent="0.2">
      <c r="A214" s="158"/>
      <c r="B214" s="158"/>
      <c r="C214" s="158"/>
      <c r="D214" s="158"/>
      <c r="E214" s="158"/>
    </row>
    <row r="215" spans="1:5" ht="15" customHeight="1" x14ac:dyDescent="0.2">
      <c r="A215" s="158"/>
      <c r="B215" s="158"/>
      <c r="C215" s="158"/>
      <c r="D215" s="158"/>
      <c r="E215" s="158"/>
    </row>
    <row r="216" spans="1:5" ht="15" customHeight="1" x14ac:dyDescent="0.2">
      <c r="A216" s="158"/>
      <c r="B216" s="158"/>
      <c r="C216" s="158"/>
      <c r="D216" s="158"/>
      <c r="E216" s="158"/>
    </row>
    <row r="217" spans="1:5" ht="15" customHeight="1" x14ac:dyDescent="0.2">
      <c r="A217" s="158"/>
      <c r="B217" s="158"/>
      <c r="C217" s="158"/>
      <c r="D217" s="158"/>
      <c r="E217" s="158"/>
    </row>
    <row r="218" spans="1:5" ht="15" customHeight="1" x14ac:dyDescent="0.2"/>
    <row r="219" spans="1:5" ht="15" customHeight="1" x14ac:dyDescent="0.25">
      <c r="A219" s="56" t="s">
        <v>1</v>
      </c>
      <c r="B219" s="58"/>
      <c r="C219" s="58"/>
      <c r="D219" s="58"/>
      <c r="E219" s="58"/>
    </row>
    <row r="220" spans="1:5" ht="15" customHeight="1" x14ac:dyDescent="0.2">
      <c r="A220" s="60" t="s">
        <v>51</v>
      </c>
      <c r="B220" s="58"/>
      <c r="C220" s="58"/>
      <c r="D220" s="58"/>
      <c r="E220" s="61" t="s">
        <v>52</v>
      </c>
    </row>
    <row r="221" spans="1:5" ht="15" customHeight="1" x14ac:dyDescent="0.25">
      <c r="A221" s="59"/>
      <c r="B221" s="56"/>
      <c r="C221" s="58"/>
      <c r="D221" s="58"/>
      <c r="E221" s="71"/>
    </row>
    <row r="222" spans="1:5" ht="15" customHeight="1" x14ac:dyDescent="0.2">
      <c r="B222" s="31" t="s">
        <v>35</v>
      </c>
      <c r="C222" s="43" t="s">
        <v>36</v>
      </c>
      <c r="D222" s="44" t="s">
        <v>37</v>
      </c>
      <c r="E222" s="45" t="s">
        <v>38</v>
      </c>
    </row>
    <row r="223" spans="1:5" ht="15" customHeight="1" x14ac:dyDescent="0.2">
      <c r="B223" s="104">
        <v>22</v>
      </c>
      <c r="C223" s="105">
        <v>6172</v>
      </c>
      <c r="D223" s="96" t="s">
        <v>73</v>
      </c>
      <c r="E223" s="48">
        <v>800000</v>
      </c>
    </row>
    <row r="224" spans="1:5" ht="15" customHeight="1" x14ac:dyDescent="0.2">
      <c r="B224" s="104"/>
      <c r="C224" s="49" t="s">
        <v>40</v>
      </c>
      <c r="D224" s="50"/>
      <c r="E224" s="51">
        <f>SUM(E223:E223)</f>
        <v>800000</v>
      </c>
    </row>
    <row r="225" spans="1:5" ht="15" customHeight="1" x14ac:dyDescent="0.2"/>
    <row r="226" spans="1:5" ht="15" customHeight="1" x14ac:dyDescent="0.25">
      <c r="A226" s="56" t="s">
        <v>17</v>
      </c>
      <c r="B226" s="58"/>
      <c r="C226" s="58"/>
      <c r="D226" s="58"/>
      <c r="E226" s="58"/>
    </row>
    <row r="227" spans="1:5" ht="15" customHeight="1" x14ac:dyDescent="0.2">
      <c r="A227" s="27" t="s">
        <v>74</v>
      </c>
      <c r="B227" s="26"/>
      <c r="C227" s="26"/>
      <c r="D227" s="26"/>
      <c r="E227" s="28" t="s">
        <v>75</v>
      </c>
    </row>
    <row r="228" spans="1:5" ht="15" customHeight="1" x14ac:dyDescent="0.25">
      <c r="A228" s="56"/>
      <c r="B228" s="59"/>
      <c r="C228" s="58"/>
      <c r="D228" s="58"/>
      <c r="E228" s="71"/>
    </row>
    <row r="229" spans="1:5" ht="15" customHeight="1" x14ac:dyDescent="0.2">
      <c r="A229" s="92"/>
      <c r="B229" s="31" t="s">
        <v>35</v>
      </c>
      <c r="C229" s="43" t="s">
        <v>36</v>
      </c>
      <c r="D229" s="77" t="s">
        <v>37</v>
      </c>
      <c r="E229" s="45" t="s">
        <v>38</v>
      </c>
    </row>
    <row r="230" spans="1:5" ht="15" customHeight="1" x14ac:dyDescent="0.2">
      <c r="A230" s="106"/>
      <c r="B230" s="104">
        <v>22</v>
      </c>
      <c r="C230" s="78"/>
      <c r="D230" s="68" t="s">
        <v>76</v>
      </c>
      <c r="E230" s="36">
        <v>800000</v>
      </c>
    </row>
    <row r="231" spans="1:5" ht="15" customHeight="1" x14ac:dyDescent="0.2">
      <c r="A231" s="107"/>
      <c r="B231" s="74"/>
      <c r="C231" s="49" t="s">
        <v>40</v>
      </c>
      <c r="D231" s="79"/>
      <c r="E231" s="80">
        <f>SUM(E230:E230)</f>
        <v>800000</v>
      </c>
    </row>
    <row r="232" spans="1:5" ht="15" customHeight="1" x14ac:dyDescent="0.2"/>
    <row r="233" spans="1:5" ht="15" customHeight="1" x14ac:dyDescent="0.2"/>
    <row r="234" spans="1:5" ht="15" customHeight="1" x14ac:dyDescent="0.25">
      <c r="A234" s="23" t="s">
        <v>77</v>
      </c>
    </row>
    <row r="235" spans="1:5" ht="15" customHeight="1" x14ac:dyDescent="0.2">
      <c r="A235" s="157" t="s">
        <v>30</v>
      </c>
      <c r="B235" s="157"/>
      <c r="C235" s="157"/>
      <c r="D235" s="157"/>
      <c r="E235" s="157"/>
    </row>
    <row r="236" spans="1:5" ht="15" customHeight="1" x14ac:dyDescent="0.2">
      <c r="A236" s="157" t="s">
        <v>78</v>
      </c>
      <c r="B236" s="157"/>
      <c r="C236" s="157"/>
      <c r="D236" s="157"/>
      <c r="E236" s="157"/>
    </row>
    <row r="237" spans="1:5" ht="15" customHeight="1" x14ac:dyDescent="0.2">
      <c r="A237" s="156" t="s">
        <v>79</v>
      </c>
      <c r="B237" s="156"/>
      <c r="C237" s="156"/>
      <c r="D237" s="156"/>
      <c r="E237" s="156"/>
    </row>
    <row r="238" spans="1:5" ht="15" customHeight="1" x14ac:dyDescent="0.2">
      <c r="A238" s="156"/>
      <c r="B238" s="156"/>
      <c r="C238" s="156"/>
      <c r="D238" s="156"/>
      <c r="E238" s="156"/>
    </row>
    <row r="239" spans="1:5" ht="15" customHeight="1" x14ac:dyDescent="0.2">
      <c r="A239" s="156"/>
      <c r="B239" s="156"/>
      <c r="C239" s="156"/>
      <c r="D239" s="156"/>
      <c r="E239" s="156"/>
    </row>
    <row r="240" spans="1:5" ht="15" customHeight="1" x14ac:dyDescent="0.2">
      <c r="A240" s="156"/>
      <c r="B240" s="156"/>
      <c r="C240" s="156"/>
      <c r="D240" s="156"/>
      <c r="E240" s="156"/>
    </row>
    <row r="241" spans="1:5" ht="15" customHeight="1" x14ac:dyDescent="0.2">
      <c r="A241" s="156"/>
      <c r="B241" s="156"/>
      <c r="C241" s="156"/>
      <c r="D241" s="156"/>
      <c r="E241" s="156"/>
    </row>
    <row r="242" spans="1:5" ht="15" customHeight="1" x14ac:dyDescent="0.2">
      <c r="A242" s="156"/>
      <c r="B242" s="156"/>
      <c r="C242" s="156"/>
      <c r="D242" s="156"/>
      <c r="E242" s="156"/>
    </row>
    <row r="243" spans="1:5" ht="15" customHeight="1" x14ac:dyDescent="0.2">
      <c r="A243" s="156"/>
      <c r="B243" s="156"/>
      <c r="C243" s="156"/>
      <c r="D243" s="156"/>
      <c r="E243" s="156"/>
    </row>
    <row r="244" spans="1:5" ht="15" customHeight="1" x14ac:dyDescent="0.2">
      <c r="A244" s="108"/>
      <c r="B244" s="109"/>
      <c r="C244" s="108"/>
      <c r="D244" s="108"/>
      <c r="E244" s="108"/>
    </row>
    <row r="245" spans="1:5" ht="15" customHeight="1" x14ac:dyDescent="0.25">
      <c r="A245" s="25" t="s">
        <v>1</v>
      </c>
      <c r="B245" s="53"/>
      <c r="C245" s="26"/>
      <c r="D245" s="26"/>
      <c r="E245" s="26"/>
    </row>
    <row r="246" spans="1:5" ht="15" customHeight="1" x14ac:dyDescent="0.2">
      <c r="A246" s="27" t="s">
        <v>80</v>
      </c>
      <c r="B246" s="26"/>
      <c r="C246" s="26"/>
      <c r="D246" s="26"/>
      <c r="E246" s="28" t="s">
        <v>81</v>
      </c>
    </row>
    <row r="247" spans="1:5" ht="15" customHeight="1" x14ac:dyDescent="0.25">
      <c r="A247" s="59"/>
      <c r="B247" s="82"/>
      <c r="C247" s="58"/>
      <c r="D247" s="58"/>
      <c r="E247" s="71"/>
    </row>
    <row r="248" spans="1:5" ht="15" customHeight="1" x14ac:dyDescent="0.2">
      <c r="B248" s="43" t="s">
        <v>35</v>
      </c>
      <c r="C248" s="43" t="s">
        <v>36</v>
      </c>
      <c r="D248" s="44" t="s">
        <v>37</v>
      </c>
      <c r="E248" s="45" t="s">
        <v>38</v>
      </c>
    </row>
    <row r="249" spans="1:5" ht="15" customHeight="1" x14ac:dyDescent="0.2">
      <c r="B249" s="67">
        <v>38587505</v>
      </c>
      <c r="C249" s="110"/>
      <c r="D249" s="47" t="s">
        <v>82</v>
      </c>
      <c r="E249" s="36">
        <v>4723917.71</v>
      </c>
    </row>
    <row r="250" spans="1:5" ht="15" customHeight="1" x14ac:dyDescent="0.2">
      <c r="B250" s="111"/>
      <c r="C250" s="49" t="s">
        <v>40</v>
      </c>
      <c r="D250" s="50"/>
      <c r="E250" s="51">
        <f>SUM(E249:E249)</f>
        <v>4723917.71</v>
      </c>
    </row>
    <row r="251" spans="1:5" ht="15" customHeight="1" x14ac:dyDescent="0.2"/>
    <row r="252" spans="1:5" ht="15" customHeight="1" x14ac:dyDescent="0.25">
      <c r="A252" s="25" t="s">
        <v>17</v>
      </c>
      <c r="B252" s="53"/>
      <c r="C252" s="26"/>
      <c r="D252" s="26"/>
      <c r="E252" s="26"/>
    </row>
    <row r="253" spans="1:5" ht="15" customHeight="1" x14ac:dyDescent="0.2">
      <c r="A253" s="27" t="s">
        <v>51</v>
      </c>
      <c r="B253" s="53"/>
      <c r="C253" s="26"/>
      <c r="D253" s="26"/>
      <c r="E253" s="28" t="s">
        <v>52</v>
      </c>
    </row>
    <row r="254" spans="1:5" ht="15" customHeight="1" x14ac:dyDescent="0.25">
      <c r="A254" s="29"/>
      <c r="B254" s="54"/>
      <c r="C254" s="26"/>
      <c r="D254" s="26"/>
      <c r="E254" s="30"/>
    </row>
    <row r="255" spans="1:5" ht="15" customHeight="1" x14ac:dyDescent="0.25">
      <c r="A255" s="29"/>
      <c r="B255" s="54"/>
      <c r="C255" s="31" t="s">
        <v>36</v>
      </c>
      <c r="D255" s="112" t="s">
        <v>41</v>
      </c>
      <c r="E255" s="31" t="s">
        <v>38</v>
      </c>
    </row>
    <row r="256" spans="1:5" ht="15" customHeight="1" x14ac:dyDescent="0.25">
      <c r="A256" s="29"/>
      <c r="B256" s="54"/>
      <c r="C256" s="78">
        <v>6409</v>
      </c>
      <c r="D256" s="96" t="s">
        <v>83</v>
      </c>
      <c r="E256" s="36">
        <v>-833632.54</v>
      </c>
    </row>
    <row r="257" spans="1:7" ht="15" customHeight="1" x14ac:dyDescent="0.25">
      <c r="A257" s="41"/>
      <c r="B257" s="113"/>
      <c r="C257" s="38" t="s">
        <v>40</v>
      </c>
      <c r="D257" s="114"/>
      <c r="E257" s="115">
        <f>SUM(E256:E256)</f>
        <v>-833632.54</v>
      </c>
    </row>
    <row r="258" spans="1:7" ht="15" customHeight="1" x14ac:dyDescent="0.25">
      <c r="A258" s="23"/>
    </row>
    <row r="259" spans="1:7" ht="15" customHeight="1" x14ac:dyDescent="0.25">
      <c r="A259" s="23"/>
    </row>
    <row r="260" spans="1:7" ht="15" customHeight="1" x14ac:dyDescent="0.25">
      <c r="A260" s="23"/>
    </row>
    <row r="261" spans="1:7" ht="15" customHeight="1" x14ac:dyDescent="0.25">
      <c r="A261" s="23"/>
    </row>
    <row r="262" spans="1:7" ht="15" customHeight="1" x14ac:dyDescent="0.25">
      <c r="A262" s="56" t="s">
        <v>17</v>
      </c>
      <c r="B262" s="58"/>
      <c r="C262" s="58"/>
      <c r="D262" s="58"/>
      <c r="E262" s="59"/>
    </row>
    <row r="263" spans="1:7" ht="15" customHeight="1" x14ac:dyDescent="0.2">
      <c r="A263" s="27" t="s">
        <v>84</v>
      </c>
      <c r="B263" s="58"/>
      <c r="C263" s="58"/>
      <c r="D263" s="58"/>
      <c r="E263" s="61" t="s">
        <v>81</v>
      </c>
    </row>
    <row r="264" spans="1:7" ht="15" customHeight="1" x14ac:dyDescent="0.2">
      <c r="A264" s="59"/>
      <c r="B264" s="75"/>
      <c r="C264" s="58"/>
      <c r="E264" s="71"/>
    </row>
    <row r="265" spans="1:7" ht="15" customHeight="1" x14ac:dyDescent="0.2">
      <c r="C265" s="43" t="s">
        <v>36</v>
      </c>
      <c r="D265" s="44" t="s">
        <v>41</v>
      </c>
      <c r="E265" s="31" t="s">
        <v>38</v>
      </c>
    </row>
    <row r="266" spans="1:7" ht="15" customHeight="1" x14ac:dyDescent="0.2">
      <c r="C266" s="46">
        <v>3122</v>
      </c>
      <c r="D266" s="116" t="s">
        <v>86</v>
      </c>
      <c r="E266" s="36">
        <v>4723917.71</v>
      </c>
    </row>
    <row r="267" spans="1:7" ht="15" customHeight="1" x14ac:dyDescent="0.2">
      <c r="C267" s="46">
        <v>3122</v>
      </c>
      <c r="D267" s="116" t="s">
        <v>86</v>
      </c>
      <c r="E267" s="36">
        <v>833632.54</v>
      </c>
    </row>
    <row r="268" spans="1:7" ht="15" customHeight="1" x14ac:dyDescent="0.2">
      <c r="C268" s="49" t="s">
        <v>40</v>
      </c>
      <c r="D268" s="50"/>
      <c r="E268" s="51">
        <f>SUM(E266:E267)</f>
        <v>5557550.25</v>
      </c>
      <c r="G268" s="91">
        <f>+E257+E268</f>
        <v>4723917.71</v>
      </c>
    </row>
    <row r="269" spans="1:7" ht="15" customHeight="1" x14ac:dyDescent="0.25">
      <c r="A269" s="23"/>
    </row>
    <row r="270" spans="1:7" ht="15" customHeight="1" x14ac:dyDescent="0.25">
      <c r="A270" s="23"/>
    </row>
    <row r="271" spans="1:7" ht="15" customHeight="1" x14ac:dyDescent="0.25">
      <c r="A271" s="23" t="s">
        <v>87</v>
      </c>
    </row>
    <row r="272" spans="1:7" ht="15" customHeight="1" x14ac:dyDescent="0.2">
      <c r="A272" s="159" t="s">
        <v>88</v>
      </c>
      <c r="B272" s="159"/>
      <c r="C272" s="159"/>
      <c r="D272" s="159"/>
      <c r="E272" s="159"/>
    </row>
    <row r="273" spans="1:5" ht="15" customHeight="1" x14ac:dyDescent="0.2">
      <c r="A273" s="157" t="s">
        <v>49</v>
      </c>
      <c r="B273" s="157"/>
      <c r="C273" s="157"/>
      <c r="D273" s="157"/>
      <c r="E273" s="157"/>
    </row>
    <row r="274" spans="1:5" ht="15" customHeight="1" x14ac:dyDescent="0.2">
      <c r="A274" s="156" t="s">
        <v>89</v>
      </c>
      <c r="B274" s="156"/>
      <c r="C274" s="156"/>
      <c r="D274" s="156"/>
      <c r="E274" s="156"/>
    </row>
    <row r="275" spans="1:5" ht="15" customHeight="1" x14ac:dyDescent="0.2">
      <c r="A275" s="156"/>
      <c r="B275" s="156"/>
      <c r="C275" s="156"/>
      <c r="D275" s="156"/>
      <c r="E275" s="156"/>
    </row>
    <row r="276" spans="1:5" ht="15" customHeight="1" x14ac:dyDescent="0.2">
      <c r="A276" s="156"/>
      <c r="B276" s="156"/>
      <c r="C276" s="156"/>
      <c r="D276" s="156"/>
      <c r="E276" s="156"/>
    </row>
    <row r="277" spans="1:5" ht="15" customHeight="1" x14ac:dyDescent="0.2">
      <c r="A277" s="156"/>
      <c r="B277" s="156"/>
      <c r="C277" s="156"/>
      <c r="D277" s="156"/>
      <c r="E277" s="156"/>
    </row>
    <row r="278" spans="1:5" ht="15" customHeight="1" x14ac:dyDescent="0.2">
      <c r="A278" s="156"/>
      <c r="B278" s="156"/>
      <c r="C278" s="156"/>
      <c r="D278" s="156"/>
      <c r="E278" s="156"/>
    </row>
    <row r="279" spans="1:5" ht="15" customHeight="1" x14ac:dyDescent="0.2">
      <c r="A279" s="156"/>
      <c r="B279" s="156"/>
      <c r="C279" s="156"/>
      <c r="D279" s="156"/>
      <c r="E279" s="156"/>
    </row>
    <row r="280" spans="1:5" ht="15" customHeight="1" x14ac:dyDescent="0.2">
      <c r="A280" s="156"/>
      <c r="B280" s="156"/>
      <c r="C280" s="156"/>
      <c r="D280" s="156"/>
      <c r="E280" s="156"/>
    </row>
    <row r="281" spans="1:5" ht="15" customHeight="1" x14ac:dyDescent="0.2"/>
    <row r="282" spans="1:5" ht="15" customHeight="1" x14ac:dyDescent="0.25">
      <c r="A282" s="25" t="s">
        <v>1</v>
      </c>
      <c r="B282" s="58"/>
      <c r="C282" s="58"/>
      <c r="D282" s="58"/>
      <c r="E282" s="58"/>
    </row>
    <row r="283" spans="1:5" ht="15" customHeight="1" x14ac:dyDescent="0.2">
      <c r="A283" s="89" t="s">
        <v>90</v>
      </c>
      <c r="B283" s="58"/>
      <c r="C283" s="58"/>
      <c r="D283" s="58"/>
      <c r="E283" s="61" t="s">
        <v>91</v>
      </c>
    </row>
    <row r="284" spans="1:5" ht="15" customHeight="1" x14ac:dyDescent="0.25">
      <c r="A284" s="56"/>
      <c r="B284" s="59"/>
      <c r="C284" s="58"/>
      <c r="D284" s="58"/>
      <c r="E284" s="71"/>
    </row>
    <row r="285" spans="1:5" ht="15" customHeight="1" x14ac:dyDescent="0.2">
      <c r="B285" s="46" t="s">
        <v>35</v>
      </c>
      <c r="C285" s="43" t="s">
        <v>36</v>
      </c>
      <c r="D285" s="44" t="s">
        <v>37</v>
      </c>
      <c r="E285" s="43" t="s">
        <v>38</v>
      </c>
    </row>
    <row r="286" spans="1:5" ht="15" customHeight="1" x14ac:dyDescent="0.2">
      <c r="B286" s="117">
        <v>33113233</v>
      </c>
      <c r="C286" s="46"/>
      <c r="D286" s="73" t="s">
        <v>39</v>
      </c>
      <c r="E286" s="118">
        <v>430018.05</v>
      </c>
    </row>
    <row r="287" spans="1:5" ht="15" customHeight="1" x14ac:dyDescent="0.2">
      <c r="B287" s="117">
        <v>33513233</v>
      </c>
      <c r="C287" s="46"/>
      <c r="D287" s="73" t="s">
        <v>39</v>
      </c>
      <c r="E287" s="118">
        <v>2436768.9500000002</v>
      </c>
    </row>
    <row r="288" spans="1:5" ht="15" customHeight="1" x14ac:dyDescent="0.2">
      <c r="B288" s="119"/>
      <c r="C288" s="49" t="s">
        <v>40</v>
      </c>
      <c r="D288" s="50"/>
      <c r="E288" s="51">
        <f>SUM(E286:E287)</f>
        <v>2866787</v>
      </c>
    </row>
    <row r="289" spans="1:5" ht="15" customHeight="1" x14ac:dyDescent="0.2">
      <c r="A289" s="59"/>
      <c r="B289" s="120"/>
      <c r="C289" s="100"/>
      <c r="D289" s="58"/>
      <c r="E289" s="101"/>
    </row>
    <row r="290" spans="1:5" ht="15" customHeight="1" x14ac:dyDescent="0.25">
      <c r="A290" s="56" t="s">
        <v>17</v>
      </c>
      <c r="B290" s="58"/>
      <c r="C290" s="58"/>
      <c r="D290" s="58"/>
      <c r="E290" s="58"/>
    </row>
    <row r="291" spans="1:5" ht="15" customHeight="1" x14ac:dyDescent="0.2">
      <c r="A291" s="89" t="s">
        <v>90</v>
      </c>
      <c r="B291" s="58"/>
      <c r="C291" s="58"/>
      <c r="D291" s="58"/>
      <c r="E291" s="61" t="s">
        <v>91</v>
      </c>
    </row>
    <row r="292" spans="1:5" ht="15" customHeight="1" x14ac:dyDescent="0.25">
      <c r="A292" s="56"/>
      <c r="B292" s="59"/>
      <c r="C292" s="58"/>
      <c r="D292" s="58"/>
      <c r="E292" s="71"/>
    </row>
    <row r="293" spans="1:5" ht="15" customHeight="1" x14ac:dyDescent="0.2">
      <c r="A293" s="102"/>
      <c r="B293" s="92"/>
      <c r="C293" s="43" t="s">
        <v>36</v>
      </c>
      <c r="D293" s="44" t="s">
        <v>41</v>
      </c>
      <c r="E293" s="43" t="s">
        <v>38</v>
      </c>
    </row>
    <row r="294" spans="1:5" ht="15" customHeight="1" x14ac:dyDescent="0.2">
      <c r="A294" s="93"/>
      <c r="B294" s="103"/>
      <c r="C294" s="46">
        <v>4378</v>
      </c>
      <c r="D294" s="96" t="s">
        <v>92</v>
      </c>
      <c r="E294" s="118">
        <v>91078.720000000001</v>
      </c>
    </row>
    <row r="295" spans="1:5" ht="15" customHeight="1" x14ac:dyDescent="0.2">
      <c r="A295" s="93"/>
      <c r="B295" s="103"/>
      <c r="C295" s="46">
        <v>4378</v>
      </c>
      <c r="D295" s="96" t="s">
        <v>62</v>
      </c>
      <c r="E295" s="118">
        <f>15000+85000+401356.24+2274352.04</f>
        <v>2775708.2800000003</v>
      </c>
    </row>
    <row r="296" spans="1:5" ht="15" customHeight="1" x14ac:dyDescent="0.2">
      <c r="A296" s="120"/>
      <c r="B296" s="120"/>
      <c r="C296" s="49" t="s">
        <v>40</v>
      </c>
      <c r="D296" s="50"/>
      <c r="E296" s="51">
        <f>SUM(E294:E295)</f>
        <v>2866787.0000000005</v>
      </c>
    </row>
    <row r="297" spans="1:5" ht="15" customHeight="1" x14ac:dyDescent="0.25">
      <c r="A297" s="23"/>
    </row>
    <row r="298" spans="1:5" ht="15" customHeight="1" x14ac:dyDescent="0.25">
      <c r="A298" s="23"/>
    </row>
    <row r="299" spans="1:5" ht="15" customHeight="1" x14ac:dyDescent="0.25">
      <c r="A299" s="23" t="s">
        <v>93</v>
      </c>
    </row>
    <row r="300" spans="1:5" ht="15" customHeight="1" x14ac:dyDescent="0.2">
      <c r="A300" s="157" t="s">
        <v>30</v>
      </c>
      <c r="B300" s="157"/>
      <c r="C300" s="157"/>
      <c r="D300" s="157"/>
      <c r="E300" s="157"/>
    </row>
    <row r="301" spans="1:5" ht="15" customHeight="1" x14ac:dyDescent="0.2">
      <c r="A301" s="157" t="s">
        <v>94</v>
      </c>
      <c r="B301" s="157"/>
      <c r="C301" s="157"/>
      <c r="D301" s="157"/>
      <c r="E301" s="157"/>
    </row>
    <row r="302" spans="1:5" ht="15" customHeight="1" x14ac:dyDescent="0.2">
      <c r="A302" s="156" t="s">
        <v>95</v>
      </c>
      <c r="B302" s="156"/>
      <c r="C302" s="156"/>
      <c r="D302" s="156"/>
      <c r="E302" s="156"/>
    </row>
    <row r="303" spans="1:5" ht="15" customHeight="1" x14ac:dyDescent="0.2">
      <c r="A303" s="156"/>
      <c r="B303" s="156"/>
      <c r="C303" s="156"/>
      <c r="D303" s="156"/>
      <c r="E303" s="156"/>
    </row>
    <row r="304" spans="1:5" ht="15" customHeight="1" x14ac:dyDescent="0.2">
      <c r="A304" s="156"/>
      <c r="B304" s="156"/>
      <c r="C304" s="156"/>
      <c r="D304" s="156"/>
      <c r="E304" s="156"/>
    </row>
    <row r="305" spans="1:5" ht="15" customHeight="1" x14ac:dyDescent="0.2">
      <c r="A305" s="156"/>
      <c r="B305" s="156"/>
      <c r="C305" s="156"/>
      <c r="D305" s="156"/>
      <c r="E305" s="156"/>
    </row>
    <row r="306" spans="1:5" ht="15" customHeight="1" x14ac:dyDescent="0.2">
      <c r="A306" s="156"/>
      <c r="B306" s="156"/>
      <c r="C306" s="156"/>
      <c r="D306" s="156"/>
      <c r="E306" s="156"/>
    </row>
    <row r="307" spans="1:5" ht="15" customHeight="1" x14ac:dyDescent="0.2">
      <c r="A307" s="156"/>
      <c r="B307" s="156"/>
      <c r="C307" s="156"/>
      <c r="D307" s="156"/>
      <c r="E307" s="156"/>
    </row>
    <row r="308" spans="1:5" ht="15" customHeight="1" x14ac:dyDescent="0.2">
      <c r="A308" s="156"/>
      <c r="B308" s="156"/>
      <c r="C308" s="156"/>
      <c r="D308" s="156"/>
      <c r="E308" s="156"/>
    </row>
    <row r="309" spans="1:5" ht="15" customHeight="1" x14ac:dyDescent="0.2">
      <c r="A309" s="69"/>
      <c r="B309" s="69"/>
      <c r="C309" s="69"/>
      <c r="D309" s="69"/>
      <c r="E309" s="69"/>
    </row>
    <row r="310" spans="1:5" ht="15" customHeight="1" x14ac:dyDescent="0.2">
      <c r="A310" s="69"/>
      <c r="B310" s="69"/>
      <c r="C310" s="69"/>
      <c r="D310" s="69"/>
      <c r="E310" s="69"/>
    </row>
    <row r="311" spans="1:5" ht="15" customHeight="1" x14ac:dyDescent="0.2">
      <c r="A311" s="69"/>
      <c r="B311" s="69"/>
      <c r="C311" s="69"/>
      <c r="D311" s="69"/>
      <c r="E311" s="69"/>
    </row>
    <row r="312" spans="1:5" ht="15" customHeight="1" x14ac:dyDescent="0.2">
      <c r="A312" s="69"/>
      <c r="B312" s="69"/>
      <c r="C312" s="69"/>
      <c r="D312" s="69"/>
      <c r="E312" s="69"/>
    </row>
    <row r="313" spans="1:5" ht="15" customHeight="1" x14ac:dyDescent="0.2">
      <c r="A313" s="69"/>
      <c r="B313" s="69"/>
      <c r="C313" s="69"/>
      <c r="D313" s="69"/>
      <c r="E313" s="69"/>
    </row>
    <row r="314" spans="1:5" ht="15" customHeight="1" x14ac:dyDescent="0.25">
      <c r="A314" s="56" t="s">
        <v>1</v>
      </c>
      <c r="B314" s="58"/>
      <c r="C314" s="58"/>
      <c r="D314" s="58"/>
      <c r="E314" s="58"/>
    </row>
    <row r="315" spans="1:5" ht="15" customHeight="1" x14ac:dyDescent="0.2">
      <c r="A315" s="27" t="s">
        <v>84</v>
      </c>
      <c r="B315" s="58"/>
      <c r="C315" s="58"/>
      <c r="D315" s="58"/>
      <c r="E315" s="61" t="s">
        <v>85</v>
      </c>
    </row>
    <row r="316" spans="1:5" ht="15" customHeight="1" x14ac:dyDescent="0.25">
      <c r="B316" s="56"/>
      <c r="C316" s="58"/>
      <c r="D316" s="58"/>
      <c r="E316" s="71"/>
    </row>
    <row r="317" spans="1:5" ht="15" customHeight="1" x14ac:dyDescent="0.2">
      <c r="B317" s="43" t="s">
        <v>35</v>
      </c>
      <c r="C317" s="43" t="s">
        <v>36</v>
      </c>
      <c r="D317" s="44" t="s">
        <v>37</v>
      </c>
      <c r="E317" s="45" t="s">
        <v>38</v>
      </c>
    </row>
    <row r="318" spans="1:5" ht="15" customHeight="1" x14ac:dyDescent="0.2">
      <c r="B318" s="85">
        <v>54190877</v>
      </c>
      <c r="C318" s="46"/>
      <c r="D318" s="96" t="s">
        <v>96</v>
      </c>
      <c r="E318" s="84">
        <v>53957.97</v>
      </c>
    </row>
    <row r="319" spans="1:5" ht="15" customHeight="1" x14ac:dyDescent="0.2">
      <c r="B319" s="85">
        <v>54515835</v>
      </c>
      <c r="C319" s="46"/>
      <c r="D319" s="47" t="s">
        <v>97</v>
      </c>
      <c r="E319" s="84">
        <v>917285.54</v>
      </c>
    </row>
    <row r="320" spans="1:5" ht="15" customHeight="1" x14ac:dyDescent="0.2">
      <c r="B320" s="85"/>
      <c r="C320" s="49" t="s">
        <v>40</v>
      </c>
      <c r="D320" s="50"/>
      <c r="E320" s="51">
        <f>SUM(E318:E319)</f>
        <v>971243.51</v>
      </c>
    </row>
    <row r="321" spans="1:5" ht="15" customHeight="1" x14ac:dyDescent="0.25">
      <c r="A321" s="23"/>
    </row>
    <row r="322" spans="1:5" ht="15" customHeight="1" x14ac:dyDescent="0.25">
      <c r="A322" s="56" t="s">
        <v>17</v>
      </c>
      <c r="B322" s="58"/>
      <c r="C322" s="58"/>
      <c r="D322" s="58"/>
      <c r="E322" s="59"/>
    </row>
    <row r="323" spans="1:5" ht="15" customHeight="1" x14ac:dyDescent="0.2">
      <c r="A323" s="27" t="s">
        <v>84</v>
      </c>
      <c r="B323" s="58"/>
      <c r="C323" s="58"/>
      <c r="D323" s="58"/>
      <c r="E323" s="61" t="s">
        <v>85</v>
      </c>
    </row>
    <row r="324" spans="1:5" ht="15" customHeight="1" x14ac:dyDescent="0.2">
      <c r="A324" s="59"/>
      <c r="B324" s="75"/>
      <c r="C324" s="58"/>
      <c r="E324" s="71"/>
    </row>
    <row r="325" spans="1:5" ht="15" customHeight="1" x14ac:dyDescent="0.2">
      <c r="C325" s="43" t="s">
        <v>36</v>
      </c>
      <c r="D325" s="44" t="s">
        <v>41</v>
      </c>
      <c r="E325" s="31" t="s">
        <v>38</v>
      </c>
    </row>
    <row r="326" spans="1:5" ht="15" customHeight="1" x14ac:dyDescent="0.2">
      <c r="C326" s="46">
        <v>4357</v>
      </c>
      <c r="D326" s="116" t="s">
        <v>86</v>
      </c>
      <c r="E326" s="84">
        <v>971243.51</v>
      </c>
    </row>
    <row r="327" spans="1:5" ht="15" customHeight="1" x14ac:dyDescent="0.2">
      <c r="C327" s="49" t="s">
        <v>40</v>
      </c>
      <c r="D327" s="50"/>
      <c r="E327" s="51">
        <f>SUM(E326:E326)</f>
        <v>971243.51</v>
      </c>
    </row>
    <row r="328" spans="1:5" ht="15" customHeight="1" x14ac:dyDescent="0.25">
      <c r="A328" s="23"/>
    </row>
    <row r="329" spans="1:5" ht="15" customHeight="1" x14ac:dyDescent="0.25">
      <c r="A329" s="23"/>
    </row>
    <row r="330" spans="1:5" ht="15" customHeight="1" x14ac:dyDescent="0.25">
      <c r="A330" s="23" t="s">
        <v>98</v>
      </c>
    </row>
    <row r="331" spans="1:5" ht="15" customHeight="1" x14ac:dyDescent="0.2">
      <c r="A331" s="157" t="s">
        <v>30</v>
      </c>
      <c r="B331" s="157"/>
      <c r="C331" s="157"/>
      <c r="D331" s="157"/>
      <c r="E331" s="157"/>
    </row>
    <row r="332" spans="1:5" ht="15" customHeight="1" x14ac:dyDescent="0.2">
      <c r="A332" s="157" t="s">
        <v>94</v>
      </c>
      <c r="B332" s="157"/>
      <c r="C332" s="157"/>
      <c r="D332" s="157"/>
      <c r="E332" s="157"/>
    </row>
    <row r="333" spans="1:5" ht="15" customHeight="1" x14ac:dyDescent="0.2">
      <c r="A333" s="156" t="s">
        <v>99</v>
      </c>
      <c r="B333" s="156"/>
      <c r="C333" s="156"/>
      <c r="D333" s="156"/>
      <c r="E333" s="156"/>
    </row>
    <row r="334" spans="1:5" ht="15" customHeight="1" x14ac:dyDescent="0.2">
      <c r="A334" s="156"/>
      <c r="B334" s="156"/>
      <c r="C334" s="156"/>
      <c r="D334" s="156"/>
      <c r="E334" s="156"/>
    </row>
    <row r="335" spans="1:5" ht="15" customHeight="1" x14ac:dyDescent="0.2">
      <c r="A335" s="156"/>
      <c r="B335" s="156"/>
      <c r="C335" s="156"/>
      <c r="D335" s="156"/>
      <c r="E335" s="156"/>
    </row>
    <row r="336" spans="1:5" ht="15" customHeight="1" x14ac:dyDescent="0.2">
      <c r="A336" s="156"/>
      <c r="B336" s="156"/>
      <c r="C336" s="156"/>
      <c r="D336" s="156"/>
      <c r="E336" s="156"/>
    </row>
    <row r="337" spans="1:5" ht="15" customHeight="1" x14ac:dyDescent="0.2">
      <c r="A337" s="156"/>
      <c r="B337" s="156"/>
      <c r="C337" s="156"/>
      <c r="D337" s="156"/>
      <c r="E337" s="156"/>
    </row>
    <row r="338" spans="1:5" ht="15" customHeight="1" x14ac:dyDescent="0.2">
      <c r="A338" s="156"/>
      <c r="B338" s="156"/>
      <c r="C338" s="156"/>
      <c r="D338" s="156"/>
      <c r="E338" s="156"/>
    </row>
    <row r="339" spans="1:5" ht="15" customHeight="1" x14ac:dyDescent="0.2">
      <c r="A339" s="156"/>
      <c r="B339" s="156"/>
      <c r="C339" s="156"/>
      <c r="D339" s="156"/>
      <c r="E339" s="156"/>
    </row>
    <row r="340" spans="1:5" ht="15" customHeight="1" x14ac:dyDescent="0.2">
      <c r="A340" s="69"/>
      <c r="B340" s="69"/>
      <c r="C340" s="69"/>
      <c r="D340" s="69"/>
      <c r="E340" s="69"/>
    </row>
    <row r="341" spans="1:5" ht="15" customHeight="1" x14ac:dyDescent="0.25">
      <c r="A341" s="56" t="s">
        <v>1</v>
      </c>
      <c r="B341" s="58"/>
      <c r="C341" s="58"/>
      <c r="D341" s="58"/>
      <c r="E341" s="58"/>
    </row>
    <row r="342" spans="1:5" ht="15" customHeight="1" x14ac:dyDescent="0.2">
      <c r="A342" s="27" t="s">
        <v>84</v>
      </c>
      <c r="B342" s="58"/>
      <c r="C342" s="58"/>
      <c r="D342" s="58"/>
      <c r="E342" s="61" t="s">
        <v>85</v>
      </c>
    </row>
    <row r="343" spans="1:5" ht="15" customHeight="1" x14ac:dyDescent="0.25">
      <c r="B343" s="56"/>
      <c r="C343" s="58"/>
      <c r="D343" s="58"/>
      <c r="E343" s="71"/>
    </row>
    <row r="344" spans="1:5" ht="15" customHeight="1" x14ac:dyDescent="0.2">
      <c r="B344" s="43" t="s">
        <v>35</v>
      </c>
      <c r="C344" s="43" t="s">
        <v>36</v>
      </c>
      <c r="D344" s="44" t="s">
        <v>37</v>
      </c>
      <c r="E344" s="45" t="s">
        <v>38</v>
      </c>
    </row>
    <row r="345" spans="1:5" ht="15" customHeight="1" x14ac:dyDescent="0.2">
      <c r="B345" s="85">
        <v>54190877</v>
      </c>
      <c r="C345" s="46"/>
      <c r="D345" s="96" t="s">
        <v>96</v>
      </c>
      <c r="E345" s="84">
        <v>299257.82</v>
      </c>
    </row>
    <row r="346" spans="1:5" ht="15" customHeight="1" x14ac:dyDescent="0.2">
      <c r="B346" s="85">
        <v>54515835</v>
      </c>
      <c r="C346" s="46"/>
      <c r="D346" s="47" t="s">
        <v>97</v>
      </c>
      <c r="E346" s="84">
        <v>5087382.74</v>
      </c>
    </row>
    <row r="347" spans="1:5" ht="15" customHeight="1" x14ac:dyDescent="0.2">
      <c r="B347" s="85"/>
      <c r="C347" s="49" t="s">
        <v>40</v>
      </c>
      <c r="D347" s="50"/>
      <c r="E347" s="51">
        <f>SUM(E345:E346)</f>
        <v>5386640.5600000005</v>
      </c>
    </row>
    <row r="348" spans="1:5" ht="15" customHeight="1" x14ac:dyDescent="0.2">
      <c r="A348" s="59"/>
      <c r="B348" s="59"/>
      <c r="C348" s="59"/>
      <c r="D348" s="59"/>
      <c r="E348" s="59"/>
    </row>
    <row r="349" spans="1:5" ht="15" customHeight="1" x14ac:dyDescent="0.25">
      <c r="A349" s="25" t="s">
        <v>17</v>
      </c>
      <c r="B349" s="26"/>
      <c r="C349" s="26"/>
      <c r="D349" s="26"/>
      <c r="E349" s="26"/>
    </row>
    <row r="350" spans="1:5" ht="15" customHeight="1" x14ac:dyDescent="0.2">
      <c r="A350" s="27" t="s">
        <v>51</v>
      </c>
      <c r="B350" s="26"/>
      <c r="C350" s="26"/>
      <c r="D350" s="26"/>
      <c r="E350" s="28" t="s">
        <v>52</v>
      </c>
    </row>
    <row r="351" spans="1:5" ht="15" customHeight="1" x14ac:dyDescent="0.25">
      <c r="A351" s="29"/>
      <c r="B351" s="25"/>
      <c r="C351" s="26"/>
      <c r="D351" s="26"/>
      <c r="E351" s="30"/>
    </row>
    <row r="352" spans="1:5" ht="15" customHeight="1" x14ac:dyDescent="0.2">
      <c r="A352" s="62"/>
      <c r="B352" s="92"/>
      <c r="C352" s="31" t="s">
        <v>36</v>
      </c>
      <c r="D352" s="112" t="s">
        <v>41</v>
      </c>
      <c r="E352" s="31" t="s">
        <v>38</v>
      </c>
    </row>
    <row r="353" spans="1:5" ht="15" customHeight="1" x14ac:dyDescent="0.2">
      <c r="A353" s="63"/>
      <c r="B353" s="94"/>
      <c r="C353" s="78">
        <v>6409</v>
      </c>
      <c r="D353" s="96" t="s">
        <v>83</v>
      </c>
      <c r="E353" s="36">
        <v>-1096004.8700000001</v>
      </c>
    </row>
    <row r="354" spans="1:5" ht="15" customHeight="1" x14ac:dyDescent="0.2">
      <c r="A354" s="65"/>
      <c r="B354" s="98"/>
      <c r="C354" s="38" t="s">
        <v>40</v>
      </c>
      <c r="D354" s="114"/>
      <c r="E354" s="115">
        <f>SUM(E353:E353)</f>
        <v>-1096004.8700000001</v>
      </c>
    </row>
    <row r="355" spans="1:5" ht="15" customHeight="1" x14ac:dyDescent="0.2">
      <c r="A355" s="59"/>
      <c r="B355" s="59"/>
      <c r="C355" s="59"/>
      <c r="D355" s="59"/>
      <c r="E355" s="59"/>
    </row>
    <row r="356" spans="1:5" ht="15" customHeight="1" x14ac:dyDescent="0.25">
      <c r="A356" s="56" t="s">
        <v>17</v>
      </c>
      <c r="B356" s="58"/>
      <c r="C356" s="58"/>
      <c r="D356" s="58"/>
      <c r="E356" s="59"/>
    </row>
    <row r="357" spans="1:5" ht="15" customHeight="1" x14ac:dyDescent="0.2">
      <c r="A357" s="27" t="s">
        <v>84</v>
      </c>
      <c r="B357" s="58"/>
      <c r="C357" s="58"/>
      <c r="D357" s="58"/>
      <c r="E357" s="61" t="s">
        <v>85</v>
      </c>
    </row>
    <row r="358" spans="1:5" ht="15" customHeight="1" x14ac:dyDescent="0.2">
      <c r="A358" s="59"/>
      <c r="B358" s="75"/>
      <c r="C358" s="58"/>
      <c r="E358" s="71"/>
    </row>
    <row r="359" spans="1:5" ht="15" customHeight="1" x14ac:dyDescent="0.2">
      <c r="C359" s="43" t="s">
        <v>36</v>
      </c>
      <c r="D359" s="44" t="s">
        <v>41</v>
      </c>
      <c r="E359" s="31" t="s">
        <v>38</v>
      </c>
    </row>
    <row r="360" spans="1:5" ht="15" customHeight="1" x14ac:dyDescent="0.2">
      <c r="C360" s="46">
        <v>3121</v>
      </c>
      <c r="D360" s="116" t="s">
        <v>86</v>
      </c>
      <c r="E360" s="84">
        <v>5386640.5599999996</v>
      </c>
    </row>
    <row r="361" spans="1:5" ht="15" customHeight="1" x14ac:dyDescent="0.2">
      <c r="C361" s="46">
        <v>3121</v>
      </c>
      <c r="D361" s="116" t="s">
        <v>86</v>
      </c>
      <c r="E361" s="84">
        <v>1096004.8700000001</v>
      </c>
    </row>
    <row r="362" spans="1:5" ht="15" customHeight="1" x14ac:dyDescent="0.2">
      <c r="C362" s="49" t="s">
        <v>40</v>
      </c>
      <c r="D362" s="50"/>
      <c r="E362" s="51">
        <f>SUM(E360:E361)</f>
        <v>6482645.4299999997</v>
      </c>
    </row>
    <row r="363" spans="1:5" ht="15" customHeight="1" x14ac:dyDescent="0.25">
      <c r="A363" s="23"/>
    </row>
    <row r="364" spans="1:5" ht="15" customHeight="1" x14ac:dyDescent="0.25">
      <c r="A364" s="23"/>
    </row>
    <row r="365" spans="1:5" ht="15" customHeight="1" x14ac:dyDescent="0.25">
      <c r="A365" s="23"/>
    </row>
    <row r="366" spans="1:5" ht="15" customHeight="1" x14ac:dyDescent="0.25">
      <c r="A366" s="23" t="s">
        <v>100</v>
      </c>
    </row>
    <row r="367" spans="1:5" ht="15" customHeight="1" x14ac:dyDescent="0.2">
      <c r="A367" s="159" t="s">
        <v>101</v>
      </c>
      <c r="B367" s="159"/>
      <c r="C367" s="159"/>
      <c r="D367" s="159"/>
      <c r="E367" s="159"/>
    </row>
    <row r="368" spans="1:5" ht="15" customHeight="1" x14ac:dyDescent="0.2">
      <c r="A368" s="159"/>
      <c r="B368" s="159"/>
      <c r="C368" s="159"/>
      <c r="D368" s="159"/>
      <c r="E368" s="159"/>
    </row>
    <row r="369" spans="1:5" ht="15" customHeight="1" x14ac:dyDescent="0.2">
      <c r="A369" s="158" t="s">
        <v>102</v>
      </c>
      <c r="B369" s="158"/>
      <c r="C369" s="158"/>
      <c r="D369" s="158"/>
      <c r="E369" s="158"/>
    </row>
    <row r="370" spans="1:5" ht="15" customHeight="1" x14ac:dyDescent="0.2">
      <c r="A370" s="158"/>
      <c r="B370" s="158"/>
      <c r="C370" s="158"/>
      <c r="D370" s="158"/>
      <c r="E370" s="158"/>
    </row>
    <row r="371" spans="1:5" ht="15" customHeight="1" x14ac:dyDescent="0.2">
      <c r="A371" s="158"/>
      <c r="B371" s="158"/>
      <c r="C371" s="158"/>
      <c r="D371" s="158"/>
      <c r="E371" s="158"/>
    </row>
    <row r="372" spans="1:5" ht="15" customHeight="1" x14ac:dyDescent="0.2">
      <c r="A372" s="158"/>
      <c r="B372" s="158"/>
      <c r="C372" s="158"/>
      <c r="D372" s="158"/>
      <c r="E372" s="158"/>
    </row>
    <row r="373" spans="1:5" ht="15" customHeight="1" x14ac:dyDescent="0.2">
      <c r="A373" s="158"/>
      <c r="B373" s="158"/>
      <c r="C373" s="158"/>
      <c r="D373" s="158"/>
      <c r="E373" s="158"/>
    </row>
    <row r="374" spans="1:5" ht="15" customHeight="1" x14ac:dyDescent="0.2">
      <c r="A374" s="158"/>
      <c r="B374" s="158"/>
      <c r="C374" s="158"/>
      <c r="D374" s="158"/>
      <c r="E374" s="158"/>
    </row>
    <row r="375" spans="1:5" ht="15" customHeight="1" x14ac:dyDescent="0.2">
      <c r="A375" s="158"/>
      <c r="B375" s="158"/>
      <c r="C375" s="158"/>
      <c r="D375" s="158"/>
      <c r="E375" s="158"/>
    </row>
    <row r="376" spans="1:5" ht="15" customHeight="1" x14ac:dyDescent="0.2">
      <c r="A376" s="59"/>
      <c r="B376" s="121"/>
      <c r="C376" s="59"/>
      <c r="D376" s="59"/>
      <c r="E376" s="59"/>
    </row>
    <row r="377" spans="1:5" ht="15" customHeight="1" x14ac:dyDescent="0.25">
      <c r="A377" s="25" t="s">
        <v>17</v>
      </c>
      <c r="B377" s="26"/>
      <c r="C377" s="26"/>
      <c r="D377" s="26"/>
      <c r="E377" s="26"/>
    </row>
    <row r="378" spans="1:5" ht="15" customHeight="1" x14ac:dyDescent="0.2">
      <c r="A378" s="27" t="s">
        <v>51</v>
      </c>
      <c r="B378" s="26"/>
      <c r="C378" s="26"/>
      <c r="D378" s="26"/>
      <c r="E378" s="28" t="s">
        <v>52</v>
      </c>
    </row>
    <row r="379" spans="1:5" ht="15" customHeight="1" x14ac:dyDescent="0.25">
      <c r="A379" s="25"/>
      <c r="B379" s="29"/>
      <c r="C379" s="26"/>
      <c r="D379" s="26"/>
      <c r="E379" s="30"/>
    </row>
    <row r="380" spans="1:5" ht="15" customHeight="1" x14ac:dyDescent="0.2">
      <c r="B380" s="31" t="s">
        <v>35</v>
      </c>
      <c r="C380" s="31" t="s">
        <v>36</v>
      </c>
      <c r="D380" s="122" t="s">
        <v>41</v>
      </c>
      <c r="E380" s="45" t="s">
        <v>38</v>
      </c>
    </row>
    <row r="381" spans="1:5" ht="15" customHeight="1" x14ac:dyDescent="0.2">
      <c r="B381" s="119">
        <v>13307</v>
      </c>
      <c r="C381" s="105">
        <v>4324</v>
      </c>
      <c r="D381" s="123" t="s">
        <v>83</v>
      </c>
      <c r="E381" s="124">
        <v>-1300000</v>
      </c>
    </row>
    <row r="382" spans="1:5" ht="15" customHeight="1" x14ac:dyDescent="0.2">
      <c r="B382" s="111"/>
      <c r="C382" s="38" t="s">
        <v>40</v>
      </c>
      <c r="D382" s="39"/>
      <c r="E382" s="40">
        <f>SUM(E381:E381)</f>
        <v>-1300000</v>
      </c>
    </row>
    <row r="383" spans="1:5" ht="15" customHeight="1" x14ac:dyDescent="0.2">
      <c r="A383" s="59"/>
      <c r="B383" s="121"/>
      <c r="C383" s="59"/>
      <c r="D383" s="59"/>
      <c r="E383" s="59"/>
    </row>
    <row r="384" spans="1:5" ht="15" customHeight="1" x14ac:dyDescent="0.25">
      <c r="A384" s="56" t="s">
        <v>17</v>
      </c>
      <c r="B384" s="57"/>
      <c r="C384" s="58"/>
      <c r="D384" s="58"/>
      <c r="E384" s="58"/>
    </row>
    <row r="385" spans="1:5" ht="15" customHeight="1" x14ac:dyDescent="0.2">
      <c r="A385" s="60" t="s">
        <v>53</v>
      </c>
      <c r="B385" s="121"/>
      <c r="C385" s="59"/>
      <c r="D385" s="59"/>
      <c r="E385" s="59" t="s">
        <v>54</v>
      </c>
    </row>
    <row r="386" spans="1:5" ht="15" customHeight="1" x14ac:dyDescent="0.2">
      <c r="A386" s="59"/>
      <c r="B386" s="88"/>
      <c r="C386" s="58"/>
      <c r="D386" s="59"/>
      <c r="E386" s="76"/>
    </row>
    <row r="387" spans="1:5" ht="15" customHeight="1" x14ac:dyDescent="0.2">
      <c r="B387" s="62"/>
      <c r="C387" s="43" t="s">
        <v>36</v>
      </c>
      <c r="D387" s="122" t="s">
        <v>41</v>
      </c>
      <c r="E387" s="43" t="s">
        <v>38</v>
      </c>
    </row>
    <row r="388" spans="1:5" ht="15" customHeight="1" x14ac:dyDescent="0.2">
      <c r="B388" s="120"/>
      <c r="C388" s="46">
        <v>4324</v>
      </c>
      <c r="D388" s="47" t="s">
        <v>42</v>
      </c>
      <c r="E388" s="125">
        <v>1300000</v>
      </c>
    </row>
    <row r="389" spans="1:5" ht="15" customHeight="1" x14ac:dyDescent="0.2">
      <c r="B389" s="98"/>
      <c r="C389" s="49" t="s">
        <v>40</v>
      </c>
      <c r="D389" s="79"/>
      <c r="E389" s="80">
        <f>SUM(E388:E388)</f>
        <v>1300000</v>
      </c>
    </row>
    <row r="390" spans="1:5" ht="15" customHeight="1" x14ac:dyDescent="0.2"/>
    <row r="391" spans="1:5" ht="15" customHeight="1" x14ac:dyDescent="0.2"/>
    <row r="392" spans="1:5" ht="15" customHeight="1" x14ac:dyDescent="0.25">
      <c r="A392" s="23" t="s">
        <v>103</v>
      </c>
    </row>
    <row r="393" spans="1:5" ht="15" customHeight="1" x14ac:dyDescent="0.2">
      <c r="A393" s="157" t="s">
        <v>104</v>
      </c>
      <c r="B393" s="157"/>
      <c r="C393" s="157"/>
      <c r="D393" s="157"/>
      <c r="E393" s="157"/>
    </row>
    <row r="394" spans="1:5" ht="15" customHeight="1" x14ac:dyDescent="0.2">
      <c r="A394" s="157"/>
      <c r="B394" s="157"/>
      <c r="C394" s="157"/>
      <c r="D394" s="157"/>
      <c r="E394" s="157"/>
    </row>
    <row r="395" spans="1:5" ht="15" customHeight="1" x14ac:dyDescent="0.2">
      <c r="A395" s="158" t="s">
        <v>105</v>
      </c>
      <c r="B395" s="158"/>
      <c r="C395" s="158"/>
      <c r="D395" s="158"/>
      <c r="E395" s="158"/>
    </row>
    <row r="396" spans="1:5" ht="15" customHeight="1" x14ac:dyDescent="0.2">
      <c r="A396" s="158"/>
      <c r="B396" s="158"/>
      <c r="C396" s="158"/>
      <c r="D396" s="158"/>
      <c r="E396" s="158"/>
    </row>
    <row r="397" spans="1:5" ht="15" customHeight="1" x14ac:dyDescent="0.2">
      <c r="A397" s="158"/>
      <c r="B397" s="158"/>
      <c r="C397" s="158"/>
      <c r="D397" s="158"/>
      <c r="E397" s="158"/>
    </row>
    <row r="398" spans="1:5" ht="15" customHeight="1" x14ac:dyDescent="0.2">
      <c r="A398" s="158"/>
      <c r="B398" s="158"/>
      <c r="C398" s="158"/>
      <c r="D398" s="158"/>
      <c r="E398" s="158"/>
    </row>
    <row r="399" spans="1:5" ht="15" customHeight="1" x14ac:dyDescent="0.2">
      <c r="A399" s="158"/>
      <c r="B399" s="158"/>
      <c r="C399" s="158"/>
      <c r="D399" s="158"/>
      <c r="E399" s="158"/>
    </row>
    <row r="400" spans="1:5" ht="15" customHeight="1" x14ac:dyDescent="0.2">
      <c r="A400" s="24"/>
      <c r="B400" s="24"/>
      <c r="C400" s="24"/>
      <c r="D400" s="24"/>
      <c r="E400" s="24"/>
    </row>
    <row r="401" spans="1:5" ht="15" customHeight="1" x14ac:dyDescent="0.25">
      <c r="A401" s="25" t="s">
        <v>17</v>
      </c>
      <c r="B401" s="26"/>
      <c r="C401" s="26"/>
      <c r="D401" s="59"/>
      <c r="E401" s="59"/>
    </row>
    <row r="402" spans="1:5" ht="15" customHeight="1" x14ac:dyDescent="0.2">
      <c r="A402" s="27" t="s">
        <v>80</v>
      </c>
      <c r="B402" s="26"/>
      <c r="C402" s="26"/>
      <c r="D402" s="26"/>
      <c r="E402" s="28" t="s">
        <v>85</v>
      </c>
    </row>
    <row r="403" spans="1:5" ht="15" customHeight="1" x14ac:dyDescent="0.2">
      <c r="A403" s="29"/>
      <c r="B403" s="126"/>
      <c r="C403" s="26"/>
      <c r="D403" s="29"/>
      <c r="E403" s="127"/>
    </row>
    <row r="404" spans="1:5" ht="15" customHeight="1" x14ac:dyDescent="0.2">
      <c r="A404" s="62"/>
      <c r="B404" s="62"/>
      <c r="C404" s="31" t="s">
        <v>36</v>
      </c>
      <c r="D404" s="112" t="s">
        <v>41</v>
      </c>
      <c r="E404" s="31" t="s">
        <v>38</v>
      </c>
    </row>
    <row r="405" spans="1:5" ht="15" customHeight="1" x14ac:dyDescent="0.2">
      <c r="A405" s="93"/>
      <c r="B405" s="103"/>
      <c r="C405" s="78">
        <v>3122</v>
      </c>
      <c r="D405" s="116" t="s">
        <v>86</v>
      </c>
      <c r="E405" s="36">
        <v>-46808218</v>
      </c>
    </row>
    <row r="406" spans="1:5" ht="15" customHeight="1" x14ac:dyDescent="0.2">
      <c r="A406" s="65"/>
      <c r="B406" s="26"/>
      <c r="C406" s="38" t="s">
        <v>40</v>
      </c>
      <c r="D406" s="114"/>
      <c r="E406" s="115">
        <f>SUM(E405:E405)</f>
        <v>-46808218</v>
      </c>
    </row>
    <row r="407" spans="1:5" ht="15" customHeight="1" x14ac:dyDescent="0.2"/>
    <row r="408" spans="1:5" ht="15" customHeight="1" x14ac:dyDescent="0.25">
      <c r="A408" s="25" t="s">
        <v>17</v>
      </c>
      <c r="B408" s="26"/>
      <c r="C408" s="26"/>
      <c r="D408" s="26"/>
      <c r="E408" s="26"/>
    </row>
    <row r="409" spans="1:5" ht="15" customHeight="1" x14ac:dyDescent="0.2">
      <c r="A409" s="27" t="s">
        <v>51</v>
      </c>
      <c r="B409" s="26"/>
      <c r="C409" s="26"/>
      <c r="D409" s="26"/>
      <c r="E409" s="28" t="s">
        <v>52</v>
      </c>
    </row>
    <row r="410" spans="1:5" ht="15" customHeight="1" x14ac:dyDescent="0.25">
      <c r="A410" s="29"/>
      <c r="B410" s="25"/>
      <c r="C410" s="26"/>
      <c r="D410" s="26"/>
      <c r="E410" s="30"/>
    </row>
    <row r="411" spans="1:5" ht="15" customHeight="1" x14ac:dyDescent="0.2">
      <c r="A411" s="62"/>
      <c r="B411" s="92"/>
      <c r="C411" s="31" t="s">
        <v>36</v>
      </c>
      <c r="D411" s="112" t="s">
        <v>41</v>
      </c>
      <c r="E411" s="31" t="s">
        <v>38</v>
      </c>
    </row>
    <row r="412" spans="1:5" ht="15" customHeight="1" x14ac:dyDescent="0.2">
      <c r="A412" s="63"/>
      <c r="B412" s="94"/>
      <c r="C412" s="78">
        <v>6409</v>
      </c>
      <c r="D412" s="96" t="s">
        <v>83</v>
      </c>
      <c r="E412" s="36">
        <v>46808218</v>
      </c>
    </row>
    <row r="413" spans="1:5" ht="15" customHeight="1" x14ac:dyDescent="0.2">
      <c r="A413" s="65"/>
      <c r="B413" s="98"/>
      <c r="C413" s="38" t="s">
        <v>40</v>
      </c>
      <c r="D413" s="114"/>
      <c r="E413" s="115">
        <f>SUM(E412:E412)</f>
        <v>46808218</v>
      </c>
    </row>
    <row r="414" spans="1:5" ht="15" customHeight="1" x14ac:dyDescent="0.2"/>
    <row r="415" spans="1:5" ht="15" customHeight="1" x14ac:dyDescent="0.2"/>
    <row r="416" spans="1:5" ht="15" customHeight="1" x14ac:dyDescent="0.2"/>
    <row r="417" spans="1:5" ht="15" customHeight="1" x14ac:dyDescent="0.2"/>
    <row r="418" spans="1:5" ht="15" customHeight="1" x14ac:dyDescent="0.25">
      <c r="A418" s="23" t="s">
        <v>106</v>
      </c>
    </row>
    <row r="419" spans="1:5" ht="15" customHeight="1" x14ac:dyDescent="0.2">
      <c r="A419" s="157" t="s">
        <v>104</v>
      </c>
      <c r="B419" s="157"/>
      <c r="C419" s="157"/>
      <c r="D419" s="157"/>
      <c r="E419" s="157"/>
    </row>
    <row r="420" spans="1:5" ht="15" customHeight="1" x14ac:dyDescent="0.2">
      <c r="A420" s="157"/>
      <c r="B420" s="157"/>
      <c r="C420" s="157"/>
      <c r="D420" s="157"/>
      <c r="E420" s="157"/>
    </row>
    <row r="421" spans="1:5" ht="15" customHeight="1" x14ac:dyDescent="0.2">
      <c r="A421" s="158" t="s">
        <v>107</v>
      </c>
      <c r="B421" s="158"/>
      <c r="C421" s="158"/>
      <c r="D421" s="158"/>
      <c r="E421" s="158"/>
    </row>
    <row r="422" spans="1:5" ht="15" customHeight="1" x14ac:dyDescent="0.2">
      <c r="A422" s="158"/>
      <c r="B422" s="158"/>
      <c r="C422" s="158"/>
      <c r="D422" s="158"/>
      <c r="E422" s="158"/>
    </row>
    <row r="423" spans="1:5" ht="15" customHeight="1" x14ac:dyDescent="0.2">
      <c r="A423" s="158"/>
      <c r="B423" s="158"/>
      <c r="C423" s="158"/>
      <c r="D423" s="158"/>
      <c r="E423" s="158"/>
    </row>
    <row r="424" spans="1:5" ht="15" customHeight="1" x14ac:dyDescent="0.2">
      <c r="A424" s="158"/>
      <c r="B424" s="158"/>
      <c r="C424" s="158"/>
      <c r="D424" s="158"/>
      <c r="E424" s="158"/>
    </row>
    <row r="425" spans="1:5" ht="15" customHeight="1" x14ac:dyDescent="0.2">
      <c r="A425" s="158"/>
      <c r="B425" s="158"/>
      <c r="C425" s="158"/>
      <c r="D425" s="158"/>
      <c r="E425" s="158"/>
    </row>
    <row r="426" spans="1:5" ht="15" customHeight="1" x14ac:dyDescent="0.2">
      <c r="A426" s="158"/>
      <c r="B426" s="158"/>
      <c r="C426" s="158"/>
      <c r="D426" s="158"/>
      <c r="E426" s="158"/>
    </row>
    <row r="427" spans="1:5" ht="15" customHeight="1" x14ac:dyDescent="0.2">
      <c r="A427" s="24"/>
      <c r="B427" s="24"/>
      <c r="C427" s="24"/>
      <c r="D427" s="24"/>
      <c r="E427" s="24"/>
    </row>
    <row r="428" spans="1:5" ht="15" customHeight="1" x14ac:dyDescent="0.25">
      <c r="A428" s="25" t="s">
        <v>17</v>
      </c>
      <c r="B428" s="26"/>
      <c r="C428" s="26"/>
      <c r="D428" s="59"/>
      <c r="E428" s="59"/>
    </row>
    <row r="429" spans="1:5" ht="15" customHeight="1" x14ac:dyDescent="0.2">
      <c r="A429" s="27" t="s">
        <v>80</v>
      </c>
      <c r="B429" s="26"/>
      <c r="C429" s="26"/>
      <c r="D429" s="26"/>
      <c r="E429" s="28" t="s">
        <v>108</v>
      </c>
    </row>
    <row r="430" spans="1:5" ht="15" customHeight="1" x14ac:dyDescent="0.2">
      <c r="A430" s="29"/>
      <c r="B430" s="126"/>
      <c r="C430" s="26"/>
      <c r="D430" s="29"/>
      <c r="E430" s="127"/>
    </row>
    <row r="431" spans="1:5" ht="15" customHeight="1" x14ac:dyDescent="0.2">
      <c r="A431" s="62"/>
      <c r="B431" s="62"/>
      <c r="C431" s="31" t="s">
        <v>36</v>
      </c>
      <c r="D431" s="112" t="s">
        <v>41</v>
      </c>
      <c r="E431" s="31" t="s">
        <v>38</v>
      </c>
    </row>
    <row r="432" spans="1:5" ht="15" customHeight="1" x14ac:dyDescent="0.2">
      <c r="A432" s="93"/>
      <c r="B432" s="103"/>
      <c r="C432" s="78">
        <v>2212</v>
      </c>
      <c r="D432" s="116" t="s">
        <v>86</v>
      </c>
      <c r="E432" s="36">
        <f>-6332000-7016675.09-4766000-83091</f>
        <v>-18197766.09</v>
      </c>
    </row>
    <row r="433" spans="1:5" ht="15" customHeight="1" x14ac:dyDescent="0.2">
      <c r="A433" s="65"/>
      <c r="B433" s="26"/>
      <c r="C433" s="38" t="s">
        <v>40</v>
      </c>
      <c r="D433" s="114"/>
      <c r="E433" s="115">
        <f>SUM(E432:E432)</f>
        <v>-18197766.09</v>
      </c>
    </row>
    <row r="434" spans="1:5" ht="15" customHeight="1" x14ac:dyDescent="0.2">
      <c r="A434" s="65"/>
      <c r="B434" s="26"/>
      <c r="C434" s="128"/>
      <c r="D434" s="129"/>
      <c r="E434" s="130"/>
    </row>
    <row r="435" spans="1:5" ht="15" customHeight="1" x14ac:dyDescent="0.25">
      <c r="A435" s="25" t="s">
        <v>17</v>
      </c>
      <c r="B435" s="26"/>
      <c r="C435" s="26"/>
      <c r="D435" s="59"/>
      <c r="E435" s="59"/>
    </row>
    <row r="436" spans="1:5" ht="15" customHeight="1" x14ac:dyDescent="0.2">
      <c r="A436" s="27" t="s">
        <v>80</v>
      </c>
      <c r="B436" s="26"/>
      <c r="C436" s="26"/>
      <c r="D436" s="26"/>
      <c r="E436" s="28" t="s">
        <v>85</v>
      </c>
    </row>
    <row r="437" spans="1:5" ht="15" customHeight="1" x14ac:dyDescent="0.2">
      <c r="A437" s="29"/>
      <c r="B437" s="126"/>
      <c r="C437" s="26"/>
      <c r="D437" s="29"/>
      <c r="E437" s="127"/>
    </row>
    <row r="438" spans="1:5" ht="15" customHeight="1" x14ac:dyDescent="0.2">
      <c r="A438" s="62"/>
      <c r="B438" s="62"/>
      <c r="C438" s="31" t="s">
        <v>36</v>
      </c>
      <c r="D438" s="112" t="s">
        <v>41</v>
      </c>
      <c r="E438" s="31" t="s">
        <v>38</v>
      </c>
    </row>
    <row r="439" spans="1:5" ht="15" customHeight="1" x14ac:dyDescent="0.2">
      <c r="A439" s="93"/>
      <c r="B439" s="103"/>
      <c r="C439" s="78">
        <v>3123</v>
      </c>
      <c r="D439" s="116" t="s">
        <v>86</v>
      </c>
      <c r="E439" s="36">
        <v>-1069786.1000000001</v>
      </c>
    </row>
    <row r="440" spans="1:5" ht="15" customHeight="1" x14ac:dyDescent="0.2">
      <c r="A440" s="65"/>
      <c r="B440" s="26"/>
      <c r="C440" s="38" t="s">
        <v>40</v>
      </c>
      <c r="D440" s="114"/>
      <c r="E440" s="115">
        <f>SUM(E439:E439)</f>
        <v>-1069786.1000000001</v>
      </c>
    </row>
    <row r="441" spans="1:5" ht="15" customHeight="1" x14ac:dyDescent="0.2"/>
    <row r="442" spans="1:5" ht="15" customHeight="1" x14ac:dyDescent="0.25">
      <c r="A442" s="25" t="s">
        <v>17</v>
      </c>
      <c r="B442" s="26"/>
      <c r="C442" s="26"/>
      <c r="D442" s="59"/>
      <c r="E442" s="59"/>
    </row>
    <row r="443" spans="1:5" ht="15" customHeight="1" x14ac:dyDescent="0.2">
      <c r="A443" s="27" t="s">
        <v>80</v>
      </c>
      <c r="B443" s="26"/>
      <c r="C443" s="26"/>
      <c r="D443" s="26"/>
      <c r="E443" s="28" t="s">
        <v>81</v>
      </c>
    </row>
    <row r="444" spans="1:5" ht="15" customHeight="1" x14ac:dyDescent="0.2">
      <c r="A444" s="29"/>
      <c r="B444" s="126"/>
      <c r="C444" s="26"/>
      <c r="D444" s="29"/>
      <c r="E444" s="127"/>
    </row>
    <row r="445" spans="1:5" ht="15" customHeight="1" x14ac:dyDescent="0.2">
      <c r="A445" s="62"/>
      <c r="B445" s="62"/>
      <c r="C445" s="31" t="s">
        <v>36</v>
      </c>
      <c r="D445" s="112" t="s">
        <v>41</v>
      </c>
      <c r="E445" s="31" t="s">
        <v>38</v>
      </c>
    </row>
    <row r="446" spans="1:5" ht="15" customHeight="1" x14ac:dyDescent="0.2">
      <c r="A446" s="93"/>
      <c r="B446" s="103"/>
      <c r="C446" s="78">
        <v>3122</v>
      </c>
      <c r="D446" s="116" t="s">
        <v>86</v>
      </c>
      <c r="E446" s="36">
        <v>-1823985.76</v>
      </c>
    </row>
    <row r="447" spans="1:5" ht="15" customHeight="1" x14ac:dyDescent="0.2">
      <c r="A447" s="93"/>
      <c r="B447" s="103"/>
      <c r="C447" s="78">
        <v>3523</v>
      </c>
      <c r="D447" s="116" t="s">
        <v>86</v>
      </c>
      <c r="E447" s="36">
        <v>-5793000</v>
      </c>
    </row>
    <row r="448" spans="1:5" ht="15" customHeight="1" x14ac:dyDescent="0.2">
      <c r="A448" s="93"/>
      <c r="B448" s="103"/>
      <c r="C448" s="78">
        <v>4357</v>
      </c>
      <c r="D448" s="116" t="s">
        <v>86</v>
      </c>
      <c r="E448" s="36">
        <v>-7896433.9100000001</v>
      </c>
    </row>
    <row r="449" spans="1:7" ht="15" customHeight="1" x14ac:dyDescent="0.2">
      <c r="A449" s="65"/>
      <c r="B449" s="26"/>
      <c r="C449" s="38" t="s">
        <v>40</v>
      </c>
      <c r="D449" s="114"/>
      <c r="E449" s="115">
        <f>SUM(E446:E448)</f>
        <v>-15513419.67</v>
      </c>
      <c r="G449" s="91">
        <f>SUM(E433,E440,E449)</f>
        <v>-34780971.859999999</v>
      </c>
    </row>
    <row r="450" spans="1:7" ht="15" customHeight="1" x14ac:dyDescent="0.2"/>
    <row r="451" spans="1:7" ht="15" customHeight="1" x14ac:dyDescent="0.25">
      <c r="A451" s="25" t="s">
        <v>17</v>
      </c>
      <c r="B451" s="26"/>
      <c r="C451" s="26"/>
      <c r="D451" s="26"/>
      <c r="E451" s="26"/>
    </row>
    <row r="452" spans="1:7" ht="15" customHeight="1" x14ac:dyDescent="0.2">
      <c r="A452" s="27" t="s">
        <v>51</v>
      </c>
      <c r="B452" s="26"/>
      <c r="C452" s="26"/>
      <c r="D452" s="26"/>
      <c r="E452" s="28" t="s">
        <v>52</v>
      </c>
    </row>
    <row r="453" spans="1:7" ht="15" customHeight="1" x14ac:dyDescent="0.25">
      <c r="A453" s="29"/>
      <c r="B453" s="25"/>
      <c r="C453" s="26"/>
      <c r="D453" s="26"/>
      <c r="E453" s="30"/>
    </row>
    <row r="454" spans="1:7" ht="15" customHeight="1" x14ac:dyDescent="0.2">
      <c r="A454" s="62"/>
      <c r="B454" s="92"/>
      <c r="C454" s="31" t="s">
        <v>36</v>
      </c>
      <c r="D454" s="112" t="s">
        <v>41</v>
      </c>
      <c r="E454" s="31" t="s">
        <v>38</v>
      </c>
    </row>
    <row r="455" spans="1:7" ht="15" customHeight="1" x14ac:dyDescent="0.2">
      <c r="A455" s="63"/>
      <c r="B455" s="94"/>
      <c r="C455" s="78">
        <v>6409</v>
      </c>
      <c r="D455" s="96" t="s">
        <v>83</v>
      </c>
      <c r="E455" s="36">
        <v>34780971.859999999</v>
      </c>
    </row>
    <row r="456" spans="1:7" ht="15" customHeight="1" x14ac:dyDescent="0.2">
      <c r="A456" s="65"/>
      <c r="B456" s="98"/>
      <c r="C456" s="38" t="s">
        <v>40</v>
      </c>
      <c r="D456" s="114"/>
      <c r="E456" s="115">
        <f>SUM(E455:E455)</f>
        <v>34780971.859999999</v>
      </c>
    </row>
    <row r="457" spans="1:7" ht="15" customHeight="1" x14ac:dyDescent="0.2"/>
    <row r="458" spans="1:7" ht="15" customHeight="1" x14ac:dyDescent="0.2"/>
    <row r="459" spans="1:7" ht="15" customHeight="1" x14ac:dyDescent="0.25">
      <c r="A459" s="23" t="s">
        <v>109</v>
      </c>
    </row>
    <row r="460" spans="1:7" ht="15" customHeight="1" x14ac:dyDescent="0.2">
      <c r="A460" s="157" t="s">
        <v>30</v>
      </c>
      <c r="B460" s="157"/>
      <c r="C460" s="157"/>
      <c r="D460" s="157"/>
      <c r="E460" s="157"/>
    </row>
    <row r="461" spans="1:7" ht="15" customHeight="1" x14ac:dyDescent="0.2">
      <c r="A461" s="157" t="s">
        <v>49</v>
      </c>
      <c r="B461" s="157"/>
      <c r="C461" s="157"/>
      <c r="D461" s="157"/>
      <c r="E461" s="157"/>
    </row>
    <row r="462" spans="1:7" ht="15" customHeight="1" x14ac:dyDescent="0.2">
      <c r="A462" s="156" t="s">
        <v>110</v>
      </c>
      <c r="B462" s="156"/>
      <c r="C462" s="156"/>
      <c r="D462" s="156"/>
      <c r="E462" s="156"/>
    </row>
    <row r="463" spans="1:7" ht="15" customHeight="1" x14ac:dyDescent="0.2">
      <c r="A463" s="156"/>
      <c r="B463" s="156"/>
      <c r="C463" s="156"/>
      <c r="D463" s="156"/>
      <c r="E463" s="156"/>
    </row>
    <row r="464" spans="1:7" ht="15" customHeight="1" x14ac:dyDescent="0.2">
      <c r="A464" s="156"/>
      <c r="B464" s="156"/>
      <c r="C464" s="156"/>
      <c r="D464" s="156"/>
      <c r="E464" s="156"/>
    </row>
    <row r="465" spans="1:5" ht="15" customHeight="1" x14ac:dyDescent="0.2">
      <c r="A465" s="156"/>
      <c r="B465" s="156"/>
      <c r="C465" s="156"/>
      <c r="D465" s="156"/>
      <c r="E465" s="156"/>
    </row>
    <row r="466" spans="1:5" ht="15" customHeight="1" x14ac:dyDescent="0.2">
      <c r="A466" s="156"/>
      <c r="B466" s="156"/>
      <c r="C466" s="156"/>
      <c r="D466" s="156"/>
      <c r="E466" s="156"/>
    </row>
    <row r="467" spans="1:5" ht="15" customHeight="1" x14ac:dyDescent="0.2">
      <c r="A467" s="156"/>
      <c r="B467" s="156"/>
      <c r="C467" s="156"/>
      <c r="D467" s="156"/>
      <c r="E467" s="156"/>
    </row>
    <row r="468" spans="1:5" ht="15" customHeight="1" x14ac:dyDescent="0.2"/>
    <row r="469" spans="1:5" ht="15" customHeight="1" x14ac:dyDescent="0.25">
      <c r="A469" s="25" t="s">
        <v>1</v>
      </c>
      <c r="B469" s="26"/>
      <c r="C469" s="26"/>
      <c r="D469" s="26"/>
      <c r="E469" s="26"/>
    </row>
    <row r="470" spans="1:5" ht="15" customHeight="1" x14ac:dyDescent="0.2">
      <c r="A470" s="27" t="s">
        <v>84</v>
      </c>
      <c r="B470" s="26"/>
      <c r="C470" s="26"/>
      <c r="D470" s="26"/>
      <c r="E470" s="28" t="s">
        <v>81</v>
      </c>
    </row>
    <row r="471" spans="1:5" ht="15" customHeight="1" x14ac:dyDescent="0.25">
      <c r="A471" s="29"/>
      <c r="B471" s="25"/>
      <c r="C471" s="26"/>
      <c r="D471" s="26"/>
      <c r="E471" s="30"/>
    </row>
    <row r="472" spans="1:5" ht="15" customHeight="1" x14ac:dyDescent="0.2">
      <c r="B472" s="31" t="s">
        <v>35</v>
      </c>
      <c r="C472" s="31" t="s">
        <v>36</v>
      </c>
      <c r="D472" s="32" t="s">
        <v>37</v>
      </c>
      <c r="E472" s="131" t="s">
        <v>111</v>
      </c>
    </row>
    <row r="473" spans="1:5" ht="15" customHeight="1" x14ac:dyDescent="0.2">
      <c r="B473" s="67">
        <v>36513899</v>
      </c>
      <c r="C473" s="34"/>
      <c r="D473" s="47" t="s">
        <v>97</v>
      </c>
      <c r="E473" s="36">
        <v>10837728.65</v>
      </c>
    </row>
    <row r="474" spans="1:5" ht="15" customHeight="1" x14ac:dyDescent="0.2">
      <c r="B474" s="67">
        <v>36113899</v>
      </c>
      <c r="C474" s="34"/>
      <c r="D474" s="47" t="s">
        <v>97</v>
      </c>
      <c r="E474" s="36">
        <v>1912540.35</v>
      </c>
    </row>
    <row r="475" spans="1:5" ht="15" customHeight="1" x14ac:dyDescent="0.2">
      <c r="B475" s="37"/>
      <c r="C475" s="38" t="s">
        <v>40</v>
      </c>
      <c r="D475" s="39"/>
      <c r="E475" s="40">
        <f>SUM(E473:E474)</f>
        <v>12750269</v>
      </c>
    </row>
    <row r="476" spans="1:5" ht="15" customHeight="1" x14ac:dyDescent="0.25">
      <c r="A476" s="41"/>
      <c r="B476" s="42"/>
      <c r="C476" s="42"/>
      <c r="D476" s="42"/>
      <c r="E476" s="42"/>
    </row>
    <row r="477" spans="1:5" ht="15" customHeight="1" x14ac:dyDescent="0.25">
      <c r="A477" s="25" t="s">
        <v>17</v>
      </c>
      <c r="B477" s="26"/>
      <c r="C477" s="26"/>
      <c r="D477" s="59"/>
      <c r="E477" s="59"/>
    </row>
    <row r="478" spans="1:5" ht="15" customHeight="1" x14ac:dyDescent="0.2">
      <c r="A478" s="27" t="s">
        <v>80</v>
      </c>
      <c r="B478" s="26"/>
      <c r="C478" s="26"/>
      <c r="D478" s="26"/>
      <c r="E478" s="28" t="s">
        <v>81</v>
      </c>
    </row>
    <row r="479" spans="1:5" ht="15" customHeight="1" x14ac:dyDescent="0.2">
      <c r="A479" s="29"/>
      <c r="B479" s="126"/>
      <c r="C479" s="26"/>
      <c r="D479" s="29"/>
      <c r="E479" s="127"/>
    </row>
    <row r="480" spans="1:5" ht="15" customHeight="1" x14ac:dyDescent="0.2">
      <c r="A480" s="62"/>
      <c r="B480" s="62"/>
      <c r="C480" s="31" t="s">
        <v>36</v>
      </c>
      <c r="D480" s="112" t="s">
        <v>41</v>
      </c>
      <c r="E480" s="31" t="s">
        <v>38</v>
      </c>
    </row>
    <row r="481" spans="1:5" ht="15" customHeight="1" x14ac:dyDescent="0.2">
      <c r="A481" s="93"/>
      <c r="B481" s="103"/>
      <c r="C481" s="78">
        <v>4357</v>
      </c>
      <c r="D481" s="116" t="s">
        <v>86</v>
      </c>
      <c r="E481" s="36">
        <v>12750269</v>
      </c>
    </row>
    <row r="482" spans="1:5" ht="15" customHeight="1" x14ac:dyDescent="0.2">
      <c r="A482" s="65"/>
      <c r="B482" s="26"/>
      <c r="C482" s="38" t="s">
        <v>40</v>
      </c>
      <c r="D482" s="114"/>
      <c r="E482" s="115">
        <f>SUM(E481:E481)</f>
        <v>12750269</v>
      </c>
    </row>
    <row r="483" spans="1:5" ht="15" customHeight="1" x14ac:dyDescent="0.2"/>
    <row r="484" spans="1:5" ht="15" customHeight="1" x14ac:dyDescent="0.2"/>
    <row r="485" spans="1:5" ht="15" customHeight="1" x14ac:dyDescent="0.25">
      <c r="A485" s="23" t="s">
        <v>112</v>
      </c>
    </row>
    <row r="486" spans="1:5" ht="15" customHeight="1" x14ac:dyDescent="0.2">
      <c r="A486" s="157" t="s">
        <v>104</v>
      </c>
      <c r="B486" s="157"/>
      <c r="C486" s="157"/>
      <c r="D486" s="157"/>
      <c r="E486" s="157"/>
    </row>
    <row r="487" spans="1:5" ht="15" customHeight="1" x14ac:dyDescent="0.2">
      <c r="A487" s="157"/>
      <c r="B487" s="157"/>
      <c r="C487" s="157"/>
      <c r="D487" s="157"/>
      <c r="E487" s="157"/>
    </row>
    <row r="488" spans="1:5" ht="15" customHeight="1" x14ac:dyDescent="0.2">
      <c r="A488" s="158" t="s">
        <v>113</v>
      </c>
      <c r="B488" s="158"/>
      <c r="C488" s="158"/>
      <c r="D488" s="158"/>
      <c r="E488" s="158"/>
    </row>
    <row r="489" spans="1:5" ht="15" customHeight="1" x14ac:dyDescent="0.2">
      <c r="A489" s="158"/>
      <c r="B489" s="158"/>
      <c r="C489" s="158"/>
      <c r="D489" s="158"/>
      <c r="E489" s="158"/>
    </row>
    <row r="490" spans="1:5" ht="15" customHeight="1" x14ac:dyDescent="0.2">
      <c r="A490" s="158"/>
      <c r="B490" s="158"/>
      <c r="C490" s="158"/>
      <c r="D490" s="158"/>
      <c r="E490" s="158"/>
    </row>
    <row r="491" spans="1:5" ht="15" customHeight="1" x14ac:dyDescent="0.2">
      <c r="A491" s="158"/>
      <c r="B491" s="158"/>
      <c r="C491" s="158"/>
      <c r="D491" s="158"/>
      <c r="E491" s="158"/>
    </row>
    <row r="492" spans="1:5" ht="15" customHeight="1" x14ac:dyDescent="0.2">
      <c r="A492" s="158"/>
      <c r="B492" s="158"/>
      <c r="C492" s="158"/>
      <c r="D492" s="158"/>
      <c r="E492" s="158"/>
    </row>
    <row r="493" spans="1:5" ht="15" customHeight="1" x14ac:dyDescent="0.2">
      <c r="A493" s="158"/>
      <c r="B493" s="158"/>
      <c r="C493" s="158"/>
      <c r="D493" s="158"/>
      <c r="E493" s="158"/>
    </row>
    <row r="494" spans="1:5" ht="15" customHeight="1" x14ac:dyDescent="0.2">
      <c r="A494" s="158"/>
      <c r="B494" s="158"/>
      <c r="C494" s="158"/>
      <c r="D494" s="158"/>
      <c r="E494" s="158"/>
    </row>
    <row r="495" spans="1:5" ht="15" customHeight="1" x14ac:dyDescent="0.2">
      <c r="A495" s="24"/>
      <c r="B495" s="24"/>
      <c r="C495" s="24"/>
      <c r="D495" s="24"/>
      <c r="E495" s="24"/>
    </row>
    <row r="496" spans="1:5" ht="15" customHeight="1" x14ac:dyDescent="0.25">
      <c r="A496" s="25" t="s">
        <v>17</v>
      </c>
      <c r="B496" s="26"/>
      <c r="C496" s="26"/>
      <c r="D496" s="26"/>
      <c r="E496" s="26"/>
    </row>
    <row r="497" spans="1:5" ht="15" customHeight="1" x14ac:dyDescent="0.2">
      <c r="A497" s="27" t="s">
        <v>51</v>
      </c>
      <c r="B497" s="26"/>
      <c r="C497" s="26"/>
      <c r="D497" s="26"/>
      <c r="E497" s="28" t="s">
        <v>52</v>
      </c>
    </row>
    <row r="498" spans="1:5" ht="15" customHeight="1" x14ac:dyDescent="0.25">
      <c r="A498" s="29"/>
      <c r="B498" s="25"/>
      <c r="C498" s="26"/>
      <c r="D498" s="26"/>
      <c r="E498" s="30"/>
    </row>
    <row r="499" spans="1:5" ht="15" customHeight="1" x14ac:dyDescent="0.2">
      <c r="A499" s="62"/>
      <c r="B499" s="92"/>
      <c r="C499" s="31" t="s">
        <v>36</v>
      </c>
      <c r="D499" s="112" t="s">
        <v>41</v>
      </c>
      <c r="E499" s="31" t="s">
        <v>38</v>
      </c>
    </row>
    <row r="500" spans="1:5" ht="15" customHeight="1" x14ac:dyDescent="0.2">
      <c r="A500" s="63"/>
      <c r="B500" s="94"/>
      <c r="C500" s="78">
        <v>6409</v>
      </c>
      <c r="D500" s="96" t="s">
        <v>83</v>
      </c>
      <c r="E500" s="36">
        <v>-66500</v>
      </c>
    </row>
    <row r="501" spans="1:5" ht="15" customHeight="1" x14ac:dyDescent="0.2">
      <c r="A501" s="65"/>
      <c r="B501" s="98"/>
      <c r="C501" s="38" t="s">
        <v>40</v>
      </c>
      <c r="D501" s="114"/>
      <c r="E501" s="115">
        <f>SUM(E500:E500)</f>
        <v>-66500</v>
      </c>
    </row>
    <row r="502" spans="1:5" ht="15" customHeight="1" x14ac:dyDescent="0.25">
      <c r="A502" s="41"/>
      <c r="B502" s="29"/>
      <c r="C502" s="29"/>
      <c r="D502" s="29"/>
      <c r="E502" s="29"/>
    </row>
    <row r="503" spans="1:5" ht="15" customHeight="1" x14ac:dyDescent="0.25">
      <c r="A503" s="25" t="s">
        <v>17</v>
      </c>
      <c r="B503" s="26"/>
      <c r="C503" s="26"/>
      <c r="D503" s="59"/>
      <c r="E503" s="59"/>
    </row>
    <row r="504" spans="1:5" ht="15" customHeight="1" x14ac:dyDescent="0.2">
      <c r="A504" s="27" t="s">
        <v>80</v>
      </c>
      <c r="B504" s="26"/>
      <c r="C504" s="26"/>
      <c r="D504" s="26"/>
      <c r="E504" s="28" t="s">
        <v>108</v>
      </c>
    </row>
    <row r="505" spans="1:5" ht="15" customHeight="1" x14ac:dyDescent="0.2">
      <c r="A505" s="29"/>
      <c r="B505" s="126"/>
      <c r="C505" s="26"/>
      <c r="D505" s="29"/>
      <c r="E505" s="127"/>
    </row>
    <row r="506" spans="1:5" ht="15" customHeight="1" x14ac:dyDescent="0.2">
      <c r="A506" s="62"/>
      <c r="B506" s="62"/>
      <c r="C506" s="31" t="s">
        <v>36</v>
      </c>
      <c r="D506" s="112" t="s">
        <v>41</v>
      </c>
      <c r="E506" s="31" t="s">
        <v>38</v>
      </c>
    </row>
    <row r="507" spans="1:5" ht="15" customHeight="1" x14ac:dyDescent="0.2">
      <c r="A507" s="93"/>
      <c r="B507" s="103"/>
      <c r="C507" s="78">
        <v>2212</v>
      </c>
      <c r="D507" s="116" t="s">
        <v>86</v>
      </c>
      <c r="E507" s="36">
        <v>66500</v>
      </c>
    </row>
    <row r="508" spans="1:5" ht="15" customHeight="1" x14ac:dyDescent="0.2">
      <c r="A508" s="65"/>
      <c r="B508" s="26"/>
      <c r="C508" s="38" t="s">
        <v>40</v>
      </c>
      <c r="D508" s="114"/>
      <c r="E508" s="115">
        <f>SUM(E507:E507)</f>
        <v>66500</v>
      </c>
    </row>
    <row r="509" spans="1:5" ht="15" customHeight="1" x14ac:dyDescent="0.2"/>
    <row r="510" spans="1:5" ht="15" customHeight="1" x14ac:dyDescent="0.2"/>
    <row r="511" spans="1:5" ht="15" customHeight="1" x14ac:dyDescent="0.25">
      <c r="A511" s="23" t="s">
        <v>114</v>
      </c>
    </row>
    <row r="512" spans="1:5" ht="15" customHeight="1" x14ac:dyDescent="0.2">
      <c r="A512" s="157" t="s">
        <v>104</v>
      </c>
      <c r="B512" s="157"/>
      <c r="C512" s="157"/>
      <c r="D512" s="157"/>
      <c r="E512" s="157"/>
    </row>
    <row r="513" spans="1:5" ht="15" customHeight="1" x14ac:dyDescent="0.2">
      <c r="A513" s="157"/>
      <c r="B513" s="157"/>
      <c r="C513" s="157"/>
      <c r="D513" s="157"/>
      <c r="E513" s="157"/>
    </row>
    <row r="514" spans="1:5" ht="15" customHeight="1" x14ac:dyDescent="0.2">
      <c r="A514" s="158" t="s">
        <v>115</v>
      </c>
      <c r="B514" s="158"/>
      <c r="C514" s="158"/>
      <c r="D514" s="158"/>
      <c r="E514" s="158"/>
    </row>
    <row r="515" spans="1:5" ht="15" customHeight="1" x14ac:dyDescent="0.2">
      <c r="A515" s="158"/>
      <c r="B515" s="158"/>
      <c r="C515" s="158"/>
      <c r="D515" s="158"/>
      <c r="E515" s="158"/>
    </row>
    <row r="516" spans="1:5" ht="15" customHeight="1" x14ac:dyDescent="0.2">
      <c r="A516" s="158"/>
      <c r="B516" s="158"/>
      <c r="C516" s="158"/>
      <c r="D516" s="158"/>
      <c r="E516" s="158"/>
    </row>
    <row r="517" spans="1:5" ht="15" customHeight="1" x14ac:dyDescent="0.2">
      <c r="A517" s="158"/>
      <c r="B517" s="158"/>
      <c r="C517" s="158"/>
      <c r="D517" s="158"/>
      <c r="E517" s="158"/>
    </row>
    <row r="518" spans="1:5" ht="15" customHeight="1" x14ac:dyDescent="0.2">
      <c r="A518" s="158"/>
      <c r="B518" s="158"/>
      <c r="C518" s="158"/>
      <c r="D518" s="158"/>
      <c r="E518" s="158"/>
    </row>
    <row r="519" spans="1:5" ht="15" customHeight="1" x14ac:dyDescent="0.2">
      <c r="A519" s="158"/>
      <c r="B519" s="158"/>
      <c r="C519" s="158"/>
      <c r="D519" s="158"/>
      <c r="E519" s="158"/>
    </row>
    <row r="520" spans="1:5" ht="15" customHeight="1" x14ac:dyDescent="0.2">
      <c r="A520" s="158"/>
      <c r="B520" s="158"/>
      <c r="C520" s="158"/>
      <c r="D520" s="158"/>
      <c r="E520" s="158"/>
    </row>
    <row r="521" spans="1:5" ht="15" customHeight="1" x14ac:dyDescent="0.2">
      <c r="A521" s="24"/>
      <c r="B521" s="52"/>
      <c r="C521" s="24"/>
      <c r="D521" s="24"/>
      <c r="E521" s="24"/>
    </row>
    <row r="522" spans="1:5" ht="15" customHeight="1" x14ac:dyDescent="0.25">
      <c r="A522" s="25" t="s">
        <v>17</v>
      </c>
      <c r="B522" s="53"/>
      <c r="C522" s="26"/>
      <c r="D522" s="26"/>
      <c r="E522" s="26"/>
    </row>
    <row r="523" spans="1:5" ht="15" customHeight="1" x14ac:dyDescent="0.2">
      <c r="A523" s="27" t="s">
        <v>51</v>
      </c>
      <c r="B523" s="53"/>
      <c r="C523" s="26"/>
      <c r="D523" s="26"/>
      <c r="E523" s="28" t="s">
        <v>52</v>
      </c>
    </row>
    <row r="524" spans="1:5" ht="15" customHeight="1" x14ac:dyDescent="0.25">
      <c r="A524" s="29"/>
      <c r="B524" s="54"/>
      <c r="C524" s="26"/>
      <c r="D524" s="26"/>
      <c r="E524" s="30"/>
    </row>
    <row r="525" spans="1:5" ht="15" customHeight="1" x14ac:dyDescent="0.25">
      <c r="A525" s="29"/>
      <c r="B525" s="54"/>
      <c r="C525" s="31" t="s">
        <v>36</v>
      </c>
      <c r="D525" s="112" t="s">
        <v>41</v>
      </c>
      <c r="E525" s="31" t="s">
        <v>38</v>
      </c>
    </row>
    <row r="526" spans="1:5" ht="15" customHeight="1" x14ac:dyDescent="0.25">
      <c r="A526" s="29"/>
      <c r="B526" s="54"/>
      <c r="C526" s="78">
        <v>6409</v>
      </c>
      <c r="D526" s="96" t="s">
        <v>83</v>
      </c>
      <c r="E526" s="36">
        <v>-44000</v>
      </c>
    </row>
    <row r="527" spans="1:5" ht="15" customHeight="1" x14ac:dyDescent="0.25">
      <c r="A527" s="41"/>
      <c r="B527" s="113"/>
      <c r="C527" s="38" t="s">
        <v>40</v>
      </c>
      <c r="D527" s="114"/>
      <c r="E527" s="115">
        <f>SUM(E526:E526)</f>
        <v>-44000</v>
      </c>
    </row>
    <row r="528" spans="1:5" ht="15" customHeight="1" x14ac:dyDescent="0.25">
      <c r="A528" s="41"/>
      <c r="B528" s="113"/>
      <c r="C528" s="29"/>
      <c r="D528" s="29"/>
      <c r="E528" s="29"/>
    </row>
    <row r="529" spans="1:5" ht="15" customHeight="1" x14ac:dyDescent="0.25">
      <c r="A529" s="25" t="s">
        <v>17</v>
      </c>
      <c r="B529" s="53"/>
      <c r="C529" s="26"/>
      <c r="D529" s="59"/>
      <c r="E529" s="59"/>
    </row>
    <row r="530" spans="1:5" ht="15" customHeight="1" x14ac:dyDescent="0.2">
      <c r="A530" s="27" t="s">
        <v>84</v>
      </c>
      <c r="B530" s="53"/>
      <c r="C530" s="26"/>
      <c r="D530" s="26"/>
      <c r="E530" s="28" t="s">
        <v>85</v>
      </c>
    </row>
    <row r="531" spans="1:5" ht="15" customHeight="1" x14ac:dyDescent="0.2"/>
    <row r="532" spans="1:5" ht="15" customHeight="1" x14ac:dyDescent="0.2">
      <c r="C532" s="31" t="s">
        <v>36</v>
      </c>
      <c r="D532" s="112" t="s">
        <v>41</v>
      </c>
      <c r="E532" s="31" t="s">
        <v>38</v>
      </c>
    </row>
    <row r="533" spans="1:5" ht="15" customHeight="1" x14ac:dyDescent="0.2">
      <c r="C533" s="78">
        <v>3122</v>
      </c>
      <c r="D533" s="116" t="s">
        <v>86</v>
      </c>
      <c r="E533" s="36">
        <v>44000</v>
      </c>
    </row>
    <row r="534" spans="1:5" ht="15" customHeight="1" x14ac:dyDescent="0.2">
      <c r="C534" s="38" t="s">
        <v>40</v>
      </c>
      <c r="D534" s="114"/>
      <c r="E534" s="115">
        <f>SUM(E533:E533)</f>
        <v>44000</v>
      </c>
    </row>
    <row r="535" spans="1:5" ht="15" customHeight="1" x14ac:dyDescent="0.2"/>
    <row r="536" spans="1:5" ht="15" customHeight="1" x14ac:dyDescent="0.2"/>
    <row r="537" spans="1:5" ht="15" customHeight="1" x14ac:dyDescent="0.25">
      <c r="A537" s="23" t="s">
        <v>116</v>
      </c>
    </row>
    <row r="538" spans="1:5" ht="15" customHeight="1" x14ac:dyDescent="0.2">
      <c r="A538" s="157" t="s">
        <v>104</v>
      </c>
      <c r="B538" s="157"/>
      <c r="C538" s="157"/>
      <c r="D538" s="157"/>
      <c r="E538" s="157"/>
    </row>
    <row r="539" spans="1:5" ht="15" customHeight="1" x14ac:dyDescent="0.2">
      <c r="A539" s="157"/>
      <c r="B539" s="157"/>
      <c r="C539" s="157"/>
      <c r="D539" s="157"/>
      <c r="E539" s="157"/>
    </row>
    <row r="540" spans="1:5" ht="15" customHeight="1" x14ac:dyDescent="0.2">
      <c r="A540" s="158" t="s">
        <v>117</v>
      </c>
      <c r="B540" s="158"/>
      <c r="C540" s="158"/>
      <c r="D540" s="158"/>
      <c r="E540" s="158"/>
    </row>
    <row r="541" spans="1:5" ht="15" customHeight="1" x14ac:dyDescent="0.2">
      <c r="A541" s="158"/>
      <c r="B541" s="158"/>
      <c r="C541" s="158"/>
      <c r="D541" s="158"/>
      <c r="E541" s="158"/>
    </row>
    <row r="542" spans="1:5" ht="15" customHeight="1" x14ac:dyDescent="0.2">
      <c r="A542" s="158"/>
      <c r="B542" s="158"/>
      <c r="C542" s="158"/>
      <c r="D542" s="158"/>
      <c r="E542" s="158"/>
    </row>
    <row r="543" spans="1:5" ht="15" customHeight="1" x14ac:dyDescent="0.2">
      <c r="A543" s="158"/>
      <c r="B543" s="158"/>
      <c r="C543" s="158"/>
      <c r="D543" s="158"/>
      <c r="E543" s="158"/>
    </row>
    <row r="544" spans="1:5" ht="15" customHeight="1" x14ac:dyDescent="0.2">
      <c r="A544" s="158"/>
      <c r="B544" s="158"/>
      <c r="C544" s="158"/>
      <c r="D544" s="158"/>
      <c r="E544" s="158"/>
    </row>
    <row r="545" spans="1:5" ht="15" customHeight="1" x14ac:dyDescent="0.2">
      <c r="A545" s="158"/>
      <c r="B545" s="158"/>
      <c r="C545" s="158"/>
      <c r="D545" s="158"/>
      <c r="E545" s="158"/>
    </row>
    <row r="546" spans="1:5" ht="15" customHeight="1" x14ac:dyDescent="0.2">
      <c r="A546" s="158"/>
      <c r="B546" s="158"/>
      <c r="C546" s="158"/>
      <c r="D546" s="158"/>
      <c r="E546" s="158"/>
    </row>
    <row r="547" spans="1:5" ht="15" customHeight="1" x14ac:dyDescent="0.2">
      <c r="A547" s="24"/>
      <c r="B547" s="24"/>
      <c r="C547" s="24"/>
      <c r="D547" s="24"/>
      <c r="E547" s="24"/>
    </row>
    <row r="548" spans="1:5" ht="15" customHeight="1" x14ac:dyDescent="0.25">
      <c r="A548" s="25" t="s">
        <v>17</v>
      </c>
      <c r="B548" s="26"/>
      <c r="C548" s="26"/>
      <c r="D548" s="26"/>
      <c r="E548" s="26"/>
    </row>
    <row r="549" spans="1:5" ht="15" customHeight="1" x14ac:dyDescent="0.2">
      <c r="A549" s="27" t="s">
        <v>51</v>
      </c>
      <c r="B549" s="26"/>
      <c r="C549" s="26"/>
      <c r="D549" s="26"/>
      <c r="E549" s="28" t="s">
        <v>52</v>
      </c>
    </row>
    <row r="550" spans="1:5" ht="15" customHeight="1" x14ac:dyDescent="0.25">
      <c r="A550" s="29"/>
      <c r="B550" s="25"/>
      <c r="C550" s="26"/>
      <c r="D550" s="26"/>
      <c r="E550" s="30"/>
    </row>
    <row r="551" spans="1:5" ht="15" customHeight="1" x14ac:dyDescent="0.2">
      <c r="A551" s="62"/>
      <c r="B551" s="92"/>
      <c r="C551" s="31" t="s">
        <v>36</v>
      </c>
      <c r="D551" s="112" t="s">
        <v>41</v>
      </c>
      <c r="E551" s="31" t="s">
        <v>38</v>
      </c>
    </row>
    <row r="552" spans="1:5" ht="15" customHeight="1" x14ac:dyDescent="0.2">
      <c r="A552" s="63"/>
      <c r="B552" s="94"/>
      <c r="C552" s="78">
        <v>6409</v>
      </c>
      <c r="D552" s="96" t="s">
        <v>83</v>
      </c>
      <c r="E552" s="36">
        <v>-95590</v>
      </c>
    </row>
    <row r="553" spans="1:5" ht="15" customHeight="1" x14ac:dyDescent="0.2">
      <c r="A553" s="65"/>
      <c r="B553" s="98"/>
      <c r="C553" s="38" t="s">
        <v>40</v>
      </c>
      <c r="D553" s="114"/>
      <c r="E553" s="115">
        <f>SUM(E552:E552)</f>
        <v>-95590</v>
      </c>
    </row>
    <row r="554" spans="1:5" ht="15" customHeight="1" x14ac:dyDescent="0.25">
      <c r="A554" s="41"/>
      <c r="B554" s="29"/>
      <c r="C554" s="29"/>
      <c r="D554" s="29"/>
      <c r="E554" s="29"/>
    </row>
    <row r="555" spans="1:5" ht="15" customHeight="1" x14ac:dyDescent="0.25">
      <c r="A555" s="25" t="s">
        <v>17</v>
      </c>
      <c r="B555" s="26"/>
      <c r="C555" s="26"/>
      <c r="D555" s="59"/>
      <c r="E555" s="59"/>
    </row>
    <row r="556" spans="1:5" ht="15" customHeight="1" x14ac:dyDescent="0.2">
      <c r="A556" s="27" t="s">
        <v>80</v>
      </c>
      <c r="B556" s="26"/>
      <c r="C556" s="26"/>
      <c r="D556" s="26"/>
      <c r="E556" s="28" t="s">
        <v>81</v>
      </c>
    </row>
    <row r="557" spans="1:5" ht="15" customHeight="1" x14ac:dyDescent="0.2">
      <c r="A557" s="29"/>
      <c r="B557" s="126"/>
      <c r="C557" s="26"/>
      <c r="D557" s="29"/>
      <c r="E557" s="127"/>
    </row>
    <row r="558" spans="1:5" ht="15" customHeight="1" x14ac:dyDescent="0.2">
      <c r="A558" s="62"/>
      <c r="B558" s="62"/>
      <c r="C558" s="31" t="s">
        <v>36</v>
      </c>
      <c r="D558" s="112" t="s">
        <v>41</v>
      </c>
      <c r="E558" s="31" t="s">
        <v>38</v>
      </c>
    </row>
    <row r="559" spans="1:5" ht="15" customHeight="1" x14ac:dyDescent="0.2">
      <c r="A559" s="93"/>
      <c r="B559" s="103"/>
      <c r="C559" s="78">
        <v>5273</v>
      </c>
      <c r="D559" s="116" t="s">
        <v>86</v>
      </c>
      <c r="E559" s="36">
        <v>95590</v>
      </c>
    </row>
    <row r="560" spans="1:5" ht="15" customHeight="1" x14ac:dyDescent="0.2">
      <c r="A560" s="65"/>
      <c r="B560" s="26"/>
      <c r="C560" s="38" t="s">
        <v>40</v>
      </c>
      <c r="D560" s="114"/>
      <c r="E560" s="115">
        <f>SUM(E559:E559)</f>
        <v>95590</v>
      </c>
    </row>
    <row r="561" spans="1:5" ht="15" customHeight="1" x14ac:dyDescent="0.2"/>
    <row r="562" spans="1:5" ht="15" customHeight="1" x14ac:dyDescent="0.2"/>
    <row r="563" spans="1:5" ht="15" customHeight="1" x14ac:dyDescent="0.25">
      <c r="A563" s="23" t="s">
        <v>118</v>
      </c>
    </row>
    <row r="564" spans="1:5" ht="15" customHeight="1" x14ac:dyDescent="0.2">
      <c r="A564" s="159" t="s">
        <v>119</v>
      </c>
      <c r="B564" s="159"/>
      <c r="C564" s="159"/>
      <c r="D564" s="159"/>
      <c r="E564" s="159"/>
    </row>
    <row r="565" spans="1:5" ht="15" customHeight="1" x14ac:dyDescent="0.2">
      <c r="A565" s="159"/>
      <c r="B565" s="159"/>
      <c r="C565" s="159"/>
      <c r="D565" s="159"/>
      <c r="E565" s="159"/>
    </row>
    <row r="566" spans="1:5" ht="15" customHeight="1" x14ac:dyDescent="0.2">
      <c r="A566" s="158" t="s">
        <v>120</v>
      </c>
      <c r="B566" s="158"/>
      <c r="C566" s="158"/>
      <c r="D566" s="158"/>
      <c r="E566" s="158"/>
    </row>
    <row r="567" spans="1:5" ht="15" customHeight="1" x14ac:dyDescent="0.2">
      <c r="A567" s="158"/>
      <c r="B567" s="158"/>
      <c r="C567" s="158"/>
      <c r="D567" s="158"/>
      <c r="E567" s="158"/>
    </row>
    <row r="568" spans="1:5" ht="15" customHeight="1" x14ac:dyDescent="0.2">
      <c r="A568" s="158"/>
      <c r="B568" s="158"/>
      <c r="C568" s="158"/>
      <c r="D568" s="158"/>
      <c r="E568" s="158"/>
    </row>
    <row r="569" spans="1:5" ht="15" customHeight="1" x14ac:dyDescent="0.2">
      <c r="A569" s="158"/>
      <c r="B569" s="158"/>
      <c r="C569" s="158"/>
      <c r="D569" s="158"/>
      <c r="E569" s="158"/>
    </row>
    <row r="570" spans="1:5" ht="15" customHeight="1" x14ac:dyDescent="0.2">
      <c r="A570" s="158"/>
      <c r="B570" s="158"/>
      <c r="C570" s="158"/>
      <c r="D570" s="158"/>
      <c r="E570" s="158"/>
    </row>
    <row r="571" spans="1:5" ht="15" customHeight="1" x14ac:dyDescent="0.2">
      <c r="A571" s="158"/>
      <c r="B571" s="158"/>
      <c r="C571" s="158"/>
      <c r="D571" s="158"/>
      <c r="E571" s="158"/>
    </row>
    <row r="572" spans="1:5" ht="15" customHeight="1" x14ac:dyDescent="0.2"/>
    <row r="573" spans="1:5" ht="15" customHeight="1" x14ac:dyDescent="0.2"/>
    <row r="574" spans="1:5" ht="15" customHeight="1" x14ac:dyDescent="0.25">
      <c r="A574" s="56" t="s">
        <v>17</v>
      </c>
    </row>
    <row r="575" spans="1:5" ht="15" customHeight="1" x14ac:dyDescent="0.2">
      <c r="A575" s="60" t="s">
        <v>121</v>
      </c>
      <c r="B575" s="57"/>
      <c r="C575" s="58"/>
      <c r="D575" s="58"/>
      <c r="E575" s="61" t="s">
        <v>122</v>
      </c>
    </row>
    <row r="576" spans="1:5" ht="15" customHeight="1" x14ac:dyDescent="0.2">
      <c r="A576" s="60"/>
      <c r="B576" s="59"/>
      <c r="C576" s="58"/>
      <c r="D576" s="58"/>
      <c r="E576" s="71"/>
    </row>
    <row r="577" spans="1:5" ht="15" customHeight="1" x14ac:dyDescent="0.2">
      <c r="A577" s="92"/>
      <c r="B577" s="92"/>
      <c r="C577" s="43" t="s">
        <v>36</v>
      </c>
      <c r="D577" s="112" t="s">
        <v>41</v>
      </c>
      <c r="E577" s="31" t="s">
        <v>38</v>
      </c>
    </row>
    <row r="578" spans="1:5" ht="15" customHeight="1" x14ac:dyDescent="0.2">
      <c r="A578" s="106"/>
      <c r="B578" s="103"/>
      <c r="C578" s="46">
        <v>6113</v>
      </c>
      <c r="D578" s="68" t="s">
        <v>62</v>
      </c>
      <c r="E578" s="48">
        <v>-106050</v>
      </c>
    </row>
    <row r="579" spans="1:5" ht="15" customHeight="1" x14ac:dyDescent="0.2">
      <c r="A579" s="106"/>
      <c r="B579" s="103"/>
      <c r="C579" s="46">
        <v>6172</v>
      </c>
      <c r="D579" s="68" t="s">
        <v>62</v>
      </c>
      <c r="E579" s="48">
        <v>100000</v>
      </c>
    </row>
    <row r="580" spans="1:5" ht="15" customHeight="1" x14ac:dyDescent="0.2">
      <c r="A580" s="106"/>
      <c r="B580" s="103"/>
      <c r="C580" s="46">
        <v>6113</v>
      </c>
      <c r="D580" s="116" t="s">
        <v>86</v>
      </c>
      <c r="E580" s="48">
        <v>6050</v>
      </c>
    </row>
    <row r="581" spans="1:5" ht="15" customHeight="1" x14ac:dyDescent="0.2">
      <c r="A581" s="120"/>
      <c r="B581" s="120"/>
      <c r="C581" s="49" t="s">
        <v>40</v>
      </c>
      <c r="D581" s="95"/>
      <c r="E581" s="51">
        <f>SUM(E578:E580)</f>
        <v>0</v>
      </c>
    </row>
    <row r="582" spans="1:5" ht="15" customHeight="1" x14ac:dyDescent="0.2"/>
    <row r="583" spans="1:5" ht="15" customHeight="1" x14ac:dyDescent="0.2"/>
    <row r="584" spans="1:5" ht="15" customHeight="1" x14ac:dyDescent="0.25">
      <c r="A584" s="23" t="s">
        <v>123</v>
      </c>
    </row>
    <row r="585" spans="1:5" ht="15" customHeight="1" x14ac:dyDescent="0.2">
      <c r="A585" s="159" t="s">
        <v>124</v>
      </c>
      <c r="B585" s="159"/>
      <c r="C585" s="159"/>
      <c r="D585" s="159"/>
      <c r="E585" s="159"/>
    </row>
    <row r="586" spans="1:5" ht="15" customHeight="1" x14ac:dyDescent="0.2">
      <c r="A586" s="159"/>
      <c r="B586" s="159"/>
      <c r="C586" s="159"/>
      <c r="D586" s="159"/>
      <c r="E586" s="159"/>
    </row>
    <row r="587" spans="1:5" ht="15" customHeight="1" x14ac:dyDescent="0.2">
      <c r="A587" s="156" t="s">
        <v>125</v>
      </c>
      <c r="B587" s="156"/>
      <c r="C587" s="156"/>
      <c r="D587" s="156"/>
      <c r="E587" s="156"/>
    </row>
    <row r="588" spans="1:5" ht="15" customHeight="1" x14ac:dyDescent="0.2">
      <c r="A588" s="156"/>
      <c r="B588" s="156"/>
      <c r="C588" s="156"/>
      <c r="D588" s="156"/>
      <c r="E588" s="156"/>
    </row>
    <row r="589" spans="1:5" ht="15" customHeight="1" x14ac:dyDescent="0.2">
      <c r="A589" s="156"/>
      <c r="B589" s="156"/>
      <c r="C589" s="156"/>
      <c r="D589" s="156"/>
      <c r="E589" s="156"/>
    </row>
    <row r="590" spans="1:5" ht="15" customHeight="1" x14ac:dyDescent="0.2">
      <c r="A590" s="156"/>
      <c r="B590" s="156"/>
      <c r="C590" s="156"/>
      <c r="D590" s="156"/>
      <c r="E590" s="156"/>
    </row>
    <row r="591" spans="1:5" ht="15" customHeight="1" x14ac:dyDescent="0.2">
      <c r="A591" s="156"/>
      <c r="B591" s="156"/>
      <c r="C591" s="156"/>
      <c r="D591" s="156"/>
      <c r="E591" s="156"/>
    </row>
    <row r="592" spans="1:5" ht="15" customHeight="1" x14ac:dyDescent="0.2">
      <c r="A592" s="156"/>
      <c r="B592" s="156"/>
      <c r="C592" s="156"/>
      <c r="D592" s="156"/>
      <c r="E592" s="156"/>
    </row>
    <row r="593" spans="1:5" ht="15" customHeight="1" x14ac:dyDescent="0.2">
      <c r="A593" s="108"/>
      <c r="B593" s="108"/>
      <c r="C593" s="108"/>
      <c r="D593" s="108"/>
      <c r="E593" s="108"/>
    </row>
    <row r="594" spans="1:5" ht="15" customHeight="1" x14ac:dyDescent="0.25">
      <c r="A594" s="25" t="s">
        <v>17</v>
      </c>
      <c r="B594" s="26"/>
      <c r="C594" s="26"/>
      <c r="D594" s="59"/>
      <c r="E594" s="59"/>
    </row>
    <row r="595" spans="1:5" ht="15" customHeight="1" x14ac:dyDescent="0.2">
      <c r="A595" s="27" t="s">
        <v>33</v>
      </c>
      <c r="B595" s="26"/>
      <c r="C595" s="26"/>
      <c r="D595" s="26"/>
      <c r="E595" s="28" t="s">
        <v>34</v>
      </c>
    </row>
    <row r="596" spans="1:5" ht="15" customHeight="1" x14ac:dyDescent="0.25">
      <c r="A596" s="56"/>
      <c r="B596" s="126"/>
      <c r="C596" s="26"/>
      <c r="D596" s="29"/>
      <c r="E596" s="127"/>
    </row>
    <row r="597" spans="1:5" ht="15" customHeight="1" x14ac:dyDescent="0.2">
      <c r="A597" s="62"/>
      <c r="B597" s="62"/>
      <c r="C597" s="31" t="s">
        <v>36</v>
      </c>
      <c r="D597" s="112" t="s">
        <v>41</v>
      </c>
      <c r="E597" s="45" t="s">
        <v>38</v>
      </c>
    </row>
    <row r="598" spans="1:5" ht="15" customHeight="1" x14ac:dyDescent="0.2">
      <c r="A598" s="63"/>
      <c r="B598" s="94"/>
      <c r="C598" s="78">
        <v>3429</v>
      </c>
      <c r="D598" s="96" t="s">
        <v>126</v>
      </c>
      <c r="E598" s="36">
        <v>-50000</v>
      </c>
    </row>
    <row r="599" spans="1:5" ht="15" customHeight="1" x14ac:dyDescent="0.2">
      <c r="A599" s="63"/>
      <c r="B599" s="94"/>
      <c r="C599" s="78">
        <v>3429</v>
      </c>
      <c r="D599" s="47" t="s">
        <v>42</v>
      </c>
      <c r="E599" s="36">
        <v>50000</v>
      </c>
    </row>
    <row r="600" spans="1:5" ht="15" customHeight="1" x14ac:dyDescent="0.2">
      <c r="A600" s="65"/>
      <c r="B600" s="26"/>
      <c r="C600" s="38" t="s">
        <v>40</v>
      </c>
      <c r="D600" s="114"/>
      <c r="E600" s="115">
        <f>SUM(E598:E599)</f>
        <v>0</v>
      </c>
    </row>
    <row r="601" spans="1:5" ht="15" customHeight="1" x14ac:dyDescent="0.2"/>
    <row r="602" spans="1:5" ht="15" customHeight="1" x14ac:dyDescent="0.2"/>
    <row r="603" spans="1:5" ht="15" customHeight="1" x14ac:dyDescent="0.25">
      <c r="A603" s="23" t="s">
        <v>127</v>
      </c>
    </row>
    <row r="604" spans="1:5" ht="15" customHeight="1" x14ac:dyDescent="0.2">
      <c r="A604" s="159" t="s">
        <v>128</v>
      </c>
      <c r="B604" s="159"/>
      <c r="C604" s="159"/>
      <c r="D604" s="159"/>
      <c r="E604" s="159"/>
    </row>
    <row r="605" spans="1:5" ht="15" customHeight="1" x14ac:dyDescent="0.2">
      <c r="A605" s="159"/>
      <c r="B605" s="159"/>
      <c r="C605" s="159"/>
      <c r="D605" s="159"/>
      <c r="E605" s="159"/>
    </row>
    <row r="606" spans="1:5" ht="15" customHeight="1" x14ac:dyDescent="0.2">
      <c r="A606" s="156" t="s">
        <v>129</v>
      </c>
      <c r="B606" s="156"/>
      <c r="C606" s="156"/>
      <c r="D606" s="156"/>
      <c r="E606" s="156"/>
    </row>
    <row r="607" spans="1:5" ht="15" customHeight="1" x14ac:dyDescent="0.2">
      <c r="A607" s="156"/>
      <c r="B607" s="156"/>
      <c r="C607" s="156"/>
      <c r="D607" s="156"/>
      <c r="E607" s="156"/>
    </row>
    <row r="608" spans="1:5" ht="15" customHeight="1" x14ac:dyDescent="0.2">
      <c r="A608" s="156"/>
      <c r="B608" s="156"/>
      <c r="C608" s="156"/>
      <c r="D608" s="156"/>
      <c r="E608" s="156"/>
    </row>
    <row r="609" spans="1:5" ht="15" customHeight="1" x14ac:dyDescent="0.2">
      <c r="A609" s="156"/>
      <c r="B609" s="156"/>
      <c r="C609" s="156"/>
      <c r="D609" s="156"/>
      <c r="E609" s="156"/>
    </row>
    <row r="610" spans="1:5" ht="15" customHeight="1" x14ac:dyDescent="0.2">
      <c r="A610" s="156"/>
      <c r="B610" s="156"/>
      <c r="C610" s="156"/>
      <c r="D610" s="156"/>
      <c r="E610" s="156"/>
    </row>
    <row r="611" spans="1:5" ht="15" customHeight="1" x14ac:dyDescent="0.2">
      <c r="A611" s="156"/>
      <c r="B611" s="156"/>
      <c r="C611" s="156"/>
      <c r="D611" s="156"/>
      <c r="E611" s="156"/>
    </row>
    <row r="612" spans="1:5" ht="15" customHeight="1" x14ac:dyDescent="0.2">
      <c r="A612" s="156"/>
      <c r="B612" s="156"/>
      <c r="C612" s="156"/>
      <c r="D612" s="156"/>
      <c r="E612" s="156"/>
    </row>
    <row r="613" spans="1:5" ht="15" customHeight="1" x14ac:dyDescent="0.2">
      <c r="A613" s="156"/>
      <c r="B613" s="156"/>
      <c r="C613" s="156"/>
      <c r="D613" s="156"/>
      <c r="E613" s="156"/>
    </row>
    <row r="614" spans="1:5" ht="15" customHeight="1" x14ac:dyDescent="0.2">
      <c r="A614" s="69"/>
      <c r="B614" s="69"/>
      <c r="C614" s="69"/>
      <c r="D614" s="69"/>
      <c r="E614" s="69"/>
    </row>
    <row r="615" spans="1:5" ht="15" customHeight="1" x14ac:dyDescent="0.25">
      <c r="A615" s="56" t="s">
        <v>17</v>
      </c>
      <c r="B615" s="58"/>
      <c r="C615" s="58"/>
      <c r="D615" s="58"/>
      <c r="E615" s="58"/>
    </row>
    <row r="616" spans="1:5" ht="15" customHeight="1" x14ac:dyDescent="0.2">
      <c r="A616" s="60" t="s">
        <v>130</v>
      </c>
      <c r="B616" s="58"/>
      <c r="C616" s="58"/>
      <c r="D616" s="58"/>
      <c r="E616" s="61" t="s">
        <v>131</v>
      </c>
    </row>
    <row r="617" spans="1:5" ht="15" customHeight="1" x14ac:dyDescent="0.2">
      <c r="A617" s="132"/>
      <c r="B617" s="133"/>
      <c r="C617" s="58"/>
      <c r="D617" s="58"/>
      <c r="E617" s="71"/>
    </row>
    <row r="618" spans="1:5" ht="15" customHeight="1" x14ac:dyDescent="0.2">
      <c r="A618" s="62"/>
      <c r="B618" s="92"/>
      <c r="C618" s="43" t="s">
        <v>36</v>
      </c>
      <c r="D618" s="44" t="s">
        <v>41</v>
      </c>
      <c r="E618" s="45" t="s">
        <v>38</v>
      </c>
    </row>
    <row r="619" spans="1:5" ht="15" customHeight="1" x14ac:dyDescent="0.2">
      <c r="A619" s="63"/>
      <c r="B619" s="134"/>
      <c r="C619" s="78">
        <v>2399</v>
      </c>
      <c r="D619" s="96" t="s">
        <v>132</v>
      </c>
      <c r="E619" s="84">
        <v>-5000000</v>
      </c>
    </row>
    <row r="620" spans="1:5" ht="15" customHeight="1" x14ac:dyDescent="0.2">
      <c r="A620" s="63"/>
      <c r="B620" s="134"/>
      <c r="C620" s="78">
        <v>2310</v>
      </c>
      <c r="D620" s="96" t="s">
        <v>132</v>
      </c>
      <c r="E620" s="84">
        <v>3900000</v>
      </c>
    </row>
    <row r="621" spans="1:5" ht="15" customHeight="1" x14ac:dyDescent="0.2">
      <c r="A621" s="63"/>
      <c r="B621" s="134"/>
      <c r="C621" s="78">
        <v>2321</v>
      </c>
      <c r="D621" s="96" t="s">
        <v>132</v>
      </c>
      <c r="E621" s="84">
        <v>1100000</v>
      </c>
    </row>
    <row r="622" spans="1:5" ht="15" customHeight="1" x14ac:dyDescent="0.2">
      <c r="A622" s="63"/>
      <c r="B622" s="135"/>
      <c r="C622" s="49" t="s">
        <v>40</v>
      </c>
      <c r="D622" s="50"/>
      <c r="E622" s="51">
        <f>SUM(E619:E621)</f>
        <v>0</v>
      </c>
    </row>
    <row r="623" spans="1:5" ht="15" customHeight="1" x14ac:dyDescent="0.2"/>
    <row r="624" spans="1:5" ht="15" customHeight="1" x14ac:dyDescent="0.2"/>
    <row r="625" spans="1:5" ht="15" customHeight="1" x14ac:dyDescent="0.2"/>
    <row r="626" spans="1:5" ht="15" customHeight="1" x14ac:dyDescent="0.25">
      <c r="A626" s="23" t="s">
        <v>133</v>
      </c>
    </row>
    <row r="627" spans="1:5" ht="15" customHeight="1" x14ac:dyDescent="0.2">
      <c r="A627" s="159" t="s">
        <v>134</v>
      </c>
      <c r="B627" s="159"/>
      <c r="C627" s="159"/>
      <c r="D627" s="159"/>
      <c r="E627" s="159"/>
    </row>
    <row r="628" spans="1:5" ht="15" customHeight="1" x14ac:dyDescent="0.2">
      <c r="A628" s="159"/>
      <c r="B628" s="159"/>
      <c r="C628" s="159"/>
      <c r="D628" s="159"/>
      <c r="E628" s="159"/>
    </row>
    <row r="629" spans="1:5" ht="15" customHeight="1" x14ac:dyDescent="0.2">
      <c r="A629" s="156" t="s">
        <v>135</v>
      </c>
      <c r="B629" s="156"/>
      <c r="C629" s="156"/>
      <c r="D629" s="156"/>
      <c r="E629" s="156"/>
    </row>
    <row r="630" spans="1:5" ht="15" customHeight="1" x14ac:dyDescent="0.2">
      <c r="A630" s="156"/>
      <c r="B630" s="156"/>
      <c r="C630" s="156"/>
      <c r="D630" s="156"/>
      <c r="E630" s="156"/>
    </row>
    <row r="631" spans="1:5" ht="15" customHeight="1" x14ac:dyDescent="0.2">
      <c r="A631" s="156"/>
      <c r="B631" s="156"/>
      <c r="C631" s="156"/>
      <c r="D631" s="156"/>
      <c r="E631" s="156"/>
    </row>
    <row r="632" spans="1:5" ht="15" customHeight="1" x14ac:dyDescent="0.2">
      <c r="A632" s="156"/>
      <c r="B632" s="156"/>
      <c r="C632" s="156"/>
      <c r="D632" s="156"/>
      <c r="E632" s="156"/>
    </row>
    <row r="633" spans="1:5" ht="15" customHeight="1" x14ac:dyDescent="0.2">
      <c r="A633" s="156"/>
      <c r="B633" s="156"/>
      <c r="C633" s="156"/>
      <c r="D633" s="156"/>
      <c r="E633" s="156"/>
    </row>
    <row r="634" spans="1:5" ht="15" customHeight="1" x14ac:dyDescent="0.2">
      <c r="A634" s="156"/>
      <c r="B634" s="156"/>
      <c r="C634" s="156"/>
      <c r="D634" s="156"/>
      <c r="E634" s="156"/>
    </row>
    <row r="635" spans="1:5" ht="15" customHeight="1" x14ac:dyDescent="0.2">
      <c r="A635" s="108"/>
      <c r="B635" s="108"/>
      <c r="C635" s="108"/>
      <c r="D635" s="108"/>
      <c r="E635" s="108"/>
    </row>
    <row r="636" spans="1:5" ht="15" customHeight="1" x14ac:dyDescent="0.25">
      <c r="A636" s="56" t="s">
        <v>17</v>
      </c>
      <c r="B636" s="58"/>
      <c r="C636" s="58"/>
      <c r="D636" s="58"/>
      <c r="E636" s="58"/>
    </row>
    <row r="637" spans="1:5" ht="15" customHeight="1" x14ac:dyDescent="0.2">
      <c r="A637" s="27" t="s">
        <v>84</v>
      </c>
      <c r="B637" s="58"/>
      <c r="C637" s="58"/>
      <c r="D637" s="58"/>
      <c r="E637" s="61" t="s">
        <v>136</v>
      </c>
    </row>
    <row r="638" spans="1:5" ht="15" customHeight="1" x14ac:dyDescent="0.2">
      <c r="A638" s="132"/>
      <c r="B638" s="133"/>
      <c r="C638" s="58"/>
      <c r="D638" s="58"/>
      <c r="E638" s="71"/>
    </row>
    <row r="639" spans="1:5" ht="15" customHeight="1" x14ac:dyDescent="0.2">
      <c r="A639" s="92"/>
      <c r="B639" s="43" t="s">
        <v>137</v>
      </c>
      <c r="C639" s="43" t="s">
        <v>36</v>
      </c>
      <c r="D639" s="44" t="s">
        <v>41</v>
      </c>
      <c r="E639" s="45" t="s">
        <v>38</v>
      </c>
    </row>
    <row r="640" spans="1:5" ht="15" customHeight="1" x14ac:dyDescent="0.2">
      <c r="A640" s="106"/>
      <c r="B640" s="136">
        <v>870</v>
      </c>
      <c r="C640" s="46"/>
      <c r="D640" s="116" t="s">
        <v>86</v>
      </c>
      <c r="E640" s="84">
        <v>-1770000</v>
      </c>
    </row>
    <row r="641" spans="1:5" ht="15" customHeight="1" x14ac:dyDescent="0.2">
      <c r="A641" s="106"/>
      <c r="B641" s="136">
        <v>870</v>
      </c>
      <c r="C641" s="46"/>
      <c r="D641" s="68" t="s">
        <v>62</v>
      </c>
      <c r="E641" s="84">
        <v>1770000</v>
      </c>
    </row>
    <row r="642" spans="1:5" ht="15" customHeight="1" x14ac:dyDescent="0.2">
      <c r="A642" s="98"/>
      <c r="B642" s="136"/>
      <c r="C642" s="49" t="s">
        <v>40</v>
      </c>
      <c r="D642" s="50"/>
      <c r="E642" s="51">
        <f>SUM(E640:E641)</f>
        <v>0</v>
      </c>
    </row>
    <row r="643" spans="1:5" ht="15" customHeight="1" x14ac:dyDescent="0.2"/>
    <row r="644" spans="1:5" ht="15" customHeight="1" x14ac:dyDescent="0.2"/>
    <row r="645" spans="1:5" ht="15" customHeight="1" x14ac:dyDescent="0.25">
      <c r="A645" s="23" t="s">
        <v>138</v>
      </c>
    </row>
    <row r="646" spans="1:5" ht="15" customHeight="1" x14ac:dyDescent="0.2">
      <c r="A646" s="157" t="s">
        <v>104</v>
      </c>
      <c r="B646" s="157"/>
      <c r="C646" s="157"/>
      <c r="D646" s="157"/>
      <c r="E646" s="157"/>
    </row>
    <row r="647" spans="1:5" ht="15" customHeight="1" x14ac:dyDescent="0.2">
      <c r="A647" s="157"/>
      <c r="B647" s="157"/>
      <c r="C647" s="157"/>
      <c r="D647" s="157"/>
      <c r="E647" s="157"/>
    </row>
    <row r="648" spans="1:5" ht="15" customHeight="1" x14ac:dyDescent="0.2">
      <c r="A648" s="158" t="s">
        <v>139</v>
      </c>
      <c r="B648" s="158"/>
      <c r="C648" s="158"/>
      <c r="D648" s="158"/>
      <c r="E648" s="158"/>
    </row>
    <row r="649" spans="1:5" ht="15" customHeight="1" x14ac:dyDescent="0.2">
      <c r="A649" s="158"/>
      <c r="B649" s="158"/>
      <c r="C649" s="158"/>
      <c r="D649" s="158"/>
      <c r="E649" s="158"/>
    </row>
    <row r="650" spans="1:5" ht="15" customHeight="1" x14ac:dyDescent="0.2">
      <c r="A650" s="158"/>
      <c r="B650" s="158"/>
      <c r="C650" s="158"/>
      <c r="D650" s="158"/>
      <c r="E650" s="158"/>
    </row>
    <row r="651" spans="1:5" ht="15" customHeight="1" x14ac:dyDescent="0.2">
      <c r="A651" s="158"/>
      <c r="B651" s="158"/>
      <c r="C651" s="158"/>
      <c r="D651" s="158"/>
      <c r="E651" s="158"/>
    </row>
    <row r="652" spans="1:5" ht="15" customHeight="1" x14ac:dyDescent="0.2">
      <c r="A652" s="158"/>
      <c r="B652" s="158"/>
      <c r="C652" s="158"/>
      <c r="D652" s="158"/>
      <c r="E652" s="158"/>
    </row>
    <row r="653" spans="1:5" ht="15" customHeight="1" x14ac:dyDescent="0.2">
      <c r="A653" s="158"/>
      <c r="B653" s="158"/>
      <c r="C653" s="158"/>
      <c r="D653" s="158"/>
      <c r="E653" s="158"/>
    </row>
    <row r="654" spans="1:5" ht="15" customHeight="1" x14ac:dyDescent="0.2">
      <c r="A654" s="158"/>
      <c r="B654" s="158"/>
      <c r="C654" s="158"/>
      <c r="D654" s="158"/>
      <c r="E654" s="158"/>
    </row>
    <row r="655" spans="1:5" ht="15" customHeight="1" x14ac:dyDescent="0.2">
      <c r="A655" s="158"/>
      <c r="B655" s="158"/>
      <c r="C655" s="158"/>
      <c r="D655" s="158"/>
      <c r="E655" s="158"/>
    </row>
    <row r="656" spans="1:5" ht="15" customHeight="1" x14ac:dyDescent="0.2">
      <c r="A656" s="158"/>
      <c r="B656" s="158"/>
      <c r="C656" s="158"/>
      <c r="D656" s="158"/>
      <c r="E656" s="158"/>
    </row>
    <row r="657" spans="1:5" ht="15" customHeight="1" x14ac:dyDescent="0.2">
      <c r="A657" s="158"/>
      <c r="B657" s="158"/>
      <c r="C657" s="158"/>
      <c r="D657" s="158"/>
      <c r="E657" s="158"/>
    </row>
    <row r="658" spans="1:5" ht="15" customHeight="1" x14ac:dyDescent="0.2"/>
    <row r="659" spans="1:5" ht="15" customHeight="1" x14ac:dyDescent="0.25">
      <c r="A659" s="25" t="s">
        <v>17</v>
      </c>
      <c r="B659" s="53"/>
      <c r="C659" s="26"/>
      <c r="D659" s="26"/>
      <c r="E659" s="26"/>
    </row>
    <row r="660" spans="1:5" ht="15" customHeight="1" x14ac:dyDescent="0.2">
      <c r="A660" s="27" t="s">
        <v>51</v>
      </c>
      <c r="B660" s="53"/>
      <c r="C660" s="26"/>
      <c r="D660" s="26"/>
      <c r="E660" s="28" t="s">
        <v>52</v>
      </c>
    </row>
    <row r="661" spans="1:5" ht="15" customHeight="1" x14ac:dyDescent="0.25">
      <c r="A661" s="29"/>
      <c r="B661" s="54"/>
      <c r="C661" s="26"/>
      <c r="D661" s="26"/>
      <c r="E661" s="30"/>
    </row>
    <row r="662" spans="1:5" ht="15" customHeight="1" x14ac:dyDescent="0.25">
      <c r="A662" s="29"/>
      <c r="B662" s="54"/>
      <c r="C662" s="31" t="s">
        <v>36</v>
      </c>
      <c r="D662" s="112" t="s">
        <v>41</v>
      </c>
      <c r="E662" s="31" t="s">
        <v>38</v>
      </c>
    </row>
    <row r="663" spans="1:5" ht="15" customHeight="1" x14ac:dyDescent="0.25">
      <c r="A663" s="29"/>
      <c r="B663" s="54"/>
      <c r="C663" s="78">
        <v>6409</v>
      </c>
      <c r="D663" s="96" t="s">
        <v>83</v>
      </c>
      <c r="E663" s="36">
        <v>-385000</v>
      </c>
    </row>
    <row r="664" spans="1:5" ht="15" customHeight="1" x14ac:dyDescent="0.25">
      <c r="A664" s="41"/>
      <c r="B664" s="113"/>
      <c r="C664" s="38" t="s">
        <v>40</v>
      </c>
      <c r="D664" s="114"/>
      <c r="E664" s="115">
        <f>SUM(E663:E663)</f>
        <v>-385000</v>
      </c>
    </row>
    <row r="665" spans="1:5" ht="15" customHeight="1" x14ac:dyDescent="0.2"/>
    <row r="666" spans="1:5" ht="15" customHeight="1" x14ac:dyDescent="0.25">
      <c r="A666" s="56" t="s">
        <v>17</v>
      </c>
      <c r="B666" s="58"/>
      <c r="C666" s="58"/>
      <c r="D666" s="58"/>
      <c r="E666" s="58"/>
    </row>
    <row r="667" spans="1:5" ht="15" customHeight="1" x14ac:dyDescent="0.2">
      <c r="A667" s="27" t="s">
        <v>84</v>
      </c>
      <c r="B667" s="58"/>
      <c r="C667" s="58"/>
      <c r="D667" s="58"/>
      <c r="E667" s="61" t="s">
        <v>136</v>
      </c>
    </row>
    <row r="668" spans="1:5" ht="15" customHeight="1" x14ac:dyDescent="0.2">
      <c r="A668" s="132"/>
      <c r="B668" s="133"/>
      <c r="C668" s="58"/>
      <c r="D668" s="58"/>
      <c r="E668" s="71"/>
    </row>
    <row r="669" spans="1:5" ht="15" customHeight="1" x14ac:dyDescent="0.2">
      <c r="A669" s="92"/>
      <c r="B669" s="43" t="s">
        <v>137</v>
      </c>
      <c r="C669" s="43" t="s">
        <v>36</v>
      </c>
      <c r="D669" s="44" t="s">
        <v>41</v>
      </c>
      <c r="E669" s="45" t="s">
        <v>38</v>
      </c>
    </row>
    <row r="670" spans="1:5" ht="15" customHeight="1" x14ac:dyDescent="0.2">
      <c r="A670" s="106"/>
      <c r="B670" s="136">
        <v>12</v>
      </c>
      <c r="C670" s="46"/>
      <c r="D670" s="116" t="s">
        <v>86</v>
      </c>
      <c r="E670" s="84">
        <f>-101567-996000-599000</f>
        <v>-1696567</v>
      </c>
    </row>
    <row r="671" spans="1:5" ht="15" customHeight="1" x14ac:dyDescent="0.2">
      <c r="A671" s="106"/>
      <c r="B671" s="136">
        <v>12</v>
      </c>
      <c r="C671" s="46"/>
      <c r="D671" s="116" t="s">
        <v>86</v>
      </c>
      <c r="E671" s="84">
        <v>385000</v>
      </c>
    </row>
    <row r="672" spans="1:5" ht="15" customHeight="1" x14ac:dyDescent="0.2">
      <c r="A672" s="98"/>
      <c r="B672" s="136"/>
      <c r="C672" s="49" t="s">
        <v>40</v>
      </c>
      <c r="D672" s="50"/>
      <c r="E672" s="51">
        <f>SUM(E670:E671)</f>
        <v>-1311567</v>
      </c>
    </row>
    <row r="673" spans="1:7" ht="15" customHeight="1" x14ac:dyDescent="0.2"/>
    <row r="674" spans="1:7" ht="15" customHeight="1" x14ac:dyDescent="0.2"/>
    <row r="675" spans="1:7" ht="15" customHeight="1" x14ac:dyDescent="0.2"/>
    <row r="676" spans="1:7" ht="15" customHeight="1" x14ac:dyDescent="0.2"/>
    <row r="677" spans="1:7" ht="15" customHeight="1" x14ac:dyDescent="0.25">
      <c r="A677" s="25" t="s">
        <v>17</v>
      </c>
      <c r="B677" s="26"/>
      <c r="C677" s="26"/>
      <c r="D677" s="59"/>
      <c r="E677" s="59"/>
    </row>
    <row r="678" spans="1:7" ht="15" customHeight="1" x14ac:dyDescent="0.2">
      <c r="A678" s="27" t="s">
        <v>80</v>
      </c>
      <c r="B678" s="26"/>
      <c r="C678" s="26"/>
      <c r="D678" s="26"/>
      <c r="E678" s="28" t="s">
        <v>108</v>
      </c>
    </row>
    <row r="679" spans="1:7" ht="15" customHeight="1" x14ac:dyDescent="0.2">
      <c r="A679" s="29"/>
      <c r="B679" s="126"/>
      <c r="C679" s="26"/>
      <c r="D679" s="29"/>
      <c r="E679" s="127"/>
    </row>
    <row r="680" spans="1:7" ht="15" customHeight="1" x14ac:dyDescent="0.2">
      <c r="A680" s="62"/>
      <c r="B680" s="62"/>
      <c r="C680" s="31" t="s">
        <v>36</v>
      </c>
      <c r="D680" s="112" t="s">
        <v>41</v>
      </c>
      <c r="E680" s="31" t="s">
        <v>38</v>
      </c>
    </row>
    <row r="681" spans="1:7" ht="15" customHeight="1" x14ac:dyDescent="0.2">
      <c r="A681" s="93"/>
      <c r="B681" s="103"/>
      <c r="C681" s="78">
        <v>2212</v>
      </c>
      <c r="D681" s="116" t="s">
        <v>86</v>
      </c>
      <c r="E681" s="36">
        <f>101567+996000+599000</f>
        <v>1696567</v>
      </c>
    </row>
    <row r="682" spans="1:7" ht="15" customHeight="1" x14ac:dyDescent="0.2">
      <c r="A682" s="65"/>
      <c r="B682" s="26"/>
      <c r="C682" s="38" t="s">
        <v>40</v>
      </c>
      <c r="D682" s="114"/>
      <c r="E682" s="115">
        <f>SUM(E681:E681)</f>
        <v>1696567</v>
      </c>
      <c r="G682" s="91">
        <f>+E664+E672+E682</f>
        <v>0</v>
      </c>
    </row>
    <row r="683" spans="1:7" ht="15" customHeight="1" x14ac:dyDescent="0.2"/>
    <row r="684" spans="1:7" ht="15" customHeight="1" x14ac:dyDescent="0.2"/>
    <row r="685" spans="1:7" ht="15" customHeight="1" x14ac:dyDescent="0.25">
      <c r="A685" s="23" t="s">
        <v>140</v>
      </c>
    </row>
    <row r="686" spans="1:7" ht="15" customHeight="1" x14ac:dyDescent="0.2">
      <c r="A686" s="159" t="s">
        <v>134</v>
      </c>
      <c r="B686" s="159"/>
      <c r="C686" s="159"/>
      <c r="D686" s="159"/>
      <c r="E686" s="159"/>
    </row>
    <row r="687" spans="1:7" ht="15" customHeight="1" x14ac:dyDescent="0.2">
      <c r="A687" s="159"/>
      <c r="B687" s="159"/>
      <c r="C687" s="159"/>
      <c r="D687" s="159"/>
      <c r="E687" s="159"/>
    </row>
    <row r="688" spans="1:7" ht="15" customHeight="1" x14ac:dyDescent="0.2">
      <c r="A688" s="158" t="s">
        <v>141</v>
      </c>
      <c r="B688" s="158"/>
      <c r="C688" s="158"/>
      <c r="D688" s="158"/>
      <c r="E688" s="158"/>
    </row>
    <row r="689" spans="1:5" ht="15" customHeight="1" x14ac:dyDescent="0.2">
      <c r="A689" s="158"/>
      <c r="B689" s="158"/>
      <c r="C689" s="158"/>
      <c r="D689" s="158"/>
      <c r="E689" s="158"/>
    </row>
    <row r="690" spans="1:5" ht="15" customHeight="1" x14ac:dyDescent="0.2">
      <c r="A690" s="158"/>
      <c r="B690" s="158"/>
      <c r="C690" s="158"/>
      <c r="D690" s="158"/>
      <c r="E690" s="158"/>
    </row>
    <row r="691" spans="1:5" ht="15" customHeight="1" x14ac:dyDescent="0.2">
      <c r="A691" s="158"/>
      <c r="B691" s="158"/>
      <c r="C691" s="158"/>
      <c r="D691" s="158"/>
      <c r="E691" s="158"/>
    </row>
    <row r="692" spans="1:5" ht="15" customHeight="1" x14ac:dyDescent="0.2">
      <c r="A692" s="158"/>
      <c r="B692" s="158"/>
      <c r="C692" s="158"/>
      <c r="D692" s="158"/>
      <c r="E692" s="158"/>
    </row>
    <row r="693" spans="1:5" ht="15" customHeight="1" x14ac:dyDescent="0.2">
      <c r="A693" s="158"/>
      <c r="B693" s="158"/>
      <c r="C693" s="158"/>
      <c r="D693" s="158"/>
      <c r="E693" s="158"/>
    </row>
    <row r="694" spans="1:5" ht="15" customHeight="1" x14ac:dyDescent="0.2"/>
    <row r="695" spans="1:5" ht="15" customHeight="1" x14ac:dyDescent="0.25">
      <c r="A695" s="25" t="s">
        <v>17</v>
      </c>
      <c r="B695" s="26"/>
      <c r="C695" s="26"/>
      <c r="D695" s="59"/>
      <c r="E695" s="59"/>
    </row>
    <row r="696" spans="1:5" ht="15" customHeight="1" x14ac:dyDescent="0.2">
      <c r="A696" s="27" t="s">
        <v>80</v>
      </c>
      <c r="B696" s="26"/>
      <c r="C696" s="26"/>
      <c r="D696" s="26"/>
      <c r="E696" s="28" t="s">
        <v>85</v>
      </c>
    </row>
    <row r="697" spans="1:5" ht="15" customHeight="1" x14ac:dyDescent="0.2">
      <c r="A697" s="29"/>
      <c r="B697" s="126"/>
      <c r="C697" s="26"/>
      <c r="D697" s="29"/>
      <c r="E697" s="127"/>
    </row>
    <row r="698" spans="1:5" ht="15" customHeight="1" x14ac:dyDescent="0.2">
      <c r="A698" s="62"/>
      <c r="B698" s="62"/>
      <c r="C698" s="31" t="s">
        <v>36</v>
      </c>
      <c r="D698" s="112" t="s">
        <v>41</v>
      </c>
      <c r="E698" s="31" t="s">
        <v>38</v>
      </c>
    </row>
    <row r="699" spans="1:5" ht="15" customHeight="1" x14ac:dyDescent="0.2">
      <c r="A699" s="93"/>
      <c r="B699" s="103"/>
      <c r="C699" s="78">
        <v>3122</v>
      </c>
      <c r="D699" s="116" t="s">
        <v>86</v>
      </c>
      <c r="E699" s="36">
        <v>-3817000</v>
      </c>
    </row>
    <row r="700" spans="1:5" ht="15" customHeight="1" x14ac:dyDescent="0.2">
      <c r="A700" s="93"/>
      <c r="B700" s="103"/>
      <c r="C700" s="78">
        <v>4357</v>
      </c>
      <c r="D700" s="116" t="s">
        <v>86</v>
      </c>
      <c r="E700" s="36">
        <v>3817000</v>
      </c>
    </row>
    <row r="701" spans="1:5" ht="15" customHeight="1" x14ac:dyDescent="0.2">
      <c r="A701" s="65"/>
      <c r="B701" s="26"/>
      <c r="C701" s="38" t="s">
        <v>40</v>
      </c>
      <c r="D701" s="114"/>
      <c r="E701" s="115">
        <f>SUM(E699:E700)</f>
        <v>0</v>
      </c>
    </row>
    <row r="702" spans="1:5" ht="15" customHeight="1" x14ac:dyDescent="0.2"/>
    <row r="703" spans="1:5" ht="15" customHeight="1" x14ac:dyDescent="0.2"/>
    <row r="704" spans="1:5" ht="15" customHeight="1" x14ac:dyDescent="0.25">
      <c r="A704" s="23" t="s">
        <v>142</v>
      </c>
    </row>
    <row r="705" spans="1:5" ht="15" customHeight="1" x14ac:dyDescent="0.2">
      <c r="A705" s="157" t="s">
        <v>104</v>
      </c>
      <c r="B705" s="157"/>
      <c r="C705" s="157"/>
      <c r="D705" s="157"/>
      <c r="E705" s="157"/>
    </row>
    <row r="706" spans="1:5" ht="15" customHeight="1" x14ac:dyDescent="0.2">
      <c r="A706" s="157"/>
      <c r="B706" s="157"/>
      <c r="C706" s="157"/>
      <c r="D706" s="157"/>
      <c r="E706" s="157"/>
    </row>
    <row r="707" spans="1:5" ht="15" customHeight="1" x14ac:dyDescent="0.2">
      <c r="A707" s="158" t="s">
        <v>143</v>
      </c>
      <c r="B707" s="158"/>
      <c r="C707" s="158"/>
      <c r="D707" s="158"/>
      <c r="E707" s="158"/>
    </row>
    <row r="708" spans="1:5" ht="15" customHeight="1" x14ac:dyDescent="0.2">
      <c r="A708" s="158"/>
      <c r="B708" s="158"/>
      <c r="C708" s="158"/>
      <c r="D708" s="158"/>
      <c r="E708" s="158"/>
    </row>
    <row r="709" spans="1:5" ht="15" customHeight="1" x14ac:dyDescent="0.2">
      <c r="A709" s="158"/>
      <c r="B709" s="158"/>
      <c r="C709" s="158"/>
      <c r="D709" s="158"/>
      <c r="E709" s="158"/>
    </row>
    <row r="710" spans="1:5" ht="15" customHeight="1" x14ac:dyDescent="0.2">
      <c r="A710" s="158"/>
      <c r="B710" s="158"/>
      <c r="C710" s="158"/>
      <c r="D710" s="158"/>
      <c r="E710" s="158"/>
    </row>
    <row r="711" spans="1:5" ht="15" customHeight="1" x14ac:dyDescent="0.2">
      <c r="A711" s="158"/>
      <c r="B711" s="158"/>
      <c r="C711" s="158"/>
      <c r="D711" s="158"/>
      <c r="E711" s="158"/>
    </row>
    <row r="712" spans="1:5" ht="15" customHeight="1" x14ac:dyDescent="0.2">
      <c r="A712" s="158"/>
      <c r="B712" s="158"/>
      <c r="C712" s="158"/>
      <c r="D712" s="158"/>
      <c r="E712" s="158"/>
    </row>
    <row r="713" spans="1:5" ht="15" customHeight="1" x14ac:dyDescent="0.2">
      <c r="A713" s="158"/>
      <c r="B713" s="158"/>
      <c r="C713" s="158"/>
      <c r="D713" s="158"/>
      <c r="E713" s="158"/>
    </row>
    <row r="714" spans="1:5" ht="15" customHeight="1" x14ac:dyDescent="0.2">
      <c r="A714" s="24"/>
      <c r="B714" s="24"/>
      <c r="C714" s="24"/>
      <c r="D714" s="24"/>
      <c r="E714" s="24"/>
    </row>
    <row r="715" spans="1:5" ht="15" customHeight="1" x14ac:dyDescent="0.25">
      <c r="A715" s="25" t="s">
        <v>17</v>
      </c>
      <c r="B715" s="26"/>
      <c r="C715" s="26"/>
      <c r="D715" s="26"/>
      <c r="E715" s="26"/>
    </row>
    <row r="716" spans="1:5" ht="15" customHeight="1" x14ac:dyDescent="0.2">
      <c r="A716" s="27" t="s">
        <v>51</v>
      </c>
      <c r="B716" s="26"/>
      <c r="C716" s="26"/>
      <c r="D716" s="26"/>
      <c r="E716" s="28" t="s">
        <v>52</v>
      </c>
    </row>
    <row r="717" spans="1:5" ht="15" customHeight="1" x14ac:dyDescent="0.25">
      <c r="A717" s="29"/>
      <c r="B717" s="25"/>
      <c r="C717" s="26"/>
      <c r="D717" s="26"/>
      <c r="E717" s="30"/>
    </row>
    <row r="718" spans="1:5" ht="15" customHeight="1" x14ac:dyDescent="0.2">
      <c r="A718" s="62"/>
      <c r="B718" s="92"/>
      <c r="C718" s="31" t="s">
        <v>36</v>
      </c>
      <c r="D718" s="112" t="s">
        <v>41</v>
      </c>
      <c r="E718" s="31" t="s">
        <v>38</v>
      </c>
    </row>
    <row r="719" spans="1:5" ht="15" customHeight="1" x14ac:dyDescent="0.2">
      <c r="A719" s="63"/>
      <c r="B719" s="94"/>
      <c r="C719" s="78">
        <v>6409</v>
      </c>
      <c r="D719" s="96" t="s">
        <v>83</v>
      </c>
      <c r="E719" s="36">
        <v>-2742215</v>
      </c>
    </row>
    <row r="720" spans="1:5" ht="15" customHeight="1" x14ac:dyDescent="0.2">
      <c r="A720" s="65"/>
      <c r="B720" s="98"/>
      <c r="C720" s="38" t="s">
        <v>40</v>
      </c>
      <c r="D720" s="114"/>
      <c r="E720" s="115">
        <f>SUM(E719:E719)</f>
        <v>-2742215</v>
      </c>
    </row>
    <row r="721" spans="1:5" ht="15" customHeight="1" x14ac:dyDescent="0.25">
      <c r="A721" s="41"/>
      <c r="B721" s="29"/>
      <c r="C721" s="29"/>
      <c r="D721" s="29"/>
      <c r="E721" s="29"/>
    </row>
    <row r="722" spans="1:5" ht="15" customHeight="1" x14ac:dyDescent="0.25">
      <c r="A722" s="25" t="s">
        <v>17</v>
      </c>
      <c r="B722" s="26"/>
      <c r="C722" s="26"/>
      <c r="D722" s="59"/>
      <c r="E722" s="59"/>
    </row>
    <row r="723" spans="1:5" ht="15" customHeight="1" x14ac:dyDescent="0.2">
      <c r="A723" s="27" t="s">
        <v>80</v>
      </c>
      <c r="B723" s="26"/>
      <c r="C723" s="26"/>
      <c r="D723" s="26"/>
      <c r="E723" s="28" t="s">
        <v>81</v>
      </c>
    </row>
    <row r="724" spans="1:5" ht="15" customHeight="1" x14ac:dyDescent="0.2">
      <c r="A724" s="29"/>
      <c r="B724" s="126"/>
      <c r="C724" s="26"/>
      <c r="D724" s="29"/>
      <c r="E724" s="127"/>
    </row>
    <row r="725" spans="1:5" ht="15" customHeight="1" x14ac:dyDescent="0.2">
      <c r="A725" s="62"/>
      <c r="B725" s="62"/>
      <c r="C725" s="31" t="s">
        <v>36</v>
      </c>
      <c r="D725" s="112" t="s">
        <v>41</v>
      </c>
      <c r="E725" s="31" t="s">
        <v>38</v>
      </c>
    </row>
    <row r="726" spans="1:5" ht="15" customHeight="1" x14ac:dyDescent="0.2">
      <c r="A726" s="93"/>
      <c r="B726" s="103"/>
      <c r="C726" s="78">
        <v>3122</v>
      </c>
      <c r="D726" s="116" t="s">
        <v>86</v>
      </c>
      <c r="E726" s="36">
        <v>2742215</v>
      </c>
    </row>
    <row r="727" spans="1:5" ht="15" customHeight="1" x14ac:dyDescent="0.2">
      <c r="A727" s="65"/>
      <c r="B727" s="26"/>
      <c r="C727" s="38" t="s">
        <v>40</v>
      </c>
      <c r="D727" s="114"/>
      <c r="E727" s="115">
        <f>SUM(E726:E726)</f>
        <v>2742215</v>
      </c>
    </row>
    <row r="728" spans="1:5" ht="15" customHeight="1" x14ac:dyDescent="0.2"/>
    <row r="729" spans="1:5" ht="15" customHeight="1" x14ac:dyDescent="0.2"/>
    <row r="730" spans="1:5" ht="15" customHeight="1" x14ac:dyDescent="0.25">
      <c r="A730" s="23" t="s">
        <v>144</v>
      </c>
    </row>
    <row r="731" spans="1:5" ht="15" customHeight="1" x14ac:dyDescent="0.2">
      <c r="A731" s="159" t="s">
        <v>134</v>
      </c>
      <c r="B731" s="159"/>
      <c r="C731" s="159"/>
      <c r="D731" s="159"/>
      <c r="E731" s="159"/>
    </row>
    <row r="732" spans="1:5" ht="15" customHeight="1" x14ac:dyDescent="0.2">
      <c r="A732" s="159"/>
      <c r="B732" s="159"/>
      <c r="C732" s="159"/>
      <c r="D732" s="159"/>
      <c r="E732" s="159"/>
    </row>
    <row r="733" spans="1:5" ht="15" customHeight="1" x14ac:dyDescent="0.2">
      <c r="A733" s="158" t="s">
        <v>145</v>
      </c>
      <c r="B733" s="158"/>
      <c r="C733" s="158"/>
      <c r="D733" s="158"/>
      <c r="E733" s="158"/>
    </row>
    <row r="734" spans="1:5" ht="15" customHeight="1" x14ac:dyDescent="0.2">
      <c r="A734" s="158"/>
      <c r="B734" s="158"/>
      <c r="C734" s="158"/>
      <c r="D734" s="158"/>
      <c r="E734" s="158"/>
    </row>
    <row r="735" spans="1:5" ht="15" customHeight="1" x14ac:dyDescent="0.2">
      <c r="A735" s="158"/>
      <c r="B735" s="158"/>
      <c r="C735" s="158"/>
      <c r="D735" s="158"/>
      <c r="E735" s="158"/>
    </row>
    <row r="736" spans="1:5" ht="15" customHeight="1" x14ac:dyDescent="0.2">
      <c r="A736" s="158"/>
      <c r="B736" s="158"/>
      <c r="C736" s="158"/>
      <c r="D736" s="158"/>
      <c r="E736" s="158"/>
    </row>
    <row r="737" spans="1:5" ht="15" customHeight="1" x14ac:dyDescent="0.2">
      <c r="A737" s="158"/>
      <c r="B737" s="158"/>
      <c r="C737" s="158"/>
      <c r="D737" s="158"/>
      <c r="E737" s="158"/>
    </row>
    <row r="738" spans="1:5" ht="15" customHeight="1" x14ac:dyDescent="0.2">
      <c r="A738" s="158"/>
      <c r="B738" s="158"/>
      <c r="C738" s="158"/>
      <c r="D738" s="158"/>
      <c r="E738" s="158"/>
    </row>
    <row r="739" spans="1:5" ht="15" customHeight="1" x14ac:dyDescent="0.2">
      <c r="A739" s="158"/>
      <c r="B739" s="158"/>
      <c r="C739" s="158"/>
      <c r="D739" s="158"/>
      <c r="E739" s="158"/>
    </row>
    <row r="740" spans="1:5" ht="15" customHeight="1" x14ac:dyDescent="0.25">
      <c r="A740" s="23"/>
    </row>
    <row r="741" spans="1:5" ht="15" customHeight="1" x14ac:dyDescent="0.25">
      <c r="A741" s="25" t="s">
        <v>17</v>
      </c>
      <c r="B741" s="26"/>
      <c r="C741" s="26"/>
      <c r="D741" s="59"/>
      <c r="E741" s="59"/>
    </row>
    <row r="742" spans="1:5" ht="15" customHeight="1" x14ac:dyDescent="0.2">
      <c r="A742" s="27" t="s">
        <v>84</v>
      </c>
      <c r="B742" s="26"/>
      <c r="C742" s="26"/>
      <c r="D742" s="26"/>
      <c r="E742" s="28" t="s">
        <v>146</v>
      </c>
    </row>
    <row r="743" spans="1:5" ht="15" customHeight="1" x14ac:dyDescent="0.2">
      <c r="A743" s="29"/>
      <c r="B743" s="126"/>
      <c r="C743" s="26"/>
      <c r="D743" s="29"/>
      <c r="E743" s="127"/>
    </row>
    <row r="744" spans="1:5" ht="15" customHeight="1" x14ac:dyDescent="0.2">
      <c r="A744" s="62"/>
      <c r="B744" s="62"/>
      <c r="C744" s="31" t="s">
        <v>36</v>
      </c>
      <c r="D744" s="112" t="s">
        <v>41</v>
      </c>
      <c r="E744" s="31" t="s">
        <v>38</v>
      </c>
    </row>
    <row r="745" spans="1:5" ht="15" customHeight="1" x14ac:dyDescent="0.2">
      <c r="A745" s="93"/>
      <c r="B745" s="103"/>
      <c r="C745" s="78">
        <v>3299</v>
      </c>
      <c r="D745" s="96" t="s">
        <v>83</v>
      </c>
      <c r="E745" s="64">
        <v>-479753.99</v>
      </c>
    </row>
    <row r="746" spans="1:5" ht="15" customHeight="1" x14ac:dyDescent="0.2">
      <c r="A746" s="93"/>
      <c r="B746" s="103"/>
      <c r="C746" s="78">
        <v>3299</v>
      </c>
      <c r="D746" s="96" t="s">
        <v>92</v>
      </c>
      <c r="E746" s="64">
        <v>409753.99</v>
      </c>
    </row>
    <row r="747" spans="1:5" ht="15" customHeight="1" x14ac:dyDescent="0.2">
      <c r="A747" s="93"/>
      <c r="B747" s="103"/>
      <c r="C747" s="78">
        <v>3299</v>
      </c>
      <c r="D747" s="96" t="s">
        <v>62</v>
      </c>
      <c r="E747" s="64">
        <v>70000</v>
      </c>
    </row>
    <row r="748" spans="1:5" ht="15" customHeight="1" x14ac:dyDescent="0.2">
      <c r="A748" s="93"/>
      <c r="B748" s="94"/>
      <c r="C748" s="49" t="s">
        <v>40</v>
      </c>
      <c r="D748" s="50"/>
      <c r="E748" s="51">
        <f>SUM(E745:E747)</f>
        <v>0</v>
      </c>
    </row>
    <row r="749" spans="1:5" ht="15" customHeight="1" x14ac:dyDescent="0.2"/>
    <row r="750" spans="1:5" ht="15" customHeight="1" x14ac:dyDescent="0.2"/>
    <row r="751" spans="1:5" ht="15" customHeight="1" x14ac:dyDescent="0.25">
      <c r="A751" s="23" t="s">
        <v>147</v>
      </c>
    </row>
    <row r="752" spans="1:5" ht="15" customHeight="1" x14ac:dyDescent="0.2">
      <c r="A752" s="160" t="s">
        <v>30</v>
      </c>
      <c r="B752" s="160"/>
      <c r="C752" s="160"/>
      <c r="D752" s="160"/>
      <c r="E752" s="160"/>
    </row>
    <row r="753" spans="1:5" ht="15" customHeight="1" x14ac:dyDescent="0.2">
      <c r="A753" s="157" t="s">
        <v>60</v>
      </c>
      <c r="B753" s="157"/>
      <c r="C753" s="157"/>
      <c r="D753" s="157"/>
      <c r="E753" s="157"/>
    </row>
    <row r="754" spans="1:5" ht="15" customHeight="1" x14ac:dyDescent="0.2">
      <c r="A754" s="156" t="s">
        <v>148</v>
      </c>
      <c r="B754" s="156"/>
      <c r="C754" s="156"/>
      <c r="D754" s="156"/>
      <c r="E754" s="156"/>
    </row>
    <row r="755" spans="1:5" ht="15" customHeight="1" x14ac:dyDescent="0.2">
      <c r="A755" s="156"/>
      <c r="B755" s="156"/>
      <c r="C755" s="156"/>
      <c r="D755" s="156"/>
      <c r="E755" s="156"/>
    </row>
    <row r="756" spans="1:5" ht="15" customHeight="1" x14ac:dyDescent="0.2">
      <c r="A756" s="156"/>
      <c r="B756" s="156"/>
      <c r="C756" s="156"/>
      <c r="D756" s="156"/>
      <c r="E756" s="156"/>
    </row>
    <row r="757" spans="1:5" ht="15" customHeight="1" x14ac:dyDescent="0.2">
      <c r="A757" s="156"/>
      <c r="B757" s="156"/>
      <c r="C757" s="156"/>
      <c r="D757" s="156"/>
      <c r="E757" s="156"/>
    </row>
    <row r="758" spans="1:5" ht="15" customHeight="1" x14ac:dyDescent="0.2">
      <c r="A758" s="156"/>
      <c r="B758" s="156"/>
      <c r="C758" s="156"/>
      <c r="D758" s="156"/>
      <c r="E758" s="156"/>
    </row>
    <row r="759" spans="1:5" ht="15" customHeight="1" x14ac:dyDescent="0.2">
      <c r="A759" s="156"/>
      <c r="B759" s="156"/>
      <c r="C759" s="156"/>
      <c r="D759" s="156"/>
      <c r="E759" s="156"/>
    </row>
    <row r="760" spans="1:5" ht="15" customHeight="1" x14ac:dyDescent="0.2">
      <c r="A760" s="156"/>
      <c r="B760" s="156"/>
      <c r="C760" s="156"/>
      <c r="D760" s="156"/>
      <c r="E760" s="156"/>
    </row>
    <row r="761" spans="1:5" ht="15" customHeight="1" x14ac:dyDescent="0.2">
      <c r="A761" s="156"/>
      <c r="B761" s="156"/>
      <c r="C761" s="156"/>
      <c r="D761" s="156"/>
      <c r="E761" s="156"/>
    </row>
    <row r="762" spans="1:5" ht="15" customHeight="1" x14ac:dyDescent="0.2"/>
    <row r="763" spans="1:5" ht="15" customHeight="1" x14ac:dyDescent="0.25">
      <c r="A763" s="25" t="s">
        <v>1</v>
      </c>
      <c r="B763" s="58"/>
      <c r="C763" s="58"/>
      <c r="D763" s="58"/>
      <c r="E763" s="58"/>
    </row>
    <row r="764" spans="1:5" ht="15" customHeight="1" x14ac:dyDescent="0.2">
      <c r="A764" s="89" t="s">
        <v>90</v>
      </c>
      <c r="B764" s="58"/>
      <c r="C764" s="58"/>
      <c r="D764" s="58"/>
      <c r="E764" s="61" t="s">
        <v>91</v>
      </c>
    </row>
    <row r="765" spans="1:5" ht="15" customHeight="1" x14ac:dyDescent="0.25">
      <c r="A765" s="56"/>
      <c r="B765" s="59"/>
      <c r="C765" s="58"/>
      <c r="D765" s="58"/>
      <c r="E765" s="71"/>
    </row>
    <row r="766" spans="1:5" ht="15" customHeight="1" x14ac:dyDescent="0.2">
      <c r="B766" s="46" t="s">
        <v>35</v>
      </c>
      <c r="C766" s="43" t="s">
        <v>36</v>
      </c>
      <c r="D766" s="44" t="s">
        <v>37</v>
      </c>
      <c r="E766" s="43" t="s">
        <v>38</v>
      </c>
    </row>
    <row r="767" spans="1:5" ht="15" customHeight="1" x14ac:dyDescent="0.2">
      <c r="B767" s="117">
        <v>33514013</v>
      </c>
      <c r="C767" s="46"/>
      <c r="D767" s="73" t="s">
        <v>39</v>
      </c>
      <c r="E767" s="48">
        <v>778922.15</v>
      </c>
    </row>
    <row r="768" spans="1:5" ht="15" customHeight="1" x14ac:dyDescent="0.2">
      <c r="B768" s="119"/>
      <c r="C768" s="49" t="s">
        <v>40</v>
      </c>
      <c r="D768" s="50"/>
      <c r="E768" s="51">
        <f>SUM(E767:E767)</f>
        <v>778922.15</v>
      </c>
    </row>
    <row r="769" spans="1:5" ht="15" customHeight="1" x14ac:dyDescent="0.2">
      <c r="A769" s="59"/>
      <c r="B769" s="120"/>
      <c r="C769" s="100"/>
      <c r="D769" s="58"/>
      <c r="E769" s="101"/>
    </row>
    <row r="770" spans="1:5" ht="15" customHeight="1" x14ac:dyDescent="0.25">
      <c r="A770" s="56" t="s">
        <v>17</v>
      </c>
      <c r="B770" s="58"/>
      <c r="C770" s="58"/>
      <c r="D770" s="58"/>
      <c r="E770" s="58"/>
    </row>
    <row r="771" spans="1:5" ht="15" customHeight="1" x14ac:dyDescent="0.2">
      <c r="A771" s="89" t="s">
        <v>90</v>
      </c>
      <c r="B771" s="58"/>
      <c r="C771" s="58"/>
      <c r="D771" s="58"/>
      <c r="E771" s="61" t="s">
        <v>91</v>
      </c>
    </row>
    <row r="772" spans="1:5" ht="15" customHeight="1" x14ac:dyDescent="0.25">
      <c r="A772" s="56"/>
      <c r="B772" s="59"/>
      <c r="C772" s="58"/>
      <c r="D772" s="58"/>
      <c r="E772" s="71"/>
    </row>
    <row r="773" spans="1:5" ht="15" customHeight="1" x14ac:dyDescent="0.2">
      <c r="A773" s="102"/>
      <c r="B773" s="92"/>
      <c r="C773" s="43" t="s">
        <v>36</v>
      </c>
      <c r="D773" s="44" t="s">
        <v>41</v>
      </c>
      <c r="E773" s="43" t="s">
        <v>38</v>
      </c>
    </row>
    <row r="774" spans="1:5" ht="15" customHeight="1" x14ac:dyDescent="0.2">
      <c r="A774" s="93"/>
      <c r="B774" s="103"/>
      <c r="C774" s="46">
        <v>6172</v>
      </c>
      <c r="D774" s="96" t="s">
        <v>62</v>
      </c>
      <c r="E774" s="48">
        <v>-530000</v>
      </c>
    </row>
    <row r="775" spans="1:5" ht="15" customHeight="1" x14ac:dyDescent="0.2">
      <c r="A775" s="93"/>
      <c r="B775" s="103"/>
      <c r="C775" s="46">
        <v>6172</v>
      </c>
      <c r="D775" s="96" t="s">
        <v>92</v>
      </c>
      <c r="E775" s="48">
        <f>150000+40000+15000+70000+30000+10000</f>
        <v>315000</v>
      </c>
    </row>
    <row r="776" spans="1:5" ht="15" customHeight="1" x14ac:dyDescent="0.2">
      <c r="A776" s="93"/>
      <c r="B776" s="103"/>
      <c r="C776" s="46">
        <v>6172</v>
      </c>
      <c r="D776" s="96" t="s">
        <v>83</v>
      </c>
      <c r="E776" s="48">
        <f>573992.15+420000</f>
        <v>993992.15</v>
      </c>
    </row>
    <row r="777" spans="1:5" ht="15" customHeight="1" x14ac:dyDescent="0.2">
      <c r="A777" s="120"/>
      <c r="B777" s="120"/>
      <c r="C777" s="49" t="s">
        <v>40</v>
      </c>
      <c r="D777" s="50"/>
      <c r="E777" s="51">
        <f>SUM(E774:E776)</f>
        <v>778992.15</v>
      </c>
    </row>
    <row r="778" spans="1:5" ht="15" customHeight="1" x14ac:dyDescent="0.2"/>
    <row r="779" spans="1:5" ht="15" customHeight="1" x14ac:dyDescent="0.2"/>
    <row r="780" spans="1:5" ht="15" customHeight="1" x14ac:dyDescent="0.2"/>
    <row r="781" spans="1:5" ht="15" customHeight="1" x14ac:dyDescent="0.2"/>
    <row r="782" spans="1:5" ht="15" customHeight="1" x14ac:dyDescent="0.25">
      <c r="A782" s="23" t="s">
        <v>149</v>
      </c>
    </row>
    <row r="783" spans="1:5" ht="15" customHeight="1" x14ac:dyDescent="0.2">
      <c r="A783" s="157" t="s">
        <v>30</v>
      </c>
      <c r="B783" s="157"/>
      <c r="C783" s="157"/>
      <c r="D783" s="157"/>
      <c r="E783" s="157"/>
    </row>
    <row r="784" spans="1:5" ht="15" customHeight="1" x14ac:dyDescent="0.2">
      <c r="A784" s="157" t="s">
        <v>31</v>
      </c>
      <c r="B784" s="157"/>
      <c r="C784" s="157"/>
      <c r="D784" s="157"/>
      <c r="E784" s="157"/>
    </row>
    <row r="785" spans="1:5" ht="15" customHeight="1" x14ac:dyDescent="0.2">
      <c r="A785" s="158" t="s">
        <v>150</v>
      </c>
      <c r="B785" s="158"/>
      <c r="C785" s="158"/>
      <c r="D785" s="158"/>
      <c r="E785" s="158"/>
    </row>
    <row r="786" spans="1:5" ht="15" customHeight="1" x14ac:dyDescent="0.2">
      <c r="A786" s="158"/>
      <c r="B786" s="158"/>
      <c r="C786" s="158"/>
      <c r="D786" s="158"/>
      <c r="E786" s="158"/>
    </row>
    <row r="787" spans="1:5" ht="15" customHeight="1" x14ac:dyDescent="0.2">
      <c r="A787" s="158"/>
      <c r="B787" s="158"/>
      <c r="C787" s="158"/>
      <c r="D787" s="158"/>
      <c r="E787" s="158"/>
    </row>
    <row r="788" spans="1:5" ht="15" customHeight="1" x14ac:dyDescent="0.2">
      <c r="A788" s="158"/>
      <c r="B788" s="158"/>
      <c r="C788" s="158"/>
      <c r="D788" s="158"/>
      <c r="E788" s="158"/>
    </row>
    <row r="789" spans="1:5" ht="15" customHeight="1" x14ac:dyDescent="0.2">
      <c r="A789" s="158"/>
      <c r="B789" s="158"/>
      <c r="C789" s="158"/>
      <c r="D789" s="158"/>
      <c r="E789" s="158"/>
    </row>
    <row r="790" spans="1:5" ht="15" customHeight="1" x14ac:dyDescent="0.2">
      <c r="A790" s="24"/>
      <c r="B790" s="24"/>
      <c r="C790" s="24"/>
      <c r="D790" s="24"/>
      <c r="E790" s="24"/>
    </row>
    <row r="791" spans="1:5" ht="15" customHeight="1" x14ac:dyDescent="0.25">
      <c r="A791" s="25" t="s">
        <v>1</v>
      </c>
      <c r="B791" s="26"/>
      <c r="C791" s="26"/>
      <c r="D791" s="26"/>
      <c r="E791" s="26"/>
    </row>
    <row r="792" spans="1:5" ht="15" customHeight="1" x14ac:dyDescent="0.2">
      <c r="A792" s="27" t="s">
        <v>33</v>
      </c>
      <c r="B792" s="26"/>
      <c r="C792" s="26"/>
      <c r="D792" s="26"/>
      <c r="E792" s="28" t="s">
        <v>34</v>
      </c>
    </row>
    <row r="793" spans="1:5" ht="15" customHeight="1" x14ac:dyDescent="0.25">
      <c r="A793" s="29"/>
      <c r="B793" s="25"/>
      <c r="C793" s="26"/>
      <c r="D793" s="26"/>
      <c r="E793" s="30"/>
    </row>
    <row r="794" spans="1:5" ht="15" customHeight="1" x14ac:dyDescent="0.2">
      <c r="B794" s="31" t="s">
        <v>35</v>
      </c>
      <c r="C794" s="31" t="s">
        <v>36</v>
      </c>
      <c r="D794" s="32" t="s">
        <v>37</v>
      </c>
      <c r="E794" s="31" t="s">
        <v>38</v>
      </c>
    </row>
    <row r="795" spans="1:5" ht="15" customHeight="1" x14ac:dyDescent="0.2">
      <c r="B795" s="33">
        <v>33047</v>
      </c>
      <c r="C795" s="34"/>
      <c r="D795" s="35" t="s">
        <v>39</v>
      </c>
      <c r="E795" s="36">
        <v>1323000</v>
      </c>
    </row>
    <row r="796" spans="1:5" ht="15" customHeight="1" x14ac:dyDescent="0.2">
      <c r="B796" s="37"/>
      <c r="C796" s="38" t="s">
        <v>40</v>
      </c>
      <c r="D796" s="39"/>
      <c r="E796" s="40">
        <f>SUM(E795:E795)</f>
        <v>1323000</v>
      </c>
    </row>
    <row r="797" spans="1:5" ht="15" customHeight="1" x14ac:dyDescent="0.25">
      <c r="A797" s="41"/>
      <c r="B797" s="42"/>
      <c r="C797" s="42"/>
      <c r="D797" s="42"/>
      <c r="E797" s="42"/>
    </row>
    <row r="798" spans="1:5" ht="15" customHeight="1" x14ac:dyDescent="0.25">
      <c r="A798" s="25" t="s">
        <v>17</v>
      </c>
      <c r="B798" s="26"/>
      <c r="C798" s="26"/>
      <c r="D798" s="26"/>
      <c r="E798" s="29"/>
    </row>
    <row r="799" spans="1:5" ht="15" customHeight="1" x14ac:dyDescent="0.2">
      <c r="A799" s="27" t="s">
        <v>33</v>
      </c>
      <c r="B799" s="26"/>
      <c r="C799" s="26"/>
      <c r="D799" s="26"/>
      <c r="E799" s="28" t="s">
        <v>34</v>
      </c>
    </row>
    <row r="800" spans="1:5" ht="15" customHeight="1" x14ac:dyDescent="0.25">
      <c r="A800" s="29"/>
      <c r="B800" s="25"/>
      <c r="C800" s="26"/>
      <c r="D800" s="26"/>
      <c r="E800" s="30"/>
    </row>
    <row r="801" spans="1:7" ht="15" customHeight="1" x14ac:dyDescent="0.2">
      <c r="C801" s="43" t="s">
        <v>36</v>
      </c>
      <c r="D801" s="44" t="s">
        <v>41</v>
      </c>
      <c r="E801" s="45" t="s">
        <v>38</v>
      </c>
    </row>
    <row r="802" spans="1:7" ht="15" customHeight="1" x14ac:dyDescent="0.2">
      <c r="C802" s="46">
        <v>3113</v>
      </c>
      <c r="D802" s="47" t="s">
        <v>42</v>
      </c>
      <c r="E802" s="48">
        <f>6300+1103900</f>
        <v>1110200</v>
      </c>
    </row>
    <row r="803" spans="1:7" ht="15" customHeight="1" x14ac:dyDescent="0.2">
      <c r="C803" s="46">
        <v>3114</v>
      </c>
      <c r="D803" s="47" t="s">
        <v>42</v>
      </c>
      <c r="E803" s="48">
        <v>4600</v>
      </c>
    </row>
    <row r="804" spans="1:7" ht="15" customHeight="1" x14ac:dyDescent="0.2">
      <c r="C804" s="46">
        <v>3121</v>
      </c>
      <c r="D804" s="47" t="s">
        <v>42</v>
      </c>
      <c r="E804" s="48">
        <v>20800</v>
      </c>
    </row>
    <row r="805" spans="1:7" ht="15" customHeight="1" x14ac:dyDescent="0.2">
      <c r="C805" s="49" t="s">
        <v>40</v>
      </c>
      <c r="D805" s="50"/>
      <c r="E805" s="51">
        <f>SUM(E802:E804)</f>
        <v>1135600</v>
      </c>
    </row>
    <row r="806" spans="1:7" ht="15" customHeight="1" x14ac:dyDescent="0.2"/>
    <row r="807" spans="1:7" ht="15" customHeight="1" x14ac:dyDescent="0.2">
      <c r="B807" s="31" t="s">
        <v>35</v>
      </c>
      <c r="C807" s="31" t="s">
        <v>36</v>
      </c>
      <c r="D807" s="32" t="s">
        <v>37</v>
      </c>
      <c r="E807" s="31" t="s">
        <v>38</v>
      </c>
    </row>
    <row r="808" spans="1:7" ht="15" customHeight="1" x14ac:dyDescent="0.2">
      <c r="B808" s="33">
        <v>33047</v>
      </c>
      <c r="C808" s="34"/>
      <c r="D808" s="68" t="s">
        <v>47</v>
      </c>
      <c r="E808" s="36">
        <v>187400</v>
      </c>
    </row>
    <row r="809" spans="1:7" ht="15" customHeight="1" x14ac:dyDescent="0.2">
      <c r="B809" s="37"/>
      <c r="C809" s="38" t="s">
        <v>40</v>
      </c>
      <c r="D809" s="39"/>
      <c r="E809" s="40">
        <f>SUM(E808:E808)</f>
        <v>187400</v>
      </c>
      <c r="G809" s="91">
        <f>+E805+E809</f>
        <v>1323000</v>
      </c>
    </row>
    <row r="810" spans="1:7" ht="15" customHeight="1" x14ac:dyDescent="0.2"/>
    <row r="811" spans="1:7" ht="15" customHeight="1" x14ac:dyDescent="0.2"/>
    <row r="812" spans="1:7" ht="15" customHeight="1" x14ac:dyDescent="0.25">
      <c r="A812" s="23" t="s">
        <v>151</v>
      </c>
    </row>
    <row r="813" spans="1:7" ht="15" customHeight="1" x14ac:dyDescent="0.2">
      <c r="A813" s="159" t="s">
        <v>134</v>
      </c>
      <c r="B813" s="159"/>
      <c r="C813" s="159"/>
      <c r="D813" s="159"/>
      <c r="E813" s="159"/>
    </row>
    <row r="814" spans="1:7" ht="15" customHeight="1" x14ac:dyDescent="0.2">
      <c r="A814" s="159"/>
      <c r="B814" s="159"/>
      <c r="C814" s="159"/>
      <c r="D814" s="159"/>
      <c r="E814" s="159"/>
    </row>
    <row r="815" spans="1:7" ht="15" customHeight="1" x14ac:dyDescent="0.2">
      <c r="A815" s="158" t="s">
        <v>152</v>
      </c>
      <c r="B815" s="158"/>
      <c r="C815" s="158"/>
      <c r="D815" s="158"/>
      <c r="E815" s="158"/>
    </row>
    <row r="816" spans="1:7" ht="15" customHeight="1" x14ac:dyDescent="0.2">
      <c r="A816" s="158"/>
      <c r="B816" s="158"/>
      <c r="C816" s="158"/>
      <c r="D816" s="158"/>
      <c r="E816" s="158"/>
    </row>
    <row r="817" spans="1:5" ht="15" customHeight="1" x14ac:dyDescent="0.2">
      <c r="A817" s="158"/>
      <c r="B817" s="158"/>
      <c r="C817" s="158"/>
      <c r="D817" s="158"/>
      <c r="E817" s="158"/>
    </row>
    <row r="818" spans="1:5" ht="15" customHeight="1" x14ac:dyDescent="0.2">
      <c r="A818" s="158"/>
      <c r="B818" s="158"/>
      <c r="C818" s="158"/>
      <c r="D818" s="158"/>
      <c r="E818" s="158"/>
    </row>
    <row r="819" spans="1:5" ht="15" customHeight="1" x14ac:dyDescent="0.2">
      <c r="A819" s="158"/>
      <c r="B819" s="158"/>
      <c r="C819" s="158"/>
      <c r="D819" s="158"/>
      <c r="E819" s="158"/>
    </row>
    <row r="820" spans="1:5" ht="15" customHeight="1" x14ac:dyDescent="0.2"/>
    <row r="821" spans="1:5" ht="15" customHeight="1" x14ac:dyDescent="0.25">
      <c r="A821" s="25" t="s">
        <v>17</v>
      </c>
      <c r="B821" s="26"/>
      <c r="C821" s="26"/>
      <c r="D821" s="59"/>
      <c r="E821" s="59"/>
    </row>
    <row r="822" spans="1:5" ht="15" customHeight="1" x14ac:dyDescent="0.2">
      <c r="A822" s="27" t="s">
        <v>80</v>
      </c>
      <c r="B822" s="26"/>
      <c r="C822" s="26"/>
      <c r="D822" s="26"/>
      <c r="E822" s="28" t="s">
        <v>81</v>
      </c>
    </row>
    <row r="823" spans="1:5" ht="15" customHeight="1" x14ac:dyDescent="0.2">
      <c r="A823" s="29"/>
      <c r="B823" s="126"/>
      <c r="C823" s="26"/>
      <c r="D823" s="29"/>
      <c r="E823" s="127"/>
    </row>
    <row r="824" spans="1:5" ht="15" customHeight="1" x14ac:dyDescent="0.2">
      <c r="A824" s="62"/>
      <c r="B824" s="62"/>
      <c r="C824" s="31" t="s">
        <v>36</v>
      </c>
      <c r="D824" s="112" t="s">
        <v>41</v>
      </c>
      <c r="E824" s="31" t="s">
        <v>38</v>
      </c>
    </row>
    <row r="825" spans="1:5" ht="15" customHeight="1" x14ac:dyDescent="0.2">
      <c r="A825" s="93"/>
      <c r="B825" s="103"/>
      <c r="C825" s="78">
        <v>3122</v>
      </c>
      <c r="D825" s="116" t="s">
        <v>86</v>
      </c>
      <c r="E825" s="36">
        <v>-608014.24</v>
      </c>
    </row>
    <row r="826" spans="1:5" ht="15" customHeight="1" x14ac:dyDescent="0.2">
      <c r="A826" s="93"/>
      <c r="B826" s="103"/>
      <c r="C826" s="78">
        <v>3122</v>
      </c>
      <c r="D826" s="96" t="s">
        <v>62</v>
      </c>
      <c r="E826" s="36">
        <v>217077.63</v>
      </c>
    </row>
    <row r="827" spans="1:5" ht="15" customHeight="1" x14ac:dyDescent="0.2">
      <c r="A827" s="93"/>
      <c r="B827" s="103"/>
      <c r="C827" s="78">
        <v>3122</v>
      </c>
      <c r="D827" s="116" t="s">
        <v>86</v>
      </c>
      <c r="E827" s="36">
        <v>390936.61</v>
      </c>
    </row>
    <row r="828" spans="1:5" ht="15" customHeight="1" x14ac:dyDescent="0.2">
      <c r="A828" s="65"/>
      <c r="B828" s="26"/>
      <c r="C828" s="38" t="s">
        <v>40</v>
      </c>
      <c r="D828" s="114"/>
      <c r="E828" s="115">
        <f>SUM(E825:E827)</f>
        <v>0</v>
      </c>
    </row>
    <row r="829" spans="1:5" ht="15" customHeight="1" x14ac:dyDescent="0.2"/>
    <row r="830" spans="1:5" ht="15" customHeight="1" x14ac:dyDescent="0.2"/>
    <row r="831" spans="1:5" ht="15" customHeight="1" x14ac:dyDescent="0.2"/>
    <row r="832" spans="1:5" ht="15" customHeight="1" x14ac:dyDescent="0.2"/>
    <row r="833" spans="1:5" ht="15" customHeight="1" x14ac:dyDescent="0.2"/>
    <row r="834" spans="1:5" ht="15" customHeight="1" x14ac:dyDescent="0.25">
      <c r="A834" s="23" t="s">
        <v>153</v>
      </c>
    </row>
    <row r="835" spans="1:5" ht="15" customHeight="1" x14ac:dyDescent="0.2">
      <c r="A835" s="157" t="s">
        <v>30</v>
      </c>
      <c r="B835" s="157"/>
      <c r="C835" s="157"/>
      <c r="D835" s="157"/>
      <c r="E835" s="157"/>
    </row>
    <row r="836" spans="1:5" ht="15" customHeight="1" x14ac:dyDescent="0.2">
      <c r="A836" s="157" t="s">
        <v>94</v>
      </c>
      <c r="B836" s="157"/>
      <c r="C836" s="157"/>
      <c r="D836" s="157"/>
      <c r="E836" s="157"/>
    </row>
    <row r="837" spans="1:5" ht="15" customHeight="1" x14ac:dyDescent="0.2">
      <c r="A837" s="156" t="s">
        <v>154</v>
      </c>
      <c r="B837" s="156"/>
      <c r="C837" s="156"/>
      <c r="D837" s="156"/>
      <c r="E837" s="156"/>
    </row>
    <row r="838" spans="1:5" ht="15" customHeight="1" x14ac:dyDescent="0.2">
      <c r="A838" s="156"/>
      <c r="B838" s="156"/>
      <c r="C838" s="156"/>
      <c r="D838" s="156"/>
      <c r="E838" s="156"/>
    </row>
    <row r="839" spans="1:5" ht="15" customHeight="1" x14ac:dyDescent="0.2">
      <c r="A839" s="156"/>
      <c r="B839" s="156"/>
      <c r="C839" s="156"/>
      <c r="D839" s="156"/>
      <c r="E839" s="156"/>
    </row>
    <row r="840" spans="1:5" ht="15" customHeight="1" x14ac:dyDescent="0.2">
      <c r="A840" s="156"/>
      <c r="B840" s="156"/>
      <c r="C840" s="156"/>
      <c r="D840" s="156"/>
      <c r="E840" s="156"/>
    </row>
    <row r="841" spans="1:5" ht="15" customHeight="1" x14ac:dyDescent="0.2">
      <c r="A841" s="156"/>
      <c r="B841" s="156"/>
      <c r="C841" s="156"/>
      <c r="D841" s="156"/>
      <c r="E841" s="156"/>
    </row>
    <row r="842" spans="1:5" ht="15" customHeight="1" x14ac:dyDescent="0.2">
      <c r="A842" s="156"/>
      <c r="B842" s="156"/>
      <c r="C842" s="156"/>
      <c r="D842" s="156"/>
      <c r="E842" s="156"/>
    </row>
    <row r="843" spans="1:5" ht="15" customHeight="1" x14ac:dyDescent="0.2">
      <c r="A843" s="156"/>
      <c r="B843" s="156"/>
      <c r="C843" s="156"/>
      <c r="D843" s="156"/>
      <c r="E843" s="156"/>
    </row>
    <row r="844" spans="1:5" ht="15" customHeight="1" x14ac:dyDescent="0.2">
      <c r="A844" s="69"/>
      <c r="B844" s="69"/>
      <c r="C844" s="69"/>
      <c r="D844" s="69"/>
      <c r="E844" s="69"/>
    </row>
    <row r="845" spans="1:5" ht="15" customHeight="1" x14ac:dyDescent="0.25">
      <c r="A845" s="56" t="s">
        <v>1</v>
      </c>
      <c r="B845" s="58"/>
      <c r="C845" s="58"/>
      <c r="D845" s="58"/>
      <c r="E845" s="58"/>
    </row>
    <row r="846" spans="1:5" ht="15" customHeight="1" x14ac:dyDescent="0.2">
      <c r="A846" s="27" t="s">
        <v>84</v>
      </c>
      <c r="B846" s="58"/>
      <c r="C846" s="58"/>
      <c r="D846" s="58"/>
      <c r="E846" s="61" t="s">
        <v>85</v>
      </c>
    </row>
    <row r="847" spans="1:5" ht="15" customHeight="1" x14ac:dyDescent="0.25">
      <c r="B847" s="56"/>
      <c r="C847" s="58"/>
      <c r="D847" s="58"/>
      <c r="E847" s="71"/>
    </row>
    <row r="848" spans="1:5" ht="15" customHeight="1" x14ac:dyDescent="0.2">
      <c r="B848" s="43" t="s">
        <v>35</v>
      </c>
      <c r="C848" s="43" t="s">
        <v>36</v>
      </c>
      <c r="D848" s="44" t="s">
        <v>37</v>
      </c>
      <c r="E848" s="45" t="s">
        <v>38</v>
      </c>
    </row>
    <row r="849" spans="1:5" ht="15" customHeight="1" x14ac:dyDescent="0.2">
      <c r="B849" s="85">
        <v>54190877</v>
      </c>
      <c r="C849" s="46"/>
      <c r="D849" s="96" t="s">
        <v>96</v>
      </c>
      <c r="E849" s="84">
        <v>607987.72</v>
      </c>
    </row>
    <row r="850" spans="1:5" ht="15" customHeight="1" x14ac:dyDescent="0.2">
      <c r="B850" s="85">
        <v>54515835</v>
      </c>
      <c r="C850" s="46"/>
      <c r="D850" s="47" t="s">
        <v>97</v>
      </c>
      <c r="E850" s="84">
        <v>10335791.09</v>
      </c>
    </row>
    <row r="851" spans="1:5" ht="15" customHeight="1" x14ac:dyDescent="0.2">
      <c r="B851" s="85"/>
      <c r="C851" s="49" t="s">
        <v>40</v>
      </c>
      <c r="D851" s="50"/>
      <c r="E851" s="51">
        <f>SUM(E849:E850)</f>
        <v>10943778.810000001</v>
      </c>
    </row>
    <row r="852" spans="1:5" ht="15" customHeight="1" x14ac:dyDescent="0.2"/>
    <row r="853" spans="1:5" ht="15" customHeight="1" x14ac:dyDescent="0.25">
      <c r="A853" s="56" t="s">
        <v>17</v>
      </c>
      <c r="B853" s="58"/>
      <c r="C853" s="58"/>
      <c r="D853" s="58"/>
      <c r="E853" s="59"/>
    </row>
    <row r="854" spans="1:5" ht="15" customHeight="1" x14ac:dyDescent="0.2">
      <c r="A854" s="27" t="s">
        <v>84</v>
      </c>
      <c r="B854" s="58"/>
      <c r="C854" s="58"/>
      <c r="D854" s="58"/>
      <c r="E854" s="61" t="s">
        <v>85</v>
      </c>
    </row>
    <row r="855" spans="1:5" ht="15" customHeight="1" x14ac:dyDescent="0.2">
      <c r="A855" s="59"/>
      <c r="B855" s="75"/>
      <c r="C855" s="58"/>
      <c r="E855" s="71"/>
    </row>
    <row r="856" spans="1:5" ht="15" customHeight="1" x14ac:dyDescent="0.2">
      <c r="C856" s="43" t="s">
        <v>36</v>
      </c>
      <c r="D856" s="44" t="s">
        <v>41</v>
      </c>
      <c r="E856" s="31" t="s">
        <v>38</v>
      </c>
    </row>
    <row r="857" spans="1:5" ht="15" customHeight="1" x14ac:dyDescent="0.2">
      <c r="C857" s="46">
        <v>3122</v>
      </c>
      <c r="D857" s="116" t="s">
        <v>86</v>
      </c>
      <c r="E857" s="84">
        <v>10943778.810000001</v>
      </c>
    </row>
    <row r="858" spans="1:5" ht="15" customHeight="1" x14ac:dyDescent="0.2">
      <c r="C858" s="49" t="s">
        <v>40</v>
      </c>
      <c r="D858" s="50"/>
      <c r="E858" s="51">
        <f>SUM(E857:E857)</f>
        <v>10943778.810000001</v>
      </c>
    </row>
    <row r="859" spans="1:5" ht="15" customHeight="1" x14ac:dyDescent="0.2"/>
    <row r="860" spans="1:5" ht="15" customHeight="1" x14ac:dyDescent="0.2"/>
    <row r="861" spans="1:5" ht="15" customHeight="1" x14ac:dyDescent="0.25">
      <c r="A861" s="23" t="s">
        <v>155</v>
      </c>
    </row>
    <row r="862" spans="1:5" ht="15" customHeight="1" x14ac:dyDescent="0.2">
      <c r="A862" s="157" t="s">
        <v>30</v>
      </c>
      <c r="B862" s="157"/>
      <c r="C862" s="157"/>
      <c r="D862" s="157"/>
      <c r="E862" s="157"/>
    </row>
    <row r="863" spans="1:5" ht="15" customHeight="1" x14ac:dyDescent="0.2">
      <c r="A863" s="157" t="s">
        <v>94</v>
      </c>
      <c r="B863" s="157"/>
      <c r="C863" s="157"/>
      <c r="D863" s="157"/>
      <c r="E863" s="157"/>
    </row>
    <row r="864" spans="1:5" ht="15" customHeight="1" x14ac:dyDescent="0.2">
      <c r="A864" s="156" t="s">
        <v>156</v>
      </c>
      <c r="B864" s="156"/>
      <c r="C864" s="156"/>
      <c r="D864" s="156"/>
      <c r="E864" s="156"/>
    </row>
    <row r="865" spans="1:5" ht="15" customHeight="1" x14ac:dyDescent="0.2">
      <c r="A865" s="156"/>
      <c r="B865" s="156"/>
      <c r="C865" s="156"/>
      <c r="D865" s="156"/>
      <c r="E865" s="156"/>
    </row>
    <row r="866" spans="1:5" ht="15" customHeight="1" x14ac:dyDescent="0.2">
      <c r="A866" s="156"/>
      <c r="B866" s="156"/>
      <c r="C866" s="156"/>
      <c r="D866" s="156"/>
      <c r="E866" s="156"/>
    </row>
    <row r="867" spans="1:5" ht="15" customHeight="1" x14ac:dyDescent="0.2">
      <c r="A867" s="156"/>
      <c r="B867" s="156"/>
      <c r="C867" s="156"/>
      <c r="D867" s="156"/>
      <c r="E867" s="156"/>
    </row>
    <row r="868" spans="1:5" ht="15" customHeight="1" x14ac:dyDescent="0.2">
      <c r="A868" s="156"/>
      <c r="B868" s="156"/>
      <c r="C868" s="156"/>
      <c r="D868" s="156"/>
      <c r="E868" s="156"/>
    </row>
    <row r="869" spans="1:5" ht="15" customHeight="1" x14ac:dyDescent="0.2">
      <c r="A869" s="156"/>
      <c r="B869" s="156"/>
      <c r="C869" s="156"/>
      <c r="D869" s="156"/>
      <c r="E869" s="156"/>
    </row>
    <row r="870" spans="1:5" ht="15" customHeight="1" x14ac:dyDescent="0.2">
      <c r="A870" s="156"/>
      <c r="B870" s="156"/>
      <c r="C870" s="156"/>
      <c r="D870" s="156"/>
      <c r="E870" s="156"/>
    </row>
    <row r="871" spans="1:5" ht="15" customHeight="1" x14ac:dyDescent="0.2">
      <c r="A871" s="69"/>
      <c r="B871" s="69"/>
      <c r="C871" s="69"/>
      <c r="D871" s="69"/>
      <c r="E871" s="69"/>
    </row>
    <row r="872" spans="1:5" ht="15" customHeight="1" x14ac:dyDescent="0.25">
      <c r="A872" s="56" t="s">
        <v>1</v>
      </c>
      <c r="B872" s="58"/>
      <c r="C872" s="58"/>
      <c r="D872" s="58"/>
      <c r="E872" s="58"/>
    </row>
    <row r="873" spans="1:5" ht="15" customHeight="1" x14ac:dyDescent="0.2">
      <c r="A873" s="27" t="s">
        <v>84</v>
      </c>
      <c r="B873" s="58"/>
      <c r="C873" s="58"/>
      <c r="D873" s="58"/>
      <c r="E873" s="61" t="s">
        <v>85</v>
      </c>
    </row>
    <row r="874" spans="1:5" ht="15" customHeight="1" x14ac:dyDescent="0.25">
      <c r="B874" s="56"/>
      <c r="C874" s="58"/>
      <c r="D874" s="58"/>
      <c r="E874" s="71"/>
    </row>
    <row r="875" spans="1:5" ht="15" customHeight="1" x14ac:dyDescent="0.2">
      <c r="B875" s="43" t="s">
        <v>35</v>
      </c>
      <c r="C875" s="43" t="s">
        <v>36</v>
      </c>
      <c r="D875" s="44" t="s">
        <v>37</v>
      </c>
      <c r="E875" s="45" t="s">
        <v>38</v>
      </c>
    </row>
    <row r="876" spans="1:5" ht="15" customHeight="1" x14ac:dyDescent="0.2">
      <c r="B876" s="85">
        <v>54190877</v>
      </c>
      <c r="C876" s="46"/>
      <c r="D876" s="96" t="s">
        <v>96</v>
      </c>
      <c r="E876" s="84">
        <v>611219.75</v>
      </c>
    </row>
    <row r="877" spans="1:5" ht="15" customHeight="1" x14ac:dyDescent="0.2">
      <c r="B877" s="85">
        <v>54515835</v>
      </c>
      <c r="C877" s="46"/>
      <c r="D877" s="47" t="s">
        <v>97</v>
      </c>
      <c r="E877" s="84">
        <v>10390735.67</v>
      </c>
    </row>
    <row r="878" spans="1:5" ht="15" customHeight="1" x14ac:dyDescent="0.2">
      <c r="B878" s="85"/>
      <c r="C878" s="49" t="s">
        <v>40</v>
      </c>
      <c r="D878" s="50"/>
      <c r="E878" s="51">
        <f>SUM(E876:E877)</f>
        <v>11001955.42</v>
      </c>
    </row>
    <row r="879" spans="1:5" ht="15" customHeight="1" x14ac:dyDescent="0.2">
      <c r="A879" s="59"/>
      <c r="B879" s="59"/>
      <c r="C879" s="59"/>
      <c r="D879" s="59"/>
      <c r="E879" s="59"/>
    </row>
    <row r="880" spans="1:5" ht="15" customHeight="1" x14ac:dyDescent="0.2">
      <c r="A880" s="59"/>
      <c r="B880" s="59"/>
      <c r="C880" s="59"/>
      <c r="D880" s="59"/>
      <c r="E880" s="59"/>
    </row>
    <row r="881" spans="1:5" ht="15" customHeight="1" x14ac:dyDescent="0.2">
      <c r="A881" s="59"/>
      <c r="B881" s="59"/>
      <c r="C881" s="59"/>
      <c r="D881" s="59"/>
      <c r="E881" s="59"/>
    </row>
    <row r="882" spans="1:5" ht="15" customHeight="1" x14ac:dyDescent="0.2">
      <c r="A882" s="59"/>
      <c r="B882" s="59"/>
      <c r="C882" s="59"/>
      <c r="D882" s="59"/>
      <c r="E882" s="59"/>
    </row>
    <row r="883" spans="1:5" ht="15" customHeight="1" x14ac:dyDescent="0.2">
      <c r="A883" s="59"/>
      <c r="B883" s="59"/>
      <c r="C883" s="59"/>
      <c r="D883" s="59"/>
      <c r="E883" s="59"/>
    </row>
    <row r="884" spans="1:5" ht="15" customHeight="1" x14ac:dyDescent="0.2">
      <c r="A884" s="59"/>
      <c r="B884" s="59"/>
      <c r="C884" s="59"/>
      <c r="D884" s="59"/>
      <c r="E884" s="59"/>
    </row>
    <row r="885" spans="1:5" ht="15" customHeight="1" x14ac:dyDescent="0.2">
      <c r="A885" s="59"/>
      <c r="B885" s="59"/>
      <c r="C885" s="59"/>
      <c r="D885" s="59"/>
      <c r="E885" s="59"/>
    </row>
    <row r="886" spans="1:5" ht="15" customHeight="1" x14ac:dyDescent="0.25">
      <c r="A886" s="56" t="s">
        <v>17</v>
      </c>
      <c r="B886" s="58"/>
      <c r="C886" s="58"/>
      <c r="D886" s="58"/>
      <c r="E886" s="59"/>
    </row>
    <row r="887" spans="1:5" ht="15" customHeight="1" x14ac:dyDescent="0.2">
      <c r="A887" s="27" t="s">
        <v>84</v>
      </c>
      <c r="B887" s="58"/>
      <c r="C887" s="58"/>
      <c r="D887" s="58"/>
      <c r="E887" s="61" t="s">
        <v>85</v>
      </c>
    </row>
    <row r="888" spans="1:5" ht="15" customHeight="1" x14ac:dyDescent="0.2">
      <c r="A888" s="59"/>
      <c r="B888" s="75"/>
      <c r="C888" s="58"/>
      <c r="E888" s="71"/>
    </row>
    <row r="889" spans="1:5" ht="15" customHeight="1" x14ac:dyDescent="0.2">
      <c r="C889" s="43" t="s">
        <v>36</v>
      </c>
      <c r="D889" s="44" t="s">
        <v>41</v>
      </c>
      <c r="E889" s="31" t="s">
        <v>38</v>
      </c>
    </row>
    <row r="890" spans="1:5" ht="15" customHeight="1" x14ac:dyDescent="0.2">
      <c r="C890" s="46">
        <v>3121</v>
      </c>
      <c r="D890" s="116" t="s">
        <v>86</v>
      </c>
      <c r="E890" s="36">
        <v>11001955.42</v>
      </c>
    </row>
    <row r="891" spans="1:5" ht="15" customHeight="1" x14ac:dyDescent="0.2">
      <c r="C891" s="49" t="s">
        <v>40</v>
      </c>
      <c r="D891" s="50"/>
      <c r="E891" s="51">
        <f>SUM(E890:E890)</f>
        <v>11001955.42</v>
      </c>
    </row>
    <row r="892" spans="1:5" ht="15" customHeight="1" x14ac:dyDescent="0.2"/>
    <row r="893" spans="1:5" ht="15" customHeight="1" x14ac:dyDescent="0.2"/>
    <row r="894" spans="1:5" ht="15" customHeight="1" x14ac:dyDescent="0.25">
      <c r="A894" s="23" t="s">
        <v>157</v>
      </c>
    </row>
    <row r="895" spans="1:5" ht="15" customHeight="1" x14ac:dyDescent="0.2">
      <c r="A895" s="157" t="s">
        <v>30</v>
      </c>
      <c r="B895" s="157"/>
      <c r="C895" s="157"/>
      <c r="D895" s="157"/>
      <c r="E895" s="157"/>
    </row>
    <row r="896" spans="1:5" ht="15" customHeight="1" x14ac:dyDescent="0.2">
      <c r="A896" s="157" t="s">
        <v>94</v>
      </c>
      <c r="B896" s="157"/>
      <c r="C896" s="157"/>
      <c r="D896" s="157"/>
      <c r="E896" s="157"/>
    </row>
    <row r="897" spans="1:5" ht="15" customHeight="1" x14ac:dyDescent="0.2">
      <c r="A897" s="156" t="s">
        <v>158</v>
      </c>
      <c r="B897" s="156"/>
      <c r="C897" s="156"/>
      <c r="D897" s="156"/>
      <c r="E897" s="156"/>
    </row>
    <row r="898" spans="1:5" ht="15" customHeight="1" x14ac:dyDescent="0.2">
      <c r="A898" s="156"/>
      <c r="B898" s="156"/>
      <c r="C898" s="156"/>
      <c r="D898" s="156"/>
      <c r="E898" s="156"/>
    </row>
    <row r="899" spans="1:5" ht="15" customHeight="1" x14ac:dyDescent="0.2">
      <c r="A899" s="156"/>
      <c r="B899" s="156"/>
      <c r="C899" s="156"/>
      <c r="D899" s="156"/>
      <c r="E899" s="156"/>
    </row>
    <row r="900" spans="1:5" ht="15" customHeight="1" x14ac:dyDescent="0.2">
      <c r="A900" s="156"/>
      <c r="B900" s="156"/>
      <c r="C900" s="156"/>
      <c r="D900" s="156"/>
      <c r="E900" s="156"/>
    </row>
    <row r="901" spans="1:5" ht="15" customHeight="1" x14ac:dyDescent="0.2">
      <c r="A901" s="156"/>
      <c r="B901" s="156"/>
      <c r="C901" s="156"/>
      <c r="D901" s="156"/>
      <c r="E901" s="156"/>
    </row>
    <row r="902" spans="1:5" ht="15" customHeight="1" x14ac:dyDescent="0.2">
      <c r="A902" s="156"/>
      <c r="B902" s="156"/>
      <c r="C902" s="156"/>
      <c r="D902" s="156"/>
      <c r="E902" s="156"/>
    </row>
    <row r="903" spans="1:5" ht="15" customHeight="1" x14ac:dyDescent="0.2">
      <c r="A903" s="156"/>
      <c r="B903" s="156"/>
      <c r="C903" s="156"/>
      <c r="D903" s="156"/>
      <c r="E903" s="156"/>
    </row>
    <row r="904" spans="1:5" ht="15" customHeight="1" x14ac:dyDescent="0.2">
      <c r="A904" s="69"/>
      <c r="B904" s="69"/>
      <c r="C904" s="69"/>
      <c r="D904" s="69"/>
      <c r="E904" s="69"/>
    </row>
    <row r="905" spans="1:5" ht="15" customHeight="1" x14ac:dyDescent="0.25">
      <c r="A905" s="56" t="s">
        <v>1</v>
      </c>
      <c r="B905" s="58"/>
      <c r="C905" s="58"/>
      <c r="D905" s="58"/>
      <c r="E905" s="58"/>
    </row>
    <row r="906" spans="1:5" ht="15" customHeight="1" x14ac:dyDescent="0.2">
      <c r="A906" s="27" t="s">
        <v>84</v>
      </c>
      <c r="B906" s="58"/>
      <c r="C906" s="58"/>
      <c r="D906" s="58"/>
      <c r="E906" s="61" t="s">
        <v>85</v>
      </c>
    </row>
    <row r="907" spans="1:5" ht="15" customHeight="1" x14ac:dyDescent="0.25">
      <c r="B907" s="56"/>
      <c r="C907" s="58"/>
      <c r="D907" s="58"/>
      <c r="E907" s="71"/>
    </row>
    <row r="908" spans="1:5" ht="15" customHeight="1" x14ac:dyDescent="0.2">
      <c r="B908" s="43" t="s">
        <v>35</v>
      </c>
      <c r="C908" s="43" t="s">
        <v>36</v>
      </c>
      <c r="D908" s="44" t="s">
        <v>37</v>
      </c>
      <c r="E908" s="45" t="s">
        <v>38</v>
      </c>
    </row>
    <row r="909" spans="1:5" ht="15" customHeight="1" x14ac:dyDescent="0.2">
      <c r="B909" s="85">
        <v>54190877</v>
      </c>
      <c r="C909" s="46"/>
      <c r="D909" s="96" t="s">
        <v>96</v>
      </c>
      <c r="E909" s="84">
        <v>163423.07999999999</v>
      </c>
    </row>
    <row r="910" spans="1:5" ht="15" customHeight="1" x14ac:dyDescent="0.2">
      <c r="B910" s="85">
        <v>54515835</v>
      </c>
      <c r="C910" s="46"/>
      <c r="D910" s="47" t="s">
        <v>97</v>
      </c>
      <c r="E910" s="84">
        <v>2778192.23</v>
      </c>
    </row>
    <row r="911" spans="1:5" ht="15" customHeight="1" x14ac:dyDescent="0.2">
      <c r="B911" s="85"/>
      <c r="C911" s="49" t="s">
        <v>40</v>
      </c>
      <c r="D911" s="50"/>
      <c r="E911" s="51">
        <f>SUM(E909:E910)</f>
        <v>2941615.31</v>
      </c>
    </row>
    <row r="912" spans="1:5" ht="15" customHeight="1" x14ac:dyDescent="0.2">
      <c r="A912" s="59"/>
      <c r="B912" s="59"/>
      <c r="C912" s="59"/>
      <c r="D912" s="59"/>
      <c r="E912" s="59"/>
    </row>
    <row r="913" spans="1:5" ht="15" customHeight="1" x14ac:dyDescent="0.25">
      <c r="A913" s="56" t="s">
        <v>17</v>
      </c>
      <c r="B913" s="58"/>
      <c r="C913" s="58"/>
      <c r="D913" s="58"/>
      <c r="E913" s="59"/>
    </row>
    <row r="914" spans="1:5" ht="15" customHeight="1" x14ac:dyDescent="0.2">
      <c r="A914" s="27" t="s">
        <v>84</v>
      </c>
      <c r="B914" s="58"/>
      <c r="C914" s="58"/>
      <c r="D914" s="58"/>
      <c r="E914" s="61" t="s">
        <v>85</v>
      </c>
    </row>
    <row r="915" spans="1:5" ht="15" customHeight="1" x14ac:dyDescent="0.2">
      <c r="A915" s="59"/>
      <c r="B915" s="75"/>
      <c r="C915" s="58"/>
      <c r="E915" s="71"/>
    </row>
    <row r="916" spans="1:5" ht="15" customHeight="1" x14ac:dyDescent="0.2">
      <c r="C916" s="43" t="s">
        <v>36</v>
      </c>
      <c r="D916" s="44" t="s">
        <v>41</v>
      </c>
      <c r="E916" s="31" t="s">
        <v>38</v>
      </c>
    </row>
    <row r="917" spans="1:5" ht="15" customHeight="1" x14ac:dyDescent="0.2">
      <c r="C917" s="46">
        <v>3122</v>
      </c>
      <c r="D917" s="116" t="s">
        <v>86</v>
      </c>
      <c r="E917" s="36">
        <v>2941615.31</v>
      </c>
    </row>
    <row r="918" spans="1:5" ht="15" customHeight="1" x14ac:dyDescent="0.2">
      <c r="C918" s="49" t="s">
        <v>40</v>
      </c>
      <c r="D918" s="50"/>
      <c r="E918" s="51">
        <f>SUM(E917:E917)</f>
        <v>2941615.31</v>
      </c>
    </row>
    <row r="919" spans="1:5" ht="15" customHeight="1" x14ac:dyDescent="0.2"/>
    <row r="920" spans="1:5" ht="15" customHeight="1" x14ac:dyDescent="0.2"/>
    <row r="921" spans="1:5" ht="15" customHeight="1" x14ac:dyDescent="0.25">
      <c r="A921" s="23" t="s">
        <v>159</v>
      </c>
    </row>
    <row r="922" spans="1:5" ht="15" customHeight="1" x14ac:dyDescent="0.2">
      <c r="A922" s="157" t="s">
        <v>30</v>
      </c>
      <c r="B922" s="157"/>
      <c r="C922" s="157"/>
      <c r="D922" s="157"/>
      <c r="E922" s="157"/>
    </row>
    <row r="923" spans="1:5" ht="15" customHeight="1" x14ac:dyDescent="0.2">
      <c r="A923" s="157" t="s">
        <v>94</v>
      </c>
      <c r="B923" s="157"/>
      <c r="C923" s="157"/>
      <c r="D923" s="157"/>
      <c r="E923" s="157"/>
    </row>
    <row r="924" spans="1:5" ht="15" customHeight="1" x14ac:dyDescent="0.2">
      <c r="A924" s="156" t="s">
        <v>160</v>
      </c>
      <c r="B924" s="156"/>
      <c r="C924" s="156"/>
      <c r="D924" s="156"/>
      <c r="E924" s="156"/>
    </row>
    <row r="925" spans="1:5" ht="15" customHeight="1" x14ac:dyDescent="0.2">
      <c r="A925" s="156"/>
      <c r="B925" s="156"/>
      <c r="C925" s="156"/>
      <c r="D925" s="156"/>
      <c r="E925" s="156"/>
    </row>
    <row r="926" spans="1:5" ht="15" customHeight="1" x14ac:dyDescent="0.2">
      <c r="A926" s="156"/>
      <c r="B926" s="156"/>
      <c r="C926" s="156"/>
      <c r="D926" s="156"/>
      <c r="E926" s="156"/>
    </row>
    <row r="927" spans="1:5" ht="15" customHeight="1" x14ac:dyDescent="0.2">
      <c r="A927" s="156"/>
      <c r="B927" s="156"/>
      <c r="C927" s="156"/>
      <c r="D927" s="156"/>
      <c r="E927" s="156"/>
    </row>
    <row r="928" spans="1:5" ht="15" customHeight="1" x14ac:dyDescent="0.2">
      <c r="A928" s="156"/>
      <c r="B928" s="156"/>
      <c r="C928" s="156"/>
      <c r="D928" s="156"/>
      <c r="E928" s="156"/>
    </row>
    <row r="929" spans="1:5" ht="15" customHeight="1" x14ac:dyDescent="0.2">
      <c r="A929" s="156"/>
      <c r="B929" s="156"/>
      <c r="C929" s="156"/>
      <c r="D929" s="156"/>
      <c r="E929" s="156"/>
    </row>
    <row r="930" spans="1:5" ht="15" customHeight="1" x14ac:dyDescent="0.2">
      <c r="A930" s="156"/>
      <c r="B930" s="156"/>
      <c r="C930" s="156"/>
      <c r="D930" s="156"/>
      <c r="E930" s="156"/>
    </row>
    <row r="931" spans="1:5" ht="15" customHeight="1" x14ac:dyDescent="0.2">
      <c r="A931" s="69"/>
      <c r="B931" s="69"/>
      <c r="C931" s="69"/>
      <c r="D931" s="69"/>
      <c r="E931" s="69"/>
    </row>
    <row r="932" spans="1:5" ht="15" customHeight="1" x14ac:dyDescent="0.2">
      <c r="A932" s="69"/>
      <c r="B932" s="69"/>
      <c r="C932" s="69"/>
      <c r="D932" s="69"/>
      <c r="E932" s="69"/>
    </row>
    <row r="933" spans="1:5" ht="15" customHeight="1" x14ac:dyDescent="0.2">
      <c r="A933" s="69"/>
      <c r="B933" s="69"/>
      <c r="C933" s="69"/>
      <c r="D933" s="69"/>
      <c r="E933" s="69"/>
    </row>
    <row r="934" spans="1:5" ht="15" customHeight="1" x14ac:dyDescent="0.2">
      <c r="A934" s="69"/>
      <c r="B934" s="69"/>
      <c r="C934" s="69"/>
      <c r="D934" s="69"/>
      <c r="E934" s="69"/>
    </row>
    <row r="935" spans="1:5" ht="15" customHeight="1" x14ac:dyDescent="0.2">
      <c r="A935" s="69"/>
      <c r="B935" s="69"/>
      <c r="C935" s="69"/>
      <c r="D935" s="69"/>
      <c r="E935" s="69"/>
    </row>
    <row r="936" spans="1:5" ht="15" customHeight="1" x14ac:dyDescent="0.2">
      <c r="A936" s="69"/>
      <c r="B936" s="69"/>
      <c r="C936" s="69"/>
      <c r="D936" s="69"/>
      <c r="E936" s="69"/>
    </row>
    <row r="937" spans="1:5" ht="15" customHeight="1" x14ac:dyDescent="0.2">
      <c r="A937" s="69"/>
      <c r="B937" s="69"/>
      <c r="C937" s="69"/>
      <c r="D937" s="69"/>
      <c r="E937" s="69"/>
    </row>
    <row r="938" spans="1:5" ht="15" customHeight="1" x14ac:dyDescent="0.25">
      <c r="A938" s="56" t="s">
        <v>1</v>
      </c>
      <c r="B938" s="58"/>
      <c r="C938" s="58"/>
      <c r="D938" s="58"/>
      <c r="E938" s="58"/>
    </row>
    <row r="939" spans="1:5" ht="15" customHeight="1" x14ac:dyDescent="0.2">
      <c r="A939" s="27" t="s">
        <v>84</v>
      </c>
      <c r="B939" s="58"/>
      <c r="C939" s="58"/>
      <c r="D939" s="58"/>
      <c r="E939" s="61" t="s">
        <v>85</v>
      </c>
    </row>
    <row r="940" spans="1:5" ht="15" customHeight="1" x14ac:dyDescent="0.25">
      <c r="B940" s="56"/>
      <c r="C940" s="58"/>
      <c r="D940" s="58"/>
      <c r="E940" s="71"/>
    </row>
    <row r="941" spans="1:5" ht="15" customHeight="1" x14ac:dyDescent="0.2">
      <c r="B941" s="43" t="s">
        <v>35</v>
      </c>
      <c r="C941" s="43" t="s">
        <v>36</v>
      </c>
      <c r="D941" s="44" t="s">
        <v>37</v>
      </c>
      <c r="E941" s="45" t="s">
        <v>38</v>
      </c>
    </row>
    <row r="942" spans="1:5" ht="15" customHeight="1" x14ac:dyDescent="0.2">
      <c r="B942" s="85">
        <v>54190877</v>
      </c>
      <c r="C942" s="46"/>
      <c r="D942" s="96" t="s">
        <v>96</v>
      </c>
      <c r="E942" s="84">
        <v>369607.85</v>
      </c>
    </row>
    <row r="943" spans="1:5" ht="15" customHeight="1" x14ac:dyDescent="0.2">
      <c r="B943" s="85">
        <v>54515835</v>
      </c>
      <c r="C943" s="46"/>
      <c r="D943" s="47" t="s">
        <v>97</v>
      </c>
      <c r="E943" s="84">
        <v>6283333.4500000002</v>
      </c>
    </row>
    <row r="944" spans="1:5" ht="15" customHeight="1" x14ac:dyDescent="0.2">
      <c r="B944" s="85"/>
      <c r="C944" s="49" t="s">
        <v>40</v>
      </c>
      <c r="D944" s="50"/>
      <c r="E944" s="51">
        <f>SUM(E942:E943)</f>
        <v>6652941.2999999998</v>
      </c>
    </row>
    <row r="945" spans="1:5" ht="15" customHeight="1" x14ac:dyDescent="0.2">
      <c r="A945" s="59"/>
      <c r="B945" s="59"/>
      <c r="C945" s="59"/>
      <c r="D945" s="59"/>
      <c r="E945" s="59"/>
    </row>
    <row r="946" spans="1:5" ht="15" customHeight="1" x14ac:dyDescent="0.25">
      <c r="A946" s="56" t="s">
        <v>17</v>
      </c>
      <c r="B946" s="58"/>
      <c r="C946" s="58"/>
      <c r="D946" s="58"/>
      <c r="E946" s="59"/>
    </row>
    <row r="947" spans="1:5" ht="15" customHeight="1" x14ac:dyDescent="0.2">
      <c r="A947" s="27" t="s">
        <v>84</v>
      </c>
      <c r="B947" s="58"/>
      <c r="C947" s="58"/>
      <c r="D947" s="58"/>
      <c r="E947" s="61" t="s">
        <v>85</v>
      </c>
    </row>
    <row r="948" spans="1:5" ht="15" customHeight="1" x14ac:dyDescent="0.2">
      <c r="A948" s="59"/>
      <c r="B948" s="75"/>
      <c r="C948" s="58"/>
      <c r="E948" s="71"/>
    </row>
    <row r="949" spans="1:5" ht="15" customHeight="1" x14ac:dyDescent="0.2">
      <c r="C949" s="43" t="s">
        <v>36</v>
      </c>
      <c r="D949" s="44" t="s">
        <v>41</v>
      </c>
      <c r="E949" s="31" t="s">
        <v>38</v>
      </c>
    </row>
    <row r="950" spans="1:5" ht="15" customHeight="1" x14ac:dyDescent="0.2">
      <c r="C950" s="46">
        <v>3113</v>
      </c>
      <c r="D950" s="116" t="s">
        <v>86</v>
      </c>
      <c r="E950" s="36">
        <v>6652941.2999999998</v>
      </c>
    </row>
    <row r="951" spans="1:5" ht="15" customHeight="1" x14ac:dyDescent="0.2">
      <c r="C951" s="49" t="s">
        <v>40</v>
      </c>
      <c r="D951" s="50"/>
      <c r="E951" s="51">
        <f>SUM(E950:E950)</f>
        <v>6652941.2999999998</v>
      </c>
    </row>
    <row r="952" spans="1:5" ht="15" customHeight="1" x14ac:dyDescent="0.2"/>
    <row r="953" spans="1:5" ht="15" customHeight="1" x14ac:dyDescent="0.2"/>
    <row r="954" spans="1:5" ht="15" customHeight="1" x14ac:dyDescent="0.25">
      <c r="A954" s="23" t="s">
        <v>161</v>
      </c>
    </row>
    <row r="955" spans="1:5" ht="15" customHeight="1" x14ac:dyDescent="0.2">
      <c r="A955" s="157" t="s">
        <v>30</v>
      </c>
      <c r="B955" s="157"/>
      <c r="C955" s="157"/>
      <c r="D955" s="157"/>
      <c r="E955" s="157"/>
    </row>
    <row r="956" spans="1:5" ht="15" customHeight="1" x14ac:dyDescent="0.2">
      <c r="A956" s="157" t="s">
        <v>94</v>
      </c>
      <c r="B956" s="157"/>
      <c r="C956" s="157"/>
      <c r="D956" s="157"/>
      <c r="E956" s="157"/>
    </row>
    <row r="957" spans="1:5" ht="15" customHeight="1" x14ac:dyDescent="0.2">
      <c r="A957" s="156" t="s">
        <v>162</v>
      </c>
      <c r="B957" s="156"/>
      <c r="C957" s="156"/>
      <c r="D957" s="156"/>
      <c r="E957" s="156"/>
    </row>
    <row r="958" spans="1:5" ht="15" customHeight="1" x14ac:dyDescent="0.2">
      <c r="A958" s="156"/>
      <c r="B958" s="156"/>
      <c r="C958" s="156"/>
      <c r="D958" s="156"/>
      <c r="E958" s="156"/>
    </row>
    <row r="959" spans="1:5" ht="15" customHeight="1" x14ac:dyDescent="0.2">
      <c r="A959" s="156"/>
      <c r="B959" s="156"/>
      <c r="C959" s="156"/>
      <c r="D959" s="156"/>
      <c r="E959" s="156"/>
    </row>
    <row r="960" spans="1:5" ht="15" customHeight="1" x14ac:dyDescent="0.2">
      <c r="A960" s="156"/>
      <c r="B960" s="156"/>
      <c r="C960" s="156"/>
      <c r="D960" s="156"/>
      <c r="E960" s="156"/>
    </row>
    <row r="961" spans="1:5" ht="15" customHeight="1" x14ac:dyDescent="0.2">
      <c r="A961" s="156"/>
      <c r="B961" s="156"/>
      <c r="C961" s="156"/>
      <c r="D961" s="156"/>
      <c r="E961" s="156"/>
    </row>
    <row r="962" spans="1:5" ht="15" customHeight="1" x14ac:dyDescent="0.2">
      <c r="A962" s="156"/>
      <c r="B962" s="156"/>
      <c r="C962" s="156"/>
      <c r="D962" s="156"/>
      <c r="E962" s="156"/>
    </row>
    <row r="963" spans="1:5" ht="15" customHeight="1" x14ac:dyDescent="0.2">
      <c r="A963" s="156"/>
      <c r="B963" s="156"/>
      <c r="C963" s="156"/>
      <c r="D963" s="156"/>
      <c r="E963" s="156"/>
    </row>
    <row r="964" spans="1:5" ht="15" customHeight="1" x14ac:dyDescent="0.2">
      <c r="A964" s="69"/>
      <c r="B964" s="69"/>
      <c r="C964" s="69"/>
      <c r="D964" s="69"/>
      <c r="E964" s="69"/>
    </row>
    <row r="965" spans="1:5" ht="15" customHeight="1" x14ac:dyDescent="0.25">
      <c r="A965" s="56" t="s">
        <v>1</v>
      </c>
      <c r="B965" s="58"/>
      <c r="C965" s="58"/>
      <c r="D965" s="58"/>
      <c r="E965" s="58"/>
    </row>
    <row r="966" spans="1:5" ht="15" customHeight="1" x14ac:dyDescent="0.2">
      <c r="A966" s="27" t="s">
        <v>84</v>
      </c>
      <c r="B966" s="58"/>
      <c r="C966" s="58"/>
      <c r="D966" s="58"/>
      <c r="E966" s="61" t="s">
        <v>85</v>
      </c>
    </row>
    <row r="967" spans="1:5" ht="15" customHeight="1" x14ac:dyDescent="0.25">
      <c r="B967" s="56"/>
      <c r="C967" s="58"/>
      <c r="D967" s="58"/>
      <c r="E967" s="71"/>
    </row>
    <row r="968" spans="1:5" ht="15" customHeight="1" x14ac:dyDescent="0.2">
      <c r="B968" s="43" t="s">
        <v>35</v>
      </c>
      <c r="C968" s="43" t="s">
        <v>36</v>
      </c>
      <c r="D968" s="44" t="s">
        <v>37</v>
      </c>
      <c r="E968" s="45" t="s">
        <v>38</v>
      </c>
    </row>
    <row r="969" spans="1:5" ht="15" customHeight="1" x14ac:dyDescent="0.2">
      <c r="B969" s="85">
        <v>54190877</v>
      </c>
      <c r="C969" s="46"/>
      <c r="D969" s="96" t="s">
        <v>96</v>
      </c>
      <c r="E969" s="84">
        <v>23308.86</v>
      </c>
    </row>
    <row r="970" spans="1:5" ht="15" customHeight="1" x14ac:dyDescent="0.2">
      <c r="B970" s="85">
        <v>54515835</v>
      </c>
      <c r="C970" s="46"/>
      <c r="D970" s="47" t="s">
        <v>97</v>
      </c>
      <c r="E970" s="84">
        <v>396250.61</v>
      </c>
    </row>
    <row r="971" spans="1:5" ht="15" customHeight="1" x14ac:dyDescent="0.2">
      <c r="B971" s="85"/>
      <c r="C971" s="49" t="s">
        <v>40</v>
      </c>
      <c r="D971" s="50"/>
      <c r="E971" s="51">
        <f>SUM(E969:E970)</f>
        <v>419559.47</v>
      </c>
    </row>
    <row r="972" spans="1:5" ht="15" customHeight="1" x14ac:dyDescent="0.2">
      <c r="A972" s="59"/>
      <c r="B972" s="59"/>
      <c r="C972" s="59"/>
      <c r="D972" s="59"/>
      <c r="E972" s="59"/>
    </row>
    <row r="973" spans="1:5" ht="15" customHeight="1" x14ac:dyDescent="0.25">
      <c r="A973" s="56" t="s">
        <v>17</v>
      </c>
      <c r="B973" s="58"/>
      <c r="C973" s="58"/>
      <c r="D973" s="58"/>
      <c r="E973" s="59"/>
    </row>
    <row r="974" spans="1:5" ht="15" customHeight="1" x14ac:dyDescent="0.2">
      <c r="A974" s="27" t="s">
        <v>84</v>
      </c>
      <c r="B974" s="58"/>
      <c r="C974" s="58"/>
      <c r="D974" s="58"/>
      <c r="E974" s="61" t="s">
        <v>85</v>
      </c>
    </row>
    <row r="975" spans="1:5" ht="15" customHeight="1" x14ac:dyDescent="0.2">
      <c r="A975" s="59"/>
      <c r="B975" s="75"/>
      <c r="C975" s="58"/>
      <c r="E975" s="71"/>
    </row>
    <row r="976" spans="1:5" ht="15" customHeight="1" x14ac:dyDescent="0.2">
      <c r="C976" s="43" t="s">
        <v>36</v>
      </c>
      <c r="D976" s="44" t="s">
        <v>41</v>
      </c>
      <c r="E976" s="31" t="s">
        <v>38</v>
      </c>
    </row>
    <row r="977" spans="1:5" ht="15" customHeight="1" x14ac:dyDescent="0.2">
      <c r="C977" s="46">
        <v>3122</v>
      </c>
      <c r="D977" s="116" t="s">
        <v>86</v>
      </c>
      <c r="E977" s="84">
        <v>419559.47</v>
      </c>
    </row>
    <row r="978" spans="1:5" ht="15" customHeight="1" x14ac:dyDescent="0.2">
      <c r="C978" s="49" t="s">
        <v>40</v>
      </c>
      <c r="D978" s="50"/>
      <c r="E978" s="51">
        <f>SUM(E977:E977)</f>
        <v>419559.47</v>
      </c>
    </row>
    <row r="979" spans="1:5" ht="15" customHeight="1" x14ac:dyDescent="0.2"/>
    <row r="980" spans="1:5" ht="15" customHeight="1" x14ac:dyDescent="0.2"/>
    <row r="981" spans="1:5" ht="15" customHeight="1" x14ac:dyDescent="0.2"/>
    <row r="982" spans="1:5" ht="15" customHeight="1" x14ac:dyDescent="0.2"/>
    <row r="983" spans="1:5" ht="15" customHeight="1" x14ac:dyDescent="0.2"/>
    <row r="984" spans="1:5" ht="15" customHeight="1" x14ac:dyDescent="0.2"/>
    <row r="985" spans="1:5" ht="15" customHeight="1" x14ac:dyDescent="0.2"/>
    <row r="986" spans="1:5" ht="15" customHeight="1" x14ac:dyDescent="0.2"/>
    <row r="987" spans="1:5" ht="15" customHeight="1" x14ac:dyDescent="0.2"/>
    <row r="988" spans="1:5" ht="15" customHeight="1" x14ac:dyDescent="0.2"/>
    <row r="989" spans="1:5" ht="15" customHeight="1" x14ac:dyDescent="0.25">
      <c r="A989" s="23" t="s">
        <v>163</v>
      </c>
    </row>
    <row r="990" spans="1:5" ht="15" customHeight="1" x14ac:dyDescent="0.2">
      <c r="A990" s="157" t="s">
        <v>30</v>
      </c>
      <c r="B990" s="157"/>
      <c r="C990" s="157"/>
      <c r="D990" s="157"/>
      <c r="E990" s="157"/>
    </row>
    <row r="991" spans="1:5" ht="15" customHeight="1" x14ac:dyDescent="0.2">
      <c r="A991" s="157" t="s">
        <v>94</v>
      </c>
      <c r="B991" s="157"/>
      <c r="C991" s="157"/>
      <c r="D991" s="157"/>
      <c r="E991" s="157"/>
    </row>
    <row r="992" spans="1:5" ht="15" customHeight="1" x14ac:dyDescent="0.2">
      <c r="A992" s="156" t="s">
        <v>164</v>
      </c>
      <c r="B992" s="156"/>
      <c r="C992" s="156"/>
      <c r="D992" s="156"/>
      <c r="E992" s="156"/>
    </row>
    <row r="993" spans="1:5" ht="15" customHeight="1" x14ac:dyDescent="0.2">
      <c r="A993" s="156"/>
      <c r="B993" s="156"/>
      <c r="C993" s="156"/>
      <c r="D993" s="156"/>
      <c r="E993" s="156"/>
    </row>
    <row r="994" spans="1:5" ht="15" customHeight="1" x14ac:dyDescent="0.2">
      <c r="A994" s="156"/>
      <c r="B994" s="156"/>
      <c r="C994" s="156"/>
      <c r="D994" s="156"/>
      <c r="E994" s="156"/>
    </row>
    <row r="995" spans="1:5" ht="15" customHeight="1" x14ac:dyDescent="0.2">
      <c r="A995" s="156"/>
      <c r="B995" s="156"/>
      <c r="C995" s="156"/>
      <c r="D995" s="156"/>
      <c r="E995" s="156"/>
    </row>
    <row r="996" spans="1:5" ht="15" customHeight="1" x14ac:dyDescent="0.2">
      <c r="A996" s="156"/>
      <c r="B996" s="156"/>
      <c r="C996" s="156"/>
      <c r="D996" s="156"/>
      <c r="E996" s="156"/>
    </row>
    <row r="997" spans="1:5" ht="15" customHeight="1" x14ac:dyDescent="0.2">
      <c r="A997" s="156"/>
      <c r="B997" s="156"/>
      <c r="C997" s="156"/>
      <c r="D997" s="156"/>
      <c r="E997" s="156"/>
    </row>
    <row r="998" spans="1:5" ht="15" customHeight="1" x14ac:dyDescent="0.2">
      <c r="A998" s="156"/>
      <c r="B998" s="156"/>
      <c r="C998" s="156"/>
      <c r="D998" s="156"/>
      <c r="E998" s="156"/>
    </row>
    <row r="999" spans="1:5" ht="15" customHeight="1" x14ac:dyDescent="0.2">
      <c r="A999" s="69"/>
      <c r="B999" s="69"/>
      <c r="C999" s="69"/>
      <c r="D999" s="69"/>
      <c r="E999" s="69"/>
    </row>
    <row r="1000" spans="1:5" ht="15" customHeight="1" x14ac:dyDescent="0.25">
      <c r="A1000" s="56" t="s">
        <v>1</v>
      </c>
      <c r="B1000" s="58"/>
      <c r="C1000" s="58"/>
      <c r="D1000" s="58"/>
      <c r="E1000" s="58"/>
    </row>
    <row r="1001" spans="1:5" ht="15" customHeight="1" x14ac:dyDescent="0.2">
      <c r="A1001" s="27" t="s">
        <v>84</v>
      </c>
      <c r="B1001" s="58"/>
      <c r="C1001" s="58"/>
      <c r="D1001" s="58"/>
      <c r="E1001" s="61" t="s">
        <v>85</v>
      </c>
    </row>
    <row r="1002" spans="1:5" ht="15" customHeight="1" x14ac:dyDescent="0.25">
      <c r="B1002" s="56"/>
      <c r="C1002" s="58"/>
      <c r="D1002" s="58"/>
      <c r="E1002" s="71"/>
    </row>
    <row r="1003" spans="1:5" ht="15" customHeight="1" x14ac:dyDescent="0.2">
      <c r="B1003" s="43" t="s">
        <v>35</v>
      </c>
      <c r="C1003" s="43" t="s">
        <v>36</v>
      </c>
      <c r="D1003" s="44" t="s">
        <v>37</v>
      </c>
      <c r="E1003" s="45" t="s">
        <v>38</v>
      </c>
    </row>
    <row r="1004" spans="1:5" ht="15" customHeight="1" x14ac:dyDescent="0.2">
      <c r="B1004" s="85">
        <v>54190877</v>
      </c>
      <c r="C1004" s="46"/>
      <c r="D1004" s="96" t="s">
        <v>96</v>
      </c>
      <c r="E1004" s="84">
        <v>503875.03</v>
      </c>
    </row>
    <row r="1005" spans="1:5" ht="15" customHeight="1" x14ac:dyDescent="0.2">
      <c r="B1005" s="85">
        <v>54515835</v>
      </c>
      <c r="C1005" s="46"/>
      <c r="D1005" s="47" t="s">
        <v>97</v>
      </c>
      <c r="E1005" s="84">
        <v>8565875.4299999997</v>
      </c>
    </row>
    <row r="1006" spans="1:5" ht="15" customHeight="1" x14ac:dyDescent="0.2">
      <c r="B1006" s="85"/>
      <c r="C1006" s="49" t="s">
        <v>40</v>
      </c>
      <c r="D1006" s="50"/>
      <c r="E1006" s="51">
        <f>SUM(E1004:E1005)</f>
        <v>9069750.459999999</v>
      </c>
    </row>
    <row r="1007" spans="1:5" ht="15" customHeight="1" x14ac:dyDescent="0.2">
      <c r="A1007" s="59"/>
      <c r="B1007" s="59"/>
      <c r="C1007" s="59"/>
      <c r="D1007" s="59"/>
      <c r="E1007" s="59"/>
    </row>
    <row r="1008" spans="1:5" ht="15" customHeight="1" x14ac:dyDescent="0.25">
      <c r="A1008" s="56" t="s">
        <v>17</v>
      </c>
      <c r="B1008" s="58"/>
      <c r="C1008" s="58"/>
      <c r="D1008" s="58"/>
      <c r="E1008" s="59"/>
    </row>
    <row r="1009" spans="1:5" ht="15" customHeight="1" x14ac:dyDescent="0.2">
      <c r="A1009" s="27" t="s">
        <v>84</v>
      </c>
      <c r="B1009" s="58"/>
      <c r="C1009" s="58"/>
      <c r="D1009" s="58"/>
      <c r="E1009" s="61" t="s">
        <v>85</v>
      </c>
    </row>
    <row r="1010" spans="1:5" ht="15" customHeight="1" x14ac:dyDescent="0.2">
      <c r="A1010" s="59"/>
      <c r="B1010" s="75"/>
      <c r="C1010" s="58"/>
      <c r="E1010" s="71"/>
    </row>
    <row r="1011" spans="1:5" ht="15" customHeight="1" x14ac:dyDescent="0.2">
      <c r="C1011" s="43" t="s">
        <v>36</v>
      </c>
      <c r="D1011" s="44" t="s">
        <v>41</v>
      </c>
      <c r="E1011" s="31" t="s">
        <v>38</v>
      </c>
    </row>
    <row r="1012" spans="1:5" ht="15" customHeight="1" x14ac:dyDescent="0.2">
      <c r="C1012" s="46">
        <v>3123</v>
      </c>
      <c r="D1012" s="116" t="s">
        <v>86</v>
      </c>
      <c r="E1012" s="36">
        <v>9069750.4600000009</v>
      </c>
    </row>
    <row r="1013" spans="1:5" ht="15" customHeight="1" x14ac:dyDescent="0.2">
      <c r="C1013" s="49" t="s">
        <v>40</v>
      </c>
      <c r="D1013" s="50"/>
      <c r="E1013" s="51">
        <f>SUM(E1012:E1012)</f>
        <v>9069750.4600000009</v>
      </c>
    </row>
    <row r="1014" spans="1:5" ht="15" customHeight="1" x14ac:dyDescent="0.2"/>
    <row r="1015" spans="1:5" ht="15" customHeight="1" x14ac:dyDescent="0.2"/>
    <row r="1016" spans="1:5" ht="15" customHeight="1" x14ac:dyDescent="0.25">
      <c r="A1016" s="23" t="s">
        <v>165</v>
      </c>
    </row>
    <row r="1017" spans="1:5" ht="15" customHeight="1" x14ac:dyDescent="0.2">
      <c r="A1017" s="157" t="s">
        <v>30</v>
      </c>
      <c r="B1017" s="157"/>
      <c r="C1017" s="157"/>
      <c r="D1017" s="157"/>
      <c r="E1017" s="157"/>
    </row>
    <row r="1018" spans="1:5" ht="15" customHeight="1" x14ac:dyDescent="0.2">
      <c r="A1018" s="157" t="s">
        <v>94</v>
      </c>
      <c r="B1018" s="157"/>
      <c r="C1018" s="157"/>
      <c r="D1018" s="157"/>
      <c r="E1018" s="157"/>
    </row>
    <row r="1019" spans="1:5" ht="15" customHeight="1" x14ac:dyDescent="0.2">
      <c r="A1019" s="156" t="s">
        <v>166</v>
      </c>
      <c r="B1019" s="156"/>
      <c r="C1019" s="156"/>
      <c r="D1019" s="156"/>
      <c r="E1019" s="156"/>
    </row>
    <row r="1020" spans="1:5" ht="15" customHeight="1" x14ac:dyDescent="0.2">
      <c r="A1020" s="156"/>
      <c r="B1020" s="156"/>
      <c r="C1020" s="156"/>
      <c r="D1020" s="156"/>
      <c r="E1020" s="156"/>
    </row>
    <row r="1021" spans="1:5" ht="15" customHeight="1" x14ac:dyDescent="0.2">
      <c r="A1021" s="156"/>
      <c r="B1021" s="156"/>
      <c r="C1021" s="156"/>
      <c r="D1021" s="156"/>
      <c r="E1021" s="156"/>
    </row>
    <row r="1022" spans="1:5" ht="15" customHeight="1" x14ac:dyDescent="0.2">
      <c r="A1022" s="156"/>
      <c r="B1022" s="156"/>
      <c r="C1022" s="156"/>
      <c r="D1022" s="156"/>
      <c r="E1022" s="156"/>
    </row>
    <row r="1023" spans="1:5" ht="15" customHeight="1" x14ac:dyDescent="0.2">
      <c r="A1023" s="156"/>
      <c r="B1023" s="156"/>
      <c r="C1023" s="156"/>
      <c r="D1023" s="156"/>
      <c r="E1023" s="156"/>
    </row>
    <row r="1024" spans="1:5" ht="15" customHeight="1" x14ac:dyDescent="0.2">
      <c r="A1024" s="156"/>
      <c r="B1024" s="156"/>
      <c r="C1024" s="156"/>
      <c r="D1024" s="156"/>
      <c r="E1024" s="156"/>
    </row>
    <row r="1025" spans="1:5" ht="15" customHeight="1" x14ac:dyDescent="0.2">
      <c r="A1025" s="156"/>
      <c r="B1025" s="156"/>
      <c r="C1025" s="156"/>
      <c r="D1025" s="156"/>
      <c r="E1025" s="156"/>
    </row>
    <row r="1026" spans="1:5" ht="15" customHeight="1" x14ac:dyDescent="0.2">
      <c r="A1026" s="69"/>
      <c r="B1026" s="69"/>
      <c r="C1026" s="69"/>
      <c r="D1026" s="69"/>
      <c r="E1026" s="69"/>
    </row>
    <row r="1027" spans="1:5" ht="15" customHeight="1" x14ac:dyDescent="0.25">
      <c r="A1027" s="56" t="s">
        <v>1</v>
      </c>
      <c r="B1027" s="58"/>
      <c r="C1027" s="58"/>
      <c r="D1027" s="58"/>
      <c r="E1027" s="58"/>
    </row>
    <row r="1028" spans="1:5" ht="15" customHeight="1" x14ac:dyDescent="0.2">
      <c r="A1028" s="27" t="s">
        <v>84</v>
      </c>
      <c r="B1028" s="58"/>
      <c r="C1028" s="58"/>
      <c r="D1028" s="58"/>
      <c r="E1028" s="61" t="s">
        <v>85</v>
      </c>
    </row>
    <row r="1029" spans="1:5" ht="15" customHeight="1" x14ac:dyDescent="0.25">
      <c r="B1029" s="56"/>
      <c r="C1029" s="58"/>
      <c r="D1029" s="58"/>
      <c r="E1029" s="71"/>
    </row>
    <row r="1030" spans="1:5" ht="15" customHeight="1" x14ac:dyDescent="0.2">
      <c r="B1030" s="43" t="s">
        <v>35</v>
      </c>
      <c r="C1030" s="43" t="s">
        <v>36</v>
      </c>
      <c r="D1030" s="44" t="s">
        <v>37</v>
      </c>
      <c r="E1030" s="45" t="s">
        <v>38</v>
      </c>
    </row>
    <row r="1031" spans="1:5" ht="15" customHeight="1" x14ac:dyDescent="0.2">
      <c r="B1031" s="85">
        <v>54190877</v>
      </c>
      <c r="C1031" s="46"/>
      <c r="D1031" s="96" t="s">
        <v>96</v>
      </c>
      <c r="E1031" s="84">
        <v>55763</v>
      </c>
    </row>
    <row r="1032" spans="1:5" ht="15" customHeight="1" x14ac:dyDescent="0.2">
      <c r="B1032" s="85">
        <v>54515835</v>
      </c>
      <c r="C1032" s="46"/>
      <c r="D1032" s="47" t="s">
        <v>97</v>
      </c>
      <c r="E1032" s="84">
        <v>947984</v>
      </c>
    </row>
    <row r="1033" spans="1:5" ht="15" customHeight="1" x14ac:dyDescent="0.2">
      <c r="B1033" s="85"/>
      <c r="C1033" s="49" t="s">
        <v>40</v>
      </c>
      <c r="D1033" s="50"/>
      <c r="E1033" s="51">
        <f>SUM(E1031:E1032)</f>
        <v>1003747</v>
      </c>
    </row>
    <row r="1034" spans="1:5" ht="15" customHeight="1" x14ac:dyDescent="0.2">
      <c r="A1034" s="59"/>
      <c r="B1034" s="59"/>
      <c r="C1034" s="59"/>
      <c r="D1034" s="59"/>
      <c r="E1034" s="59"/>
    </row>
    <row r="1035" spans="1:5" ht="15" customHeight="1" x14ac:dyDescent="0.25">
      <c r="A1035" s="56" t="s">
        <v>17</v>
      </c>
      <c r="B1035" s="58"/>
      <c r="C1035" s="58"/>
      <c r="D1035" s="58"/>
      <c r="E1035" s="59"/>
    </row>
    <row r="1036" spans="1:5" ht="15" customHeight="1" x14ac:dyDescent="0.2">
      <c r="A1036" s="27" t="s">
        <v>84</v>
      </c>
      <c r="B1036" s="58"/>
      <c r="C1036" s="58"/>
      <c r="D1036" s="58"/>
      <c r="E1036" s="61" t="s">
        <v>85</v>
      </c>
    </row>
    <row r="1037" spans="1:5" ht="15" customHeight="1" x14ac:dyDescent="0.2">
      <c r="A1037" s="59"/>
      <c r="B1037" s="75"/>
      <c r="C1037" s="58"/>
      <c r="E1037" s="71"/>
    </row>
    <row r="1038" spans="1:5" ht="15" customHeight="1" x14ac:dyDescent="0.2">
      <c r="C1038" s="43" t="s">
        <v>36</v>
      </c>
      <c r="D1038" s="44" t="s">
        <v>41</v>
      </c>
      <c r="E1038" s="31" t="s">
        <v>38</v>
      </c>
    </row>
    <row r="1039" spans="1:5" ht="15" customHeight="1" x14ac:dyDescent="0.2">
      <c r="C1039" s="46">
        <v>4357</v>
      </c>
      <c r="D1039" s="116" t="s">
        <v>86</v>
      </c>
      <c r="E1039" s="84">
        <v>1003747</v>
      </c>
    </row>
    <row r="1040" spans="1:5" ht="15" customHeight="1" x14ac:dyDescent="0.2">
      <c r="C1040" s="49" t="s">
        <v>40</v>
      </c>
      <c r="D1040" s="50"/>
      <c r="E1040" s="51">
        <f>SUM(E1039:E1039)</f>
        <v>1003747</v>
      </c>
    </row>
    <row r="1041" spans="1:5" ht="15" customHeight="1" x14ac:dyDescent="0.2"/>
    <row r="1042" spans="1:5" ht="15" customHeight="1" x14ac:dyDescent="0.25">
      <c r="A1042" s="23" t="s">
        <v>167</v>
      </c>
    </row>
    <row r="1043" spans="1:5" ht="15" customHeight="1" x14ac:dyDescent="0.2">
      <c r="A1043" s="157" t="s">
        <v>30</v>
      </c>
      <c r="B1043" s="157"/>
      <c r="C1043" s="157"/>
      <c r="D1043" s="157"/>
      <c r="E1043" s="157"/>
    </row>
    <row r="1044" spans="1:5" ht="15" customHeight="1" x14ac:dyDescent="0.2">
      <c r="A1044" s="157" t="s">
        <v>94</v>
      </c>
      <c r="B1044" s="157"/>
      <c r="C1044" s="157"/>
      <c r="D1044" s="157"/>
      <c r="E1044" s="157"/>
    </row>
    <row r="1045" spans="1:5" ht="15" customHeight="1" x14ac:dyDescent="0.2">
      <c r="A1045" s="156" t="s">
        <v>168</v>
      </c>
      <c r="B1045" s="156"/>
      <c r="C1045" s="156"/>
      <c r="D1045" s="156"/>
      <c r="E1045" s="156"/>
    </row>
    <row r="1046" spans="1:5" ht="15" customHeight="1" x14ac:dyDescent="0.2">
      <c r="A1046" s="156"/>
      <c r="B1046" s="156"/>
      <c r="C1046" s="156"/>
      <c r="D1046" s="156"/>
      <c r="E1046" s="156"/>
    </row>
    <row r="1047" spans="1:5" ht="15" customHeight="1" x14ac:dyDescent="0.2">
      <c r="A1047" s="156"/>
      <c r="B1047" s="156"/>
      <c r="C1047" s="156"/>
      <c r="D1047" s="156"/>
      <c r="E1047" s="156"/>
    </row>
    <row r="1048" spans="1:5" ht="15" customHeight="1" x14ac:dyDescent="0.2">
      <c r="A1048" s="156"/>
      <c r="B1048" s="156"/>
      <c r="C1048" s="156"/>
      <c r="D1048" s="156"/>
      <c r="E1048" s="156"/>
    </row>
    <row r="1049" spans="1:5" ht="15" customHeight="1" x14ac:dyDescent="0.2">
      <c r="A1049" s="156"/>
      <c r="B1049" s="156"/>
      <c r="C1049" s="156"/>
      <c r="D1049" s="156"/>
      <c r="E1049" s="156"/>
    </row>
    <row r="1050" spans="1:5" ht="15" customHeight="1" x14ac:dyDescent="0.2">
      <c r="A1050" s="156"/>
      <c r="B1050" s="156"/>
      <c r="C1050" s="156"/>
      <c r="D1050" s="156"/>
      <c r="E1050" s="156"/>
    </row>
    <row r="1051" spans="1:5" ht="15" customHeight="1" x14ac:dyDescent="0.2">
      <c r="A1051" s="156"/>
      <c r="B1051" s="156"/>
      <c r="C1051" s="156"/>
      <c r="D1051" s="156"/>
      <c r="E1051" s="156"/>
    </row>
    <row r="1052" spans="1:5" ht="15" customHeight="1" x14ac:dyDescent="0.2">
      <c r="A1052" s="156"/>
      <c r="B1052" s="156"/>
      <c r="C1052" s="156"/>
      <c r="D1052" s="156"/>
      <c r="E1052" s="156"/>
    </row>
    <row r="1053" spans="1:5" ht="15" customHeight="1" x14ac:dyDescent="0.2">
      <c r="A1053" s="69"/>
      <c r="B1053" s="69"/>
      <c r="C1053" s="69"/>
      <c r="D1053" s="69"/>
      <c r="E1053" s="69"/>
    </row>
    <row r="1054" spans="1:5" ht="15" customHeight="1" x14ac:dyDescent="0.25">
      <c r="A1054" s="56" t="s">
        <v>1</v>
      </c>
      <c r="B1054" s="58"/>
      <c r="C1054" s="58"/>
      <c r="D1054" s="58"/>
      <c r="E1054" s="58"/>
    </row>
    <row r="1055" spans="1:5" ht="15" customHeight="1" x14ac:dyDescent="0.2">
      <c r="A1055" s="27" t="s">
        <v>84</v>
      </c>
      <c r="B1055" s="58"/>
      <c r="C1055" s="58"/>
      <c r="D1055" s="58"/>
      <c r="E1055" s="61" t="s">
        <v>85</v>
      </c>
    </row>
    <row r="1056" spans="1:5" ht="15" customHeight="1" x14ac:dyDescent="0.25">
      <c r="B1056" s="56"/>
      <c r="C1056" s="58"/>
      <c r="D1056" s="58"/>
      <c r="E1056" s="71"/>
    </row>
    <row r="1057" spans="1:5" ht="15" customHeight="1" x14ac:dyDescent="0.2">
      <c r="B1057" s="43" t="s">
        <v>35</v>
      </c>
      <c r="C1057" s="43" t="s">
        <v>36</v>
      </c>
      <c r="D1057" s="44" t="s">
        <v>37</v>
      </c>
      <c r="E1057" s="45" t="s">
        <v>38</v>
      </c>
    </row>
    <row r="1058" spans="1:5" ht="15" customHeight="1" x14ac:dyDescent="0.2">
      <c r="B1058" s="85">
        <v>54190877</v>
      </c>
      <c r="C1058" s="46"/>
      <c r="D1058" s="96" t="s">
        <v>96</v>
      </c>
      <c r="E1058" s="84">
        <v>244245.5</v>
      </c>
    </row>
    <row r="1059" spans="1:5" ht="15" customHeight="1" x14ac:dyDescent="0.2">
      <c r="B1059" s="85">
        <v>54515835</v>
      </c>
      <c r="C1059" s="46"/>
      <c r="D1059" s="47" t="s">
        <v>97</v>
      </c>
      <c r="E1059" s="84">
        <v>4152177.68</v>
      </c>
    </row>
    <row r="1060" spans="1:5" ht="15" customHeight="1" x14ac:dyDescent="0.2">
      <c r="B1060" s="85"/>
      <c r="C1060" s="49" t="s">
        <v>40</v>
      </c>
      <c r="D1060" s="50"/>
      <c r="E1060" s="51">
        <f>SUM(E1058:E1059)</f>
        <v>4396423.18</v>
      </c>
    </row>
    <row r="1061" spans="1:5" ht="15" customHeight="1" x14ac:dyDescent="0.2">
      <c r="A1061" s="59"/>
      <c r="B1061" s="59"/>
      <c r="C1061" s="59"/>
      <c r="D1061" s="59"/>
      <c r="E1061" s="59"/>
    </row>
    <row r="1062" spans="1:5" ht="15" customHeight="1" x14ac:dyDescent="0.25">
      <c r="A1062" s="56" t="s">
        <v>17</v>
      </c>
      <c r="B1062" s="58"/>
      <c r="C1062" s="58"/>
      <c r="D1062" s="58"/>
      <c r="E1062" s="59"/>
    </row>
    <row r="1063" spans="1:5" ht="15" customHeight="1" x14ac:dyDescent="0.2">
      <c r="A1063" s="27" t="s">
        <v>84</v>
      </c>
      <c r="B1063" s="58"/>
      <c r="C1063" s="58"/>
      <c r="D1063" s="58"/>
      <c r="E1063" s="61" t="s">
        <v>85</v>
      </c>
    </row>
    <row r="1064" spans="1:5" ht="15" customHeight="1" x14ac:dyDescent="0.2">
      <c r="A1064" s="59"/>
      <c r="B1064" s="75"/>
      <c r="C1064" s="58"/>
      <c r="E1064" s="71"/>
    </row>
    <row r="1065" spans="1:5" ht="15" customHeight="1" x14ac:dyDescent="0.2">
      <c r="C1065" s="43" t="s">
        <v>36</v>
      </c>
      <c r="D1065" s="44" t="s">
        <v>41</v>
      </c>
      <c r="E1065" s="31" t="s">
        <v>38</v>
      </c>
    </row>
    <row r="1066" spans="1:5" ht="15" customHeight="1" x14ac:dyDescent="0.2">
      <c r="C1066" s="46">
        <v>3522</v>
      </c>
      <c r="D1066" s="116" t="s">
        <v>86</v>
      </c>
      <c r="E1066" s="36">
        <v>4396423.18</v>
      </c>
    </row>
    <row r="1067" spans="1:5" ht="15" customHeight="1" x14ac:dyDescent="0.2">
      <c r="C1067" s="49" t="s">
        <v>40</v>
      </c>
      <c r="D1067" s="50"/>
      <c r="E1067" s="51">
        <f>SUM(E1066:E1066)</f>
        <v>4396423.18</v>
      </c>
    </row>
    <row r="1068" spans="1:5" ht="15" customHeight="1" x14ac:dyDescent="0.2"/>
    <row r="1069" spans="1:5" ht="15" customHeight="1" x14ac:dyDescent="0.2"/>
    <row r="1070" spans="1:5" ht="15" customHeight="1" x14ac:dyDescent="0.25">
      <c r="A1070" s="23" t="s">
        <v>169</v>
      </c>
    </row>
    <row r="1071" spans="1:5" ht="15" customHeight="1" x14ac:dyDescent="0.2">
      <c r="A1071" s="157" t="s">
        <v>30</v>
      </c>
      <c r="B1071" s="157"/>
      <c r="C1071" s="157"/>
      <c r="D1071" s="157"/>
      <c r="E1071" s="157"/>
    </row>
    <row r="1072" spans="1:5" ht="15" customHeight="1" x14ac:dyDescent="0.2">
      <c r="A1072" s="157" t="s">
        <v>94</v>
      </c>
      <c r="B1072" s="157"/>
      <c r="C1072" s="157"/>
      <c r="D1072" s="157"/>
      <c r="E1072" s="157"/>
    </row>
    <row r="1073" spans="1:5" ht="15" customHeight="1" x14ac:dyDescent="0.2">
      <c r="A1073" s="156" t="s">
        <v>170</v>
      </c>
      <c r="B1073" s="156"/>
      <c r="C1073" s="156"/>
      <c r="D1073" s="156"/>
      <c r="E1073" s="156"/>
    </row>
    <row r="1074" spans="1:5" ht="15" customHeight="1" x14ac:dyDescent="0.2">
      <c r="A1074" s="156"/>
      <c r="B1074" s="156"/>
      <c r="C1074" s="156"/>
      <c r="D1074" s="156"/>
      <c r="E1074" s="156"/>
    </row>
    <row r="1075" spans="1:5" ht="15" customHeight="1" x14ac:dyDescent="0.2">
      <c r="A1075" s="156"/>
      <c r="B1075" s="156"/>
      <c r="C1075" s="156"/>
      <c r="D1075" s="156"/>
      <c r="E1075" s="156"/>
    </row>
    <row r="1076" spans="1:5" ht="15" customHeight="1" x14ac:dyDescent="0.2">
      <c r="A1076" s="156"/>
      <c r="B1076" s="156"/>
      <c r="C1076" s="156"/>
      <c r="D1076" s="156"/>
      <c r="E1076" s="156"/>
    </row>
    <row r="1077" spans="1:5" ht="15" customHeight="1" x14ac:dyDescent="0.2">
      <c r="A1077" s="156"/>
      <c r="B1077" s="156"/>
      <c r="C1077" s="156"/>
      <c r="D1077" s="156"/>
      <c r="E1077" s="156"/>
    </row>
    <row r="1078" spans="1:5" ht="15" customHeight="1" x14ac:dyDescent="0.2">
      <c r="A1078" s="156"/>
      <c r="B1078" s="156"/>
      <c r="C1078" s="156"/>
      <c r="D1078" s="156"/>
      <c r="E1078" s="156"/>
    </row>
    <row r="1079" spans="1:5" ht="15" customHeight="1" x14ac:dyDescent="0.2">
      <c r="A1079" s="156"/>
      <c r="B1079" s="156"/>
      <c r="C1079" s="156"/>
      <c r="D1079" s="156"/>
      <c r="E1079" s="156"/>
    </row>
    <row r="1080" spans="1:5" ht="15" customHeight="1" x14ac:dyDescent="0.2">
      <c r="A1080" s="69"/>
      <c r="B1080" s="69"/>
      <c r="C1080" s="69"/>
      <c r="D1080" s="69"/>
      <c r="E1080" s="69"/>
    </row>
    <row r="1081" spans="1:5" ht="15" customHeight="1" x14ac:dyDescent="0.25">
      <c r="A1081" s="56" t="s">
        <v>1</v>
      </c>
      <c r="B1081" s="58"/>
      <c r="C1081" s="58"/>
      <c r="D1081" s="58"/>
      <c r="E1081" s="58"/>
    </row>
    <row r="1082" spans="1:5" ht="15" customHeight="1" x14ac:dyDescent="0.2">
      <c r="A1082" s="27" t="s">
        <v>84</v>
      </c>
      <c r="B1082" s="58"/>
      <c r="C1082" s="58"/>
      <c r="D1082" s="58"/>
      <c r="E1082" s="61" t="s">
        <v>85</v>
      </c>
    </row>
    <row r="1083" spans="1:5" ht="15" customHeight="1" x14ac:dyDescent="0.25">
      <c r="B1083" s="56"/>
      <c r="C1083" s="58"/>
      <c r="D1083" s="58"/>
      <c r="E1083" s="71"/>
    </row>
    <row r="1084" spans="1:5" ht="15" customHeight="1" x14ac:dyDescent="0.2">
      <c r="B1084" s="43" t="s">
        <v>35</v>
      </c>
      <c r="C1084" s="43" t="s">
        <v>36</v>
      </c>
      <c r="D1084" s="44" t="s">
        <v>37</v>
      </c>
      <c r="E1084" s="45" t="s">
        <v>38</v>
      </c>
    </row>
    <row r="1085" spans="1:5" ht="15" customHeight="1" x14ac:dyDescent="0.2">
      <c r="B1085" s="85">
        <v>54190877</v>
      </c>
      <c r="C1085" s="46"/>
      <c r="D1085" s="96" t="s">
        <v>96</v>
      </c>
      <c r="E1085" s="84">
        <v>188235.15</v>
      </c>
    </row>
    <row r="1086" spans="1:5" ht="15" customHeight="1" x14ac:dyDescent="0.2">
      <c r="B1086" s="85">
        <v>54515835</v>
      </c>
      <c r="C1086" s="46"/>
      <c r="D1086" s="47" t="s">
        <v>97</v>
      </c>
      <c r="E1086" s="84">
        <v>3200003.55</v>
      </c>
    </row>
    <row r="1087" spans="1:5" ht="15" customHeight="1" x14ac:dyDescent="0.2">
      <c r="B1087" s="85"/>
      <c r="C1087" s="49" t="s">
        <v>40</v>
      </c>
      <c r="D1087" s="50"/>
      <c r="E1087" s="51">
        <f>SUM(E1085:E1086)</f>
        <v>3388238.6999999997</v>
      </c>
    </row>
    <row r="1088" spans="1:5" ht="15" customHeight="1" x14ac:dyDescent="0.2">
      <c r="A1088" s="59"/>
      <c r="B1088" s="59"/>
      <c r="C1088" s="59"/>
      <c r="D1088" s="59"/>
      <c r="E1088" s="59"/>
    </row>
    <row r="1089" spans="1:5" ht="15" customHeight="1" x14ac:dyDescent="0.2">
      <c r="A1089" s="59"/>
      <c r="B1089" s="59"/>
      <c r="C1089" s="59"/>
      <c r="D1089" s="59"/>
      <c r="E1089" s="59"/>
    </row>
    <row r="1090" spans="1:5" ht="15" customHeight="1" x14ac:dyDescent="0.2">
      <c r="A1090" s="59"/>
      <c r="B1090" s="59"/>
      <c r="C1090" s="59"/>
      <c r="D1090" s="59"/>
      <c r="E1090" s="59"/>
    </row>
    <row r="1091" spans="1:5" ht="15" customHeight="1" x14ac:dyDescent="0.2">
      <c r="A1091" s="59"/>
      <c r="B1091" s="59"/>
      <c r="C1091" s="59"/>
      <c r="D1091" s="59"/>
      <c r="E1091" s="59"/>
    </row>
    <row r="1092" spans="1:5" ht="15" customHeight="1" x14ac:dyDescent="0.2">
      <c r="A1092" s="59"/>
      <c r="B1092" s="59"/>
      <c r="C1092" s="59"/>
      <c r="D1092" s="59"/>
      <c r="E1092" s="59"/>
    </row>
    <row r="1093" spans="1:5" ht="15" customHeight="1" x14ac:dyDescent="0.2">
      <c r="A1093" s="59"/>
      <c r="B1093" s="59"/>
      <c r="C1093" s="59"/>
      <c r="D1093" s="59"/>
      <c r="E1093" s="59"/>
    </row>
    <row r="1094" spans="1:5" ht="15" customHeight="1" x14ac:dyDescent="0.25">
      <c r="A1094" s="56" t="s">
        <v>17</v>
      </c>
      <c r="B1094" s="58"/>
      <c r="C1094" s="58"/>
      <c r="D1094" s="58"/>
      <c r="E1094" s="59"/>
    </row>
    <row r="1095" spans="1:5" ht="15" customHeight="1" x14ac:dyDescent="0.2">
      <c r="A1095" s="27" t="s">
        <v>84</v>
      </c>
      <c r="B1095" s="58"/>
      <c r="C1095" s="58"/>
      <c r="D1095" s="58"/>
      <c r="E1095" s="61" t="s">
        <v>85</v>
      </c>
    </row>
    <row r="1096" spans="1:5" ht="15" customHeight="1" x14ac:dyDescent="0.2">
      <c r="A1096" s="59"/>
      <c r="B1096" s="75"/>
      <c r="C1096" s="58"/>
      <c r="E1096" s="71"/>
    </row>
    <row r="1097" spans="1:5" ht="15" customHeight="1" x14ac:dyDescent="0.2">
      <c r="C1097" s="43" t="s">
        <v>36</v>
      </c>
      <c r="D1097" s="44" t="s">
        <v>41</v>
      </c>
      <c r="E1097" s="31" t="s">
        <v>38</v>
      </c>
    </row>
    <row r="1098" spans="1:5" ht="15" customHeight="1" x14ac:dyDescent="0.2">
      <c r="C1098" s="46">
        <v>3121</v>
      </c>
      <c r="D1098" s="116" t="s">
        <v>86</v>
      </c>
      <c r="E1098" s="84">
        <v>3388238.7</v>
      </c>
    </row>
    <row r="1099" spans="1:5" ht="15" customHeight="1" x14ac:dyDescent="0.2">
      <c r="C1099" s="49" t="s">
        <v>40</v>
      </c>
      <c r="D1099" s="50"/>
      <c r="E1099" s="51">
        <f>SUM(E1098:E1098)</f>
        <v>3388238.7</v>
      </c>
    </row>
    <row r="1100" spans="1:5" ht="15" customHeight="1" x14ac:dyDescent="0.2"/>
    <row r="1101" spans="1:5" ht="15" customHeight="1" x14ac:dyDescent="0.2"/>
    <row r="1102" spans="1:5" ht="15" customHeight="1" x14ac:dyDescent="0.25">
      <c r="A1102" s="23" t="s">
        <v>171</v>
      </c>
    </row>
    <row r="1103" spans="1:5" ht="15" customHeight="1" x14ac:dyDescent="0.2">
      <c r="A1103" s="157" t="s">
        <v>30</v>
      </c>
      <c r="B1103" s="157"/>
      <c r="C1103" s="157"/>
      <c r="D1103" s="157"/>
      <c r="E1103" s="157"/>
    </row>
    <row r="1104" spans="1:5" ht="15" customHeight="1" x14ac:dyDescent="0.2">
      <c r="A1104" s="157" t="s">
        <v>94</v>
      </c>
      <c r="B1104" s="157"/>
      <c r="C1104" s="157"/>
      <c r="D1104" s="157"/>
      <c r="E1104" s="157"/>
    </row>
    <row r="1105" spans="1:5" ht="15" customHeight="1" x14ac:dyDescent="0.2">
      <c r="A1105" s="156" t="s">
        <v>172</v>
      </c>
      <c r="B1105" s="156"/>
      <c r="C1105" s="156"/>
      <c r="D1105" s="156"/>
      <c r="E1105" s="156"/>
    </row>
    <row r="1106" spans="1:5" ht="15" customHeight="1" x14ac:dyDescent="0.2">
      <c r="A1106" s="156"/>
      <c r="B1106" s="156"/>
      <c r="C1106" s="156"/>
      <c r="D1106" s="156"/>
      <c r="E1106" s="156"/>
    </row>
    <row r="1107" spans="1:5" ht="15" customHeight="1" x14ac:dyDescent="0.2">
      <c r="A1107" s="156"/>
      <c r="B1107" s="156"/>
      <c r="C1107" s="156"/>
      <c r="D1107" s="156"/>
      <c r="E1107" s="156"/>
    </row>
    <row r="1108" spans="1:5" ht="15" customHeight="1" x14ac:dyDescent="0.2">
      <c r="A1108" s="156"/>
      <c r="B1108" s="156"/>
      <c r="C1108" s="156"/>
      <c r="D1108" s="156"/>
      <c r="E1108" s="156"/>
    </row>
    <row r="1109" spans="1:5" ht="15" customHeight="1" x14ac:dyDescent="0.2">
      <c r="A1109" s="156"/>
      <c r="B1109" s="156"/>
      <c r="C1109" s="156"/>
      <c r="D1109" s="156"/>
      <c r="E1109" s="156"/>
    </row>
    <row r="1110" spans="1:5" ht="15" customHeight="1" x14ac:dyDescent="0.2">
      <c r="A1110" s="156"/>
      <c r="B1110" s="156"/>
      <c r="C1110" s="156"/>
      <c r="D1110" s="156"/>
      <c r="E1110" s="156"/>
    </row>
    <row r="1111" spans="1:5" ht="15" customHeight="1" x14ac:dyDescent="0.2">
      <c r="A1111" s="156"/>
      <c r="B1111" s="156"/>
      <c r="C1111" s="156"/>
      <c r="D1111" s="156"/>
      <c r="E1111" s="156"/>
    </row>
    <row r="1112" spans="1:5" ht="15" customHeight="1" x14ac:dyDescent="0.2">
      <c r="A1112" s="69"/>
      <c r="B1112" s="69"/>
      <c r="C1112" s="69"/>
      <c r="D1112" s="69"/>
      <c r="E1112" s="69"/>
    </row>
    <row r="1113" spans="1:5" ht="15" customHeight="1" x14ac:dyDescent="0.25">
      <c r="A1113" s="56" t="s">
        <v>1</v>
      </c>
      <c r="B1113" s="58"/>
      <c r="C1113" s="58"/>
      <c r="D1113" s="58"/>
      <c r="E1113" s="58"/>
    </row>
    <row r="1114" spans="1:5" ht="15" customHeight="1" x14ac:dyDescent="0.2">
      <c r="A1114" s="27" t="s">
        <v>84</v>
      </c>
      <c r="B1114" s="58"/>
      <c r="C1114" s="58"/>
      <c r="D1114" s="58"/>
      <c r="E1114" s="61" t="s">
        <v>85</v>
      </c>
    </row>
    <row r="1115" spans="1:5" ht="15" customHeight="1" x14ac:dyDescent="0.25">
      <c r="B1115" s="56"/>
      <c r="C1115" s="58"/>
      <c r="D1115" s="58"/>
      <c r="E1115" s="71"/>
    </row>
    <row r="1116" spans="1:5" ht="15" customHeight="1" x14ac:dyDescent="0.2">
      <c r="B1116" s="43" t="s">
        <v>35</v>
      </c>
      <c r="C1116" s="43" t="s">
        <v>36</v>
      </c>
      <c r="D1116" s="44" t="s">
        <v>37</v>
      </c>
      <c r="E1116" s="45" t="s">
        <v>38</v>
      </c>
    </row>
    <row r="1117" spans="1:5" ht="15" customHeight="1" x14ac:dyDescent="0.2">
      <c r="B1117" s="85">
        <v>54190877</v>
      </c>
      <c r="C1117" s="46"/>
      <c r="D1117" s="96" t="s">
        <v>96</v>
      </c>
      <c r="E1117" s="84">
        <v>323899.32</v>
      </c>
    </row>
    <row r="1118" spans="1:5" ht="15" customHeight="1" x14ac:dyDescent="0.2">
      <c r="B1118" s="85">
        <v>54515835</v>
      </c>
      <c r="C1118" s="46"/>
      <c r="D1118" s="47" t="s">
        <v>97</v>
      </c>
      <c r="E1118" s="84">
        <v>5506288.4299999997</v>
      </c>
    </row>
    <row r="1119" spans="1:5" ht="15" customHeight="1" x14ac:dyDescent="0.2">
      <c r="B1119" s="85"/>
      <c r="C1119" s="49" t="s">
        <v>40</v>
      </c>
      <c r="D1119" s="50"/>
      <c r="E1119" s="51">
        <f>SUM(E1117:E1118)</f>
        <v>5830187.75</v>
      </c>
    </row>
    <row r="1120" spans="1:5" ht="15" customHeight="1" x14ac:dyDescent="0.2">
      <c r="A1120" s="59"/>
      <c r="B1120" s="59"/>
      <c r="C1120" s="59"/>
      <c r="D1120" s="59"/>
      <c r="E1120" s="59"/>
    </row>
    <row r="1121" spans="1:5" ht="15" customHeight="1" x14ac:dyDescent="0.25">
      <c r="A1121" s="56" t="s">
        <v>17</v>
      </c>
      <c r="B1121" s="58"/>
      <c r="C1121" s="58"/>
      <c r="D1121" s="58"/>
      <c r="E1121" s="59"/>
    </row>
    <row r="1122" spans="1:5" ht="15" customHeight="1" x14ac:dyDescent="0.2">
      <c r="A1122" s="27" t="s">
        <v>84</v>
      </c>
      <c r="B1122" s="58"/>
      <c r="C1122" s="58"/>
      <c r="D1122" s="58"/>
      <c r="E1122" s="61" t="s">
        <v>85</v>
      </c>
    </row>
    <row r="1123" spans="1:5" ht="15" customHeight="1" x14ac:dyDescent="0.2">
      <c r="A1123" s="59"/>
      <c r="B1123" s="75"/>
      <c r="C1123" s="58"/>
      <c r="E1123" s="71"/>
    </row>
    <row r="1124" spans="1:5" ht="15" customHeight="1" x14ac:dyDescent="0.2">
      <c r="C1124" s="43" t="s">
        <v>36</v>
      </c>
      <c r="D1124" s="44" t="s">
        <v>41</v>
      </c>
      <c r="E1124" s="31" t="s">
        <v>38</v>
      </c>
    </row>
    <row r="1125" spans="1:5" ht="15" customHeight="1" x14ac:dyDescent="0.2">
      <c r="C1125" s="46">
        <v>3122</v>
      </c>
      <c r="D1125" s="116" t="s">
        <v>86</v>
      </c>
      <c r="E1125" s="36">
        <v>5830187.75</v>
      </c>
    </row>
    <row r="1126" spans="1:5" ht="15" customHeight="1" x14ac:dyDescent="0.2">
      <c r="C1126" s="49" t="s">
        <v>40</v>
      </c>
      <c r="D1126" s="50"/>
      <c r="E1126" s="51">
        <f>SUM(E1125:E1125)</f>
        <v>5830187.75</v>
      </c>
    </row>
    <row r="1127" spans="1:5" ht="15" customHeight="1" x14ac:dyDescent="0.2"/>
    <row r="1128" spans="1:5" ht="15" customHeight="1" x14ac:dyDescent="0.2"/>
    <row r="1129" spans="1:5" ht="15" customHeight="1" x14ac:dyDescent="0.25">
      <c r="A1129" s="23" t="s">
        <v>173</v>
      </c>
    </row>
    <row r="1130" spans="1:5" ht="15" customHeight="1" x14ac:dyDescent="0.2">
      <c r="A1130" s="157" t="s">
        <v>30</v>
      </c>
      <c r="B1130" s="157"/>
      <c r="C1130" s="157"/>
      <c r="D1130" s="157"/>
      <c r="E1130" s="157"/>
    </row>
    <row r="1131" spans="1:5" ht="15" customHeight="1" x14ac:dyDescent="0.2">
      <c r="A1131" s="157" t="s">
        <v>94</v>
      </c>
      <c r="B1131" s="157"/>
      <c r="C1131" s="157"/>
      <c r="D1131" s="157"/>
      <c r="E1131" s="157"/>
    </row>
    <row r="1132" spans="1:5" ht="15" customHeight="1" x14ac:dyDescent="0.2">
      <c r="A1132" s="156" t="s">
        <v>174</v>
      </c>
      <c r="B1132" s="156"/>
      <c r="C1132" s="156"/>
      <c r="D1132" s="156"/>
      <c r="E1132" s="156"/>
    </row>
    <row r="1133" spans="1:5" ht="15" customHeight="1" x14ac:dyDescent="0.2">
      <c r="A1133" s="156"/>
      <c r="B1133" s="156"/>
      <c r="C1133" s="156"/>
      <c r="D1133" s="156"/>
      <c r="E1133" s="156"/>
    </row>
    <row r="1134" spans="1:5" ht="15" customHeight="1" x14ac:dyDescent="0.2">
      <c r="A1134" s="156"/>
      <c r="B1134" s="156"/>
      <c r="C1134" s="156"/>
      <c r="D1134" s="156"/>
      <c r="E1134" s="156"/>
    </row>
    <row r="1135" spans="1:5" ht="15" customHeight="1" x14ac:dyDescent="0.2">
      <c r="A1135" s="156"/>
      <c r="B1135" s="156"/>
      <c r="C1135" s="156"/>
      <c r="D1135" s="156"/>
      <c r="E1135" s="156"/>
    </row>
    <row r="1136" spans="1:5" ht="15" customHeight="1" x14ac:dyDescent="0.2">
      <c r="A1136" s="156"/>
      <c r="B1136" s="156"/>
      <c r="C1136" s="156"/>
      <c r="D1136" s="156"/>
      <c r="E1136" s="156"/>
    </row>
    <row r="1137" spans="1:5" ht="15" customHeight="1" x14ac:dyDescent="0.2">
      <c r="A1137" s="156"/>
      <c r="B1137" s="156"/>
      <c r="C1137" s="156"/>
      <c r="D1137" s="156"/>
      <c r="E1137" s="156"/>
    </row>
    <row r="1138" spans="1:5" ht="15" customHeight="1" x14ac:dyDescent="0.2">
      <c r="A1138" s="156"/>
      <c r="B1138" s="156"/>
      <c r="C1138" s="156"/>
      <c r="D1138" s="156"/>
      <c r="E1138" s="156"/>
    </row>
    <row r="1139" spans="1:5" ht="15" customHeight="1" x14ac:dyDescent="0.2">
      <c r="A1139" s="69"/>
      <c r="B1139" s="69"/>
      <c r="C1139" s="69"/>
      <c r="D1139" s="69"/>
      <c r="E1139" s="69"/>
    </row>
    <row r="1140" spans="1:5" ht="15" customHeight="1" x14ac:dyDescent="0.2">
      <c r="A1140" s="69"/>
      <c r="B1140" s="69"/>
      <c r="C1140" s="69"/>
      <c r="D1140" s="69"/>
      <c r="E1140" s="69"/>
    </row>
    <row r="1141" spans="1:5" ht="15" customHeight="1" x14ac:dyDescent="0.2">
      <c r="A1141" s="69"/>
      <c r="B1141" s="69"/>
      <c r="C1141" s="69"/>
      <c r="D1141" s="69"/>
      <c r="E1141" s="69"/>
    </row>
    <row r="1142" spans="1:5" ht="15" customHeight="1" x14ac:dyDescent="0.2">
      <c r="A1142" s="69"/>
      <c r="B1142" s="69"/>
      <c r="C1142" s="69"/>
      <c r="D1142" s="69"/>
      <c r="E1142" s="69"/>
    </row>
    <row r="1143" spans="1:5" ht="15" customHeight="1" x14ac:dyDescent="0.2">
      <c r="A1143" s="69"/>
      <c r="B1143" s="69"/>
      <c r="C1143" s="69"/>
      <c r="D1143" s="69"/>
      <c r="E1143" s="69"/>
    </row>
    <row r="1144" spans="1:5" ht="15" customHeight="1" x14ac:dyDescent="0.2">
      <c r="A1144" s="69"/>
      <c r="B1144" s="69"/>
      <c r="C1144" s="69"/>
      <c r="D1144" s="69"/>
      <c r="E1144" s="69"/>
    </row>
    <row r="1145" spans="1:5" ht="15" customHeight="1" x14ac:dyDescent="0.2">
      <c r="A1145" s="69"/>
      <c r="B1145" s="69"/>
      <c r="C1145" s="69"/>
      <c r="D1145" s="69"/>
      <c r="E1145" s="69"/>
    </row>
    <row r="1146" spans="1:5" ht="15" customHeight="1" x14ac:dyDescent="0.25">
      <c r="A1146" s="56" t="s">
        <v>1</v>
      </c>
      <c r="B1146" s="58"/>
      <c r="C1146" s="58"/>
      <c r="D1146" s="58"/>
      <c r="E1146" s="58"/>
    </row>
    <row r="1147" spans="1:5" ht="15" customHeight="1" x14ac:dyDescent="0.2">
      <c r="A1147" s="27" t="s">
        <v>84</v>
      </c>
      <c r="B1147" s="58"/>
      <c r="C1147" s="58"/>
      <c r="D1147" s="58"/>
      <c r="E1147" s="61" t="s">
        <v>85</v>
      </c>
    </row>
    <row r="1148" spans="1:5" ht="15" customHeight="1" x14ac:dyDescent="0.25">
      <c r="B1148" s="56"/>
      <c r="C1148" s="58"/>
      <c r="D1148" s="58"/>
      <c r="E1148" s="71"/>
    </row>
    <row r="1149" spans="1:5" ht="15" customHeight="1" x14ac:dyDescent="0.2">
      <c r="B1149" s="43" t="s">
        <v>35</v>
      </c>
      <c r="C1149" s="43" t="s">
        <v>36</v>
      </c>
      <c r="D1149" s="44" t="s">
        <v>37</v>
      </c>
      <c r="E1149" s="45" t="s">
        <v>38</v>
      </c>
    </row>
    <row r="1150" spans="1:5" ht="15" customHeight="1" x14ac:dyDescent="0.2">
      <c r="B1150" s="85">
        <v>54190877</v>
      </c>
      <c r="C1150" s="46"/>
      <c r="D1150" s="96" t="s">
        <v>96</v>
      </c>
      <c r="E1150" s="84">
        <v>55262.02</v>
      </c>
    </row>
    <row r="1151" spans="1:5" ht="15" customHeight="1" x14ac:dyDescent="0.2">
      <c r="B1151" s="85">
        <v>54515835</v>
      </c>
      <c r="C1151" s="46"/>
      <c r="D1151" s="47" t="s">
        <v>97</v>
      </c>
      <c r="E1151" s="84">
        <v>939468.56</v>
      </c>
    </row>
    <row r="1152" spans="1:5" ht="15" customHeight="1" x14ac:dyDescent="0.2">
      <c r="B1152" s="85"/>
      <c r="C1152" s="49" t="s">
        <v>40</v>
      </c>
      <c r="D1152" s="50"/>
      <c r="E1152" s="51">
        <f>SUM(E1150:E1151)</f>
        <v>994730.58000000007</v>
      </c>
    </row>
    <row r="1153" spans="1:5" ht="15" customHeight="1" x14ac:dyDescent="0.2">
      <c r="A1153" s="59"/>
      <c r="B1153" s="59"/>
      <c r="C1153" s="59"/>
      <c r="D1153" s="59"/>
      <c r="E1153" s="59"/>
    </row>
    <row r="1154" spans="1:5" ht="15" customHeight="1" x14ac:dyDescent="0.25">
      <c r="A1154" s="56" t="s">
        <v>17</v>
      </c>
      <c r="B1154" s="58"/>
      <c r="C1154" s="58"/>
      <c r="D1154" s="58"/>
      <c r="E1154" s="59"/>
    </row>
    <row r="1155" spans="1:5" ht="15" customHeight="1" x14ac:dyDescent="0.2">
      <c r="A1155" s="27" t="s">
        <v>84</v>
      </c>
      <c r="B1155" s="58"/>
      <c r="C1155" s="58"/>
      <c r="D1155" s="58"/>
      <c r="E1155" s="61" t="s">
        <v>85</v>
      </c>
    </row>
    <row r="1156" spans="1:5" ht="15" customHeight="1" x14ac:dyDescent="0.2">
      <c r="A1156" s="59"/>
      <c r="B1156" s="75"/>
      <c r="C1156" s="58"/>
      <c r="E1156" s="71"/>
    </row>
    <row r="1157" spans="1:5" ht="15" customHeight="1" x14ac:dyDescent="0.2">
      <c r="C1157" s="43" t="s">
        <v>36</v>
      </c>
      <c r="D1157" s="44" t="s">
        <v>41</v>
      </c>
      <c r="E1157" s="31" t="s">
        <v>38</v>
      </c>
    </row>
    <row r="1158" spans="1:5" ht="15" customHeight="1" x14ac:dyDescent="0.2">
      <c r="C1158" s="46">
        <v>3122</v>
      </c>
      <c r="D1158" s="116" t="s">
        <v>86</v>
      </c>
      <c r="E1158" s="84">
        <v>994730.58</v>
      </c>
    </row>
    <row r="1159" spans="1:5" ht="15" customHeight="1" x14ac:dyDescent="0.2">
      <c r="C1159" s="49" t="s">
        <v>40</v>
      </c>
      <c r="D1159" s="50"/>
      <c r="E1159" s="51">
        <f>SUM(E1158:E1158)</f>
        <v>994730.58</v>
      </c>
    </row>
    <row r="1160" spans="1:5" ht="15" customHeight="1" x14ac:dyDescent="0.2"/>
    <row r="1161" spans="1:5" ht="15" customHeight="1" x14ac:dyDescent="0.2"/>
    <row r="1162" spans="1:5" ht="15" customHeight="1" x14ac:dyDescent="0.25">
      <c r="A1162" s="23" t="s">
        <v>175</v>
      </c>
    </row>
    <row r="1163" spans="1:5" ht="15" customHeight="1" x14ac:dyDescent="0.2">
      <c r="A1163" s="157" t="s">
        <v>30</v>
      </c>
      <c r="B1163" s="157"/>
      <c r="C1163" s="157"/>
      <c r="D1163" s="157"/>
      <c r="E1163" s="157"/>
    </row>
    <row r="1164" spans="1:5" ht="15" customHeight="1" x14ac:dyDescent="0.2">
      <c r="A1164" s="157" t="s">
        <v>94</v>
      </c>
      <c r="B1164" s="157"/>
      <c r="C1164" s="157"/>
      <c r="D1164" s="157"/>
      <c r="E1164" s="157"/>
    </row>
    <row r="1165" spans="1:5" ht="15" customHeight="1" x14ac:dyDescent="0.2">
      <c r="A1165" s="156" t="s">
        <v>176</v>
      </c>
      <c r="B1165" s="156"/>
      <c r="C1165" s="156"/>
      <c r="D1165" s="156"/>
      <c r="E1165" s="156"/>
    </row>
    <row r="1166" spans="1:5" ht="15" customHeight="1" x14ac:dyDescent="0.2">
      <c r="A1166" s="156"/>
      <c r="B1166" s="156"/>
      <c r="C1166" s="156"/>
      <c r="D1166" s="156"/>
      <c r="E1166" s="156"/>
    </row>
    <row r="1167" spans="1:5" ht="15" customHeight="1" x14ac:dyDescent="0.2">
      <c r="A1167" s="156"/>
      <c r="B1167" s="156"/>
      <c r="C1167" s="156"/>
      <c r="D1167" s="156"/>
      <c r="E1167" s="156"/>
    </row>
    <row r="1168" spans="1:5" ht="15" customHeight="1" x14ac:dyDescent="0.2">
      <c r="A1168" s="156"/>
      <c r="B1168" s="156"/>
      <c r="C1168" s="156"/>
      <c r="D1168" s="156"/>
      <c r="E1168" s="156"/>
    </row>
    <row r="1169" spans="1:5" ht="15" customHeight="1" x14ac:dyDescent="0.2">
      <c r="A1169" s="156"/>
      <c r="B1169" s="156"/>
      <c r="C1169" s="156"/>
      <c r="D1169" s="156"/>
      <c r="E1169" s="156"/>
    </row>
    <row r="1170" spans="1:5" ht="15" customHeight="1" x14ac:dyDescent="0.2">
      <c r="A1170" s="156"/>
      <c r="B1170" s="156"/>
      <c r="C1170" s="156"/>
      <c r="D1170" s="156"/>
      <c r="E1170" s="156"/>
    </row>
    <row r="1171" spans="1:5" ht="15" customHeight="1" x14ac:dyDescent="0.2">
      <c r="A1171" s="156"/>
      <c r="B1171" s="156"/>
      <c r="C1171" s="156"/>
      <c r="D1171" s="156"/>
      <c r="E1171" s="156"/>
    </row>
    <row r="1172" spans="1:5" ht="15" customHeight="1" x14ac:dyDescent="0.2">
      <c r="A1172" s="156"/>
      <c r="B1172" s="156"/>
      <c r="C1172" s="156"/>
      <c r="D1172" s="156"/>
      <c r="E1172" s="156"/>
    </row>
    <row r="1173" spans="1:5" ht="15" customHeight="1" x14ac:dyDescent="0.2">
      <c r="A1173" s="69"/>
      <c r="B1173" s="69"/>
      <c r="C1173" s="69"/>
      <c r="D1173" s="69"/>
      <c r="E1173" s="69"/>
    </row>
    <row r="1174" spans="1:5" ht="15" customHeight="1" x14ac:dyDescent="0.25">
      <c r="A1174" s="56" t="s">
        <v>1</v>
      </c>
      <c r="B1174" s="58"/>
      <c r="C1174" s="58"/>
      <c r="D1174" s="58"/>
      <c r="E1174" s="58"/>
    </row>
    <row r="1175" spans="1:5" ht="15" customHeight="1" x14ac:dyDescent="0.2">
      <c r="A1175" s="27" t="s">
        <v>84</v>
      </c>
      <c r="B1175" s="58"/>
      <c r="C1175" s="58"/>
      <c r="D1175" s="58"/>
      <c r="E1175" s="61" t="s">
        <v>85</v>
      </c>
    </row>
    <row r="1176" spans="1:5" ht="15" customHeight="1" x14ac:dyDescent="0.25">
      <c r="B1176" s="56"/>
      <c r="C1176" s="58"/>
      <c r="D1176" s="58"/>
      <c r="E1176" s="71"/>
    </row>
    <row r="1177" spans="1:5" ht="15" customHeight="1" x14ac:dyDescent="0.2">
      <c r="B1177" s="43" t="s">
        <v>35</v>
      </c>
      <c r="C1177" s="43" t="s">
        <v>36</v>
      </c>
      <c r="D1177" s="44" t="s">
        <v>37</v>
      </c>
      <c r="E1177" s="45" t="s">
        <v>38</v>
      </c>
    </row>
    <row r="1178" spans="1:5" ht="15" customHeight="1" x14ac:dyDescent="0.2">
      <c r="B1178" s="85">
        <v>54190877</v>
      </c>
      <c r="C1178" s="46"/>
      <c r="D1178" s="96" t="s">
        <v>96</v>
      </c>
      <c r="E1178" s="84">
        <f>414413.68+474000.82</f>
        <v>888414.5</v>
      </c>
    </row>
    <row r="1179" spans="1:5" ht="15" customHeight="1" x14ac:dyDescent="0.2">
      <c r="B1179" s="85">
        <v>54515835</v>
      </c>
      <c r="C1179" s="46"/>
      <c r="D1179" s="47" t="s">
        <v>97</v>
      </c>
      <c r="E1179" s="84">
        <f>7045032.48+8058014.02</f>
        <v>15103046.5</v>
      </c>
    </row>
    <row r="1180" spans="1:5" ht="15" customHeight="1" x14ac:dyDescent="0.2">
      <c r="B1180" s="85"/>
      <c r="C1180" s="49" t="s">
        <v>40</v>
      </c>
      <c r="D1180" s="50"/>
      <c r="E1180" s="51">
        <f>SUM(E1178:E1179)</f>
        <v>15991461</v>
      </c>
    </row>
    <row r="1181" spans="1:5" ht="15" customHeight="1" x14ac:dyDescent="0.2">
      <c r="A1181" s="59"/>
      <c r="B1181" s="59"/>
      <c r="C1181" s="59"/>
      <c r="D1181" s="59"/>
      <c r="E1181" s="59"/>
    </row>
    <row r="1182" spans="1:5" ht="15" customHeight="1" x14ac:dyDescent="0.25">
      <c r="A1182" s="56" t="s">
        <v>17</v>
      </c>
      <c r="B1182" s="58"/>
      <c r="C1182" s="58"/>
      <c r="D1182" s="58"/>
      <c r="E1182" s="59"/>
    </row>
    <row r="1183" spans="1:5" ht="15" customHeight="1" x14ac:dyDescent="0.2">
      <c r="A1183" s="27" t="s">
        <v>84</v>
      </c>
      <c r="B1183" s="58"/>
      <c r="C1183" s="58"/>
      <c r="D1183" s="58"/>
      <c r="E1183" s="61" t="s">
        <v>85</v>
      </c>
    </row>
    <row r="1184" spans="1:5" ht="15" customHeight="1" x14ac:dyDescent="0.2">
      <c r="A1184" s="59"/>
      <c r="B1184" s="75"/>
      <c r="C1184" s="58"/>
      <c r="E1184" s="71"/>
    </row>
    <row r="1185" spans="1:5" ht="15" customHeight="1" x14ac:dyDescent="0.2">
      <c r="C1185" s="43" t="s">
        <v>36</v>
      </c>
      <c r="D1185" s="44" t="s">
        <v>41</v>
      </c>
      <c r="E1185" s="31" t="s">
        <v>38</v>
      </c>
    </row>
    <row r="1186" spans="1:5" ht="15" customHeight="1" x14ac:dyDescent="0.2">
      <c r="C1186" s="46">
        <v>3122</v>
      </c>
      <c r="D1186" s="116" t="s">
        <v>86</v>
      </c>
      <c r="E1186" s="36">
        <v>15991461</v>
      </c>
    </row>
    <row r="1187" spans="1:5" ht="15" customHeight="1" x14ac:dyDescent="0.2">
      <c r="C1187" s="49" t="s">
        <v>40</v>
      </c>
      <c r="D1187" s="50"/>
      <c r="E1187" s="51">
        <f>SUM(E1186:E1186)</f>
        <v>15991461</v>
      </c>
    </row>
    <row r="1188" spans="1:5" ht="15" customHeight="1" x14ac:dyDescent="0.2"/>
    <row r="1189" spans="1:5" ht="15" customHeight="1" x14ac:dyDescent="0.2"/>
    <row r="1190" spans="1:5" ht="15" customHeight="1" x14ac:dyDescent="0.2"/>
    <row r="1191" spans="1:5" ht="15" customHeight="1" x14ac:dyDescent="0.2"/>
    <row r="1192" spans="1:5" ht="15" customHeight="1" x14ac:dyDescent="0.2"/>
    <row r="1193" spans="1:5" ht="15" customHeight="1" x14ac:dyDescent="0.2"/>
    <row r="1194" spans="1:5" ht="15" customHeight="1" x14ac:dyDescent="0.2"/>
    <row r="1195" spans="1:5" ht="15" customHeight="1" x14ac:dyDescent="0.2"/>
    <row r="1196" spans="1:5" ht="15" customHeight="1" x14ac:dyDescent="0.2"/>
    <row r="1197" spans="1:5" ht="15" customHeight="1" x14ac:dyDescent="0.2"/>
    <row r="1198" spans="1:5" ht="15" customHeight="1" x14ac:dyDescent="0.25">
      <c r="A1198" s="23" t="s">
        <v>177</v>
      </c>
    </row>
    <row r="1199" spans="1:5" ht="15" customHeight="1" x14ac:dyDescent="0.2">
      <c r="A1199" s="157" t="s">
        <v>30</v>
      </c>
      <c r="B1199" s="157"/>
      <c r="C1199" s="157"/>
      <c r="D1199" s="157"/>
      <c r="E1199" s="157"/>
    </row>
    <row r="1200" spans="1:5" ht="15" customHeight="1" x14ac:dyDescent="0.2">
      <c r="A1200" s="157" t="s">
        <v>94</v>
      </c>
      <c r="B1200" s="157"/>
      <c r="C1200" s="157"/>
      <c r="D1200" s="157"/>
      <c r="E1200" s="157"/>
    </row>
    <row r="1201" spans="1:5" ht="15" customHeight="1" x14ac:dyDescent="0.2">
      <c r="A1201" s="156" t="s">
        <v>178</v>
      </c>
      <c r="B1201" s="156"/>
      <c r="C1201" s="156"/>
      <c r="D1201" s="156"/>
      <c r="E1201" s="156"/>
    </row>
    <row r="1202" spans="1:5" ht="15" customHeight="1" x14ac:dyDescent="0.2">
      <c r="A1202" s="156"/>
      <c r="B1202" s="156"/>
      <c r="C1202" s="156"/>
      <c r="D1202" s="156"/>
      <c r="E1202" s="156"/>
    </row>
    <row r="1203" spans="1:5" ht="15" customHeight="1" x14ac:dyDescent="0.2">
      <c r="A1203" s="156"/>
      <c r="B1203" s="156"/>
      <c r="C1203" s="156"/>
      <c r="D1203" s="156"/>
      <c r="E1203" s="156"/>
    </row>
    <row r="1204" spans="1:5" ht="15" customHeight="1" x14ac:dyDescent="0.2">
      <c r="A1204" s="156"/>
      <c r="B1204" s="156"/>
      <c r="C1204" s="156"/>
      <c r="D1204" s="156"/>
      <c r="E1204" s="156"/>
    </row>
    <row r="1205" spans="1:5" ht="15" customHeight="1" x14ac:dyDescent="0.2">
      <c r="A1205" s="156"/>
      <c r="B1205" s="156"/>
      <c r="C1205" s="156"/>
      <c r="D1205" s="156"/>
      <c r="E1205" s="156"/>
    </row>
    <row r="1206" spans="1:5" ht="15" customHeight="1" x14ac:dyDescent="0.2">
      <c r="A1206" s="156"/>
      <c r="B1206" s="156"/>
      <c r="C1206" s="156"/>
      <c r="D1206" s="156"/>
      <c r="E1206" s="156"/>
    </row>
    <row r="1207" spans="1:5" ht="15" customHeight="1" x14ac:dyDescent="0.2">
      <c r="A1207" s="156"/>
      <c r="B1207" s="156"/>
      <c r="C1207" s="156"/>
      <c r="D1207" s="156"/>
      <c r="E1207" s="156"/>
    </row>
    <row r="1208" spans="1:5" ht="15" customHeight="1" x14ac:dyDescent="0.2">
      <c r="A1208" s="69"/>
      <c r="B1208" s="69"/>
      <c r="C1208" s="69"/>
      <c r="D1208" s="69"/>
      <c r="E1208" s="69"/>
    </row>
    <row r="1209" spans="1:5" ht="15" customHeight="1" x14ac:dyDescent="0.25">
      <c r="A1209" s="56" t="s">
        <v>1</v>
      </c>
      <c r="B1209" s="58"/>
      <c r="C1209" s="58"/>
      <c r="D1209" s="58"/>
      <c r="E1209" s="58"/>
    </row>
    <row r="1210" spans="1:5" ht="15" customHeight="1" x14ac:dyDescent="0.2">
      <c r="A1210" s="27" t="s">
        <v>84</v>
      </c>
      <c r="B1210" s="58"/>
      <c r="C1210" s="58"/>
      <c r="D1210" s="58"/>
      <c r="E1210" s="61" t="s">
        <v>85</v>
      </c>
    </row>
    <row r="1211" spans="1:5" ht="15" customHeight="1" x14ac:dyDescent="0.25">
      <c r="B1211" s="56"/>
      <c r="C1211" s="58"/>
      <c r="D1211" s="58"/>
      <c r="E1211" s="71"/>
    </row>
    <row r="1212" spans="1:5" ht="15" customHeight="1" x14ac:dyDescent="0.2">
      <c r="B1212" s="43" t="s">
        <v>35</v>
      </c>
      <c r="C1212" s="43" t="s">
        <v>36</v>
      </c>
      <c r="D1212" s="44" t="s">
        <v>37</v>
      </c>
      <c r="E1212" s="45" t="s">
        <v>38</v>
      </c>
    </row>
    <row r="1213" spans="1:5" ht="15" customHeight="1" x14ac:dyDescent="0.2">
      <c r="B1213" s="85">
        <v>54190877</v>
      </c>
      <c r="C1213" s="46"/>
      <c r="D1213" s="96" t="s">
        <v>96</v>
      </c>
      <c r="E1213" s="84">
        <v>44418.12</v>
      </c>
    </row>
    <row r="1214" spans="1:5" ht="15" customHeight="1" x14ac:dyDescent="0.2">
      <c r="B1214" s="85">
        <v>54515835</v>
      </c>
      <c r="C1214" s="46"/>
      <c r="D1214" s="47" t="s">
        <v>97</v>
      </c>
      <c r="E1214" s="84">
        <v>755107.77</v>
      </c>
    </row>
    <row r="1215" spans="1:5" ht="15" customHeight="1" x14ac:dyDescent="0.2">
      <c r="B1215" s="85"/>
      <c r="C1215" s="49" t="s">
        <v>40</v>
      </c>
      <c r="D1215" s="50"/>
      <c r="E1215" s="51">
        <f>SUM(E1213:E1214)</f>
        <v>799525.89</v>
      </c>
    </row>
    <row r="1216" spans="1:5" ht="15" customHeight="1" x14ac:dyDescent="0.2">
      <c r="A1216" s="59"/>
      <c r="B1216" s="59"/>
      <c r="C1216" s="59"/>
      <c r="D1216" s="59"/>
      <c r="E1216" s="59"/>
    </row>
    <row r="1217" spans="1:5" ht="15" customHeight="1" x14ac:dyDescent="0.25">
      <c r="A1217" s="56" t="s">
        <v>17</v>
      </c>
      <c r="B1217" s="58"/>
      <c r="C1217" s="58"/>
      <c r="D1217" s="58"/>
      <c r="E1217" s="59"/>
    </row>
    <row r="1218" spans="1:5" ht="15" customHeight="1" x14ac:dyDescent="0.2">
      <c r="A1218" s="27" t="s">
        <v>84</v>
      </c>
      <c r="B1218" s="58"/>
      <c r="C1218" s="58"/>
      <c r="D1218" s="58"/>
      <c r="E1218" s="61" t="s">
        <v>85</v>
      </c>
    </row>
    <row r="1219" spans="1:5" ht="15" customHeight="1" x14ac:dyDescent="0.2">
      <c r="A1219" s="59"/>
      <c r="B1219" s="75"/>
      <c r="C1219" s="58"/>
      <c r="E1219" s="71"/>
    </row>
    <row r="1220" spans="1:5" ht="15" customHeight="1" x14ac:dyDescent="0.2">
      <c r="C1220" s="43" t="s">
        <v>36</v>
      </c>
      <c r="D1220" s="44" t="s">
        <v>41</v>
      </c>
      <c r="E1220" s="31" t="s">
        <v>38</v>
      </c>
    </row>
    <row r="1221" spans="1:5" ht="15" customHeight="1" x14ac:dyDescent="0.2">
      <c r="C1221" s="46">
        <v>3122</v>
      </c>
      <c r="D1221" s="116" t="s">
        <v>86</v>
      </c>
      <c r="E1221" s="36">
        <v>799525.89</v>
      </c>
    </row>
    <row r="1222" spans="1:5" ht="15" customHeight="1" x14ac:dyDescent="0.2">
      <c r="C1222" s="49" t="s">
        <v>40</v>
      </c>
      <c r="D1222" s="50"/>
      <c r="E1222" s="51">
        <f>SUM(E1221:E1221)</f>
        <v>799525.89</v>
      </c>
    </row>
    <row r="1223" spans="1:5" ht="15" customHeight="1" x14ac:dyDescent="0.2"/>
    <row r="1224" spans="1:5" ht="15" customHeight="1" x14ac:dyDescent="0.2"/>
    <row r="1225" spans="1:5" ht="15" customHeight="1" x14ac:dyDescent="0.25">
      <c r="A1225" s="23" t="s">
        <v>195</v>
      </c>
      <c r="B1225" s="59"/>
      <c r="C1225" s="59"/>
      <c r="D1225" s="59"/>
      <c r="E1225" s="59"/>
    </row>
    <row r="1226" spans="1:5" ht="15" customHeight="1" x14ac:dyDescent="0.2">
      <c r="A1226" s="160" t="s">
        <v>30</v>
      </c>
      <c r="B1226" s="160"/>
      <c r="C1226" s="160"/>
      <c r="D1226" s="160"/>
      <c r="E1226" s="160"/>
    </row>
    <row r="1227" spans="1:5" ht="15" customHeight="1" x14ac:dyDescent="0.2">
      <c r="A1227" s="157" t="s">
        <v>31</v>
      </c>
      <c r="B1227" s="157"/>
      <c r="C1227" s="157"/>
      <c r="D1227" s="157"/>
      <c r="E1227" s="157"/>
    </row>
    <row r="1228" spans="1:5" ht="15" customHeight="1" x14ac:dyDescent="0.2">
      <c r="A1228" s="158" t="s">
        <v>196</v>
      </c>
      <c r="B1228" s="158"/>
      <c r="C1228" s="158"/>
      <c r="D1228" s="158"/>
      <c r="E1228" s="158"/>
    </row>
    <row r="1229" spans="1:5" ht="15" customHeight="1" x14ac:dyDescent="0.2">
      <c r="A1229" s="158"/>
      <c r="B1229" s="158"/>
      <c r="C1229" s="158"/>
      <c r="D1229" s="158"/>
      <c r="E1229" s="158"/>
    </row>
    <row r="1230" spans="1:5" ht="15" customHeight="1" x14ac:dyDescent="0.2">
      <c r="A1230" s="158"/>
      <c r="B1230" s="158"/>
      <c r="C1230" s="158"/>
      <c r="D1230" s="158"/>
      <c r="E1230" s="158"/>
    </row>
    <row r="1231" spans="1:5" ht="15" customHeight="1" x14ac:dyDescent="0.2">
      <c r="A1231" s="158"/>
      <c r="B1231" s="158"/>
      <c r="C1231" s="158"/>
      <c r="D1231" s="158"/>
      <c r="E1231" s="158"/>
    </row>
    <row r="1232" spans="1:5" ht="15" customHeight="1" x14ac:dyDescent="0.2">
      <c r="A1232" s="158"/>
      <c r="B1232" s="158"/>
      <c r="C1232" s="158"/>
      <c r="D1232" s="158"/>
      <c r="E1232" s="158"/>
    </row>
    <row r="1233" spans="1:5" ht="15" customHeight="1" x14ac:dyDescent="0.2">
      <c r="A1233" s="24"/>
      <c r="B1233" s="52"/>
      <c r="C1233" s="24"/>
      <c r="D1233" s="24"/>
      <c r="E1233" s="24"/>
    </row>
    <row r="1234" spans="1:5" ht="15" customHeight="1" x14ac:dyDescent="0.25">
      <c r="A1234" s="25" t="s">
        <v>1</v>
      </c>
      <c r="B1234" s="53"/>
      <c r="C1234" s="26"/>
      <c r="D1234" s="26"/>
      <c r="E1234" s="26"/>
    </row>
    <row r="1235" spans="1:5" ht="15" customHeight="1" x14ac:dyDescent="0.2">
      <c r="A1235" s="27" t="s">
        <v>33</v>
      </c>
      <c r="B1235" s="53"/>
      <c r="C1235" s="26"/>
      <c r="D1235" s="26"/>
      <c r="E1235" s="28" t="s">
        <v>34</v>
      </c>
    </row>
    <row r="1236" spans="1:5" ht="15" customHeight="1" x14ac:dyDescent="0.25">
      <c r="A1236" s="29"/>
      <c r="B1236" s="54"/>
      <c r="C1236" s="26"/>
      <c r="D1236" s="26"/>
      <c r="E1236" s="30"/>
    </row>
    <row r="1237" spans="1:5" ht="15" customHeight="1" x14ac:dyDescent="0.2">
      <c r="B1237" s="31" t="s">
        <v>35</v>
      </c>
      <c r="C1237" s="31" t="s">
        <v>36</v>
      </c>
      <c r="D1237" s="32" t="s">
        <v>37</v>
      </c>
      <c r="E1237" s="31" t="s">
        <v>38</v>
      </c>
    </row>
    <row r="1238" spans="1:5" ht="15" customHeight="1" x14ac:dyDescent="0.2">
      <c r="B1238" s="33">
        <v>33040</v>
      </c>
      <c r="C1238" s="34"/>
      <c r="D1238" s="35" t="s">
        <v>39</v>
      </c>
      <c r="E1238" s="36">
        <v>56000</v>
      </c>
    </row>
    <row r="1239" spans="1:5" ht="15" customHeight="1" x14ac:dyDescent="0.2">
      <c r="B1239" s="37"/>
      <c r="C1239" s="38" t="s">
        <v>40</v>
      </c>
      <c r="D1239" s="39"/>
      <c r="E1239" s="40">
        <f>SUM(E1238:E1238)</f>
        <v>56000</v>
      </c>
    </row>
    <row r="1240" spans="1:5" ht="15" customHeight="1" x14ac:dyDescent="0.25">
      <c r="A1240" s="41"/>
      <c r="B1240" s="55"/>
      <c r="C1240" s="42"/>
      <c r="D1240" s="42"/>
      <c r="E1240" s="42"/>
    </row>
    <row r="1241" spans="1:5" ht="15" customHeight="1" x14ac:dyDescent="0.25">
      <c r="A1241" s="56" t="s">
        <v>17</v>
      </c>
      <c r="B1241" s="57"/>
      <c r="C1241" s="58"/>
      <c r="D1241" s="58"/>
      <c r="E1241" s="59"/>
    </row>
    <row r="1242" spans="1:5" ht="15" customHeight="1" x14ac:dyDescent="0.2">
      <c r="A1242" s="60" t="s">
        <v>33</v>
      </c>
      <c r="B1242" s="57"/>
      <c r="C1242" s="58"/>
      <c r="D1242" s="58"/>
      <c r="E1242" s="61" t="s">
        <v>34</v>
      </c>
    </row>
    <row r="1243" spans="1:5" ht="15" customHeight="1" x14ac:dyDescent="0.2">
      <c r="A1243" s="60"/>
      <c r="B1243" s="57"/>
      <c r="C1243" s="58"/>
      <c r="D1243" s="58"/>
      <c r="E1243" s="61"/>
    </row>
    <row r="1244" spans="1:5" ht="15" customHeight="1" x14ac:dyDescent="0.2">
      <c r="B1244" s="31" t="s">
        <v>35</v>
      </c>
      <c r="C1244" s="31" t="s">
        <v>36</v>
      </c>
      <c r="D1244" s="32" t="s">
        <v>37</v>
      </c>
      <c r="E1244" s="31" t="s">
        <v>38</v>
      </c>
    </row>
    <row r="1245" spans="1:5" ht="15" customHeight="1" x14ac:dyDescent="0.2">
      <c r="B1245" s="33">
        <v>33040</v>
      </c>
      <c r="C1245" s="78"/>
      <c r="D1245" s="68" t="s">
        <v>47</v>
      </c>
      <c r="E1245" s="64">
        <v>56000</v>
      </c>
    </row>
    <row r="1246" spans="1:5" ht="15" customHeight="1" x14ac:dyDescent="0.2">
      <c r="B1246" s="37"/>
      <c r="C1246" s="38" t="s">
        <v>40</v>
      </c>
      <c r="D1246" s="39"/>
      <c r="E1246" s="40">
        <f>SUM(E1245)</f>
        <v>56000</v>
      </c>
    </row>
    <row r="1247" spans="1:5" ht="15" customHeight="1" x14ac:dyDescent="0.2"/>
    <row r="1248" spans="1:5" ht="15" customHeight="1" x14ac:dyDescent="0.2"/>
    <row r="1249" spans="1:5" ht="15" customHeight="1" x14ac:dyDescent="0.25">
      <c r="A1249" s="23" t="s">
        <v>197</v>
      </c>
    </row>
    <row r="1250" spans="1:5" ht="15" customHeight="1" x14ac:dyDescent="0.2">
      <c r="A1250" s="160" t="s">
        <v>30</v>
      </c>
      <c r="B1250" s="160"/>
      <c r="C1250" s="160"/>
      <c r="D1250" s="160"/>
      <c r="E1250" s="160"/>
    </row>
    <row r="1251" spans="1:5" ht="15" customHeight="1" x14ac:dyDescent="0.2">
      <c r="A1251" s="157" t="s">
        <v>31</v>
      </c>
      <c r="B1251" s="157"/>
      <c r="C1251" s="157"/>
      <c r="D1251" s="157"/>
      <c r="E1251" s="157"/>
    </row>
    <row r="1252" spans="1:5" ht="15" customHeight="1" x14ac:dyDescent="0.2">
      <c r="A1252" s="158" t="s">
        <v>198</v>
      </c>
      <c r="B1252" s="158"/>
      <c r="C1252" s="158"/>
      <c r="D1252" s="158"/>
      <c r="E1252" s="158"/>
    </row>
    <row r="1253" spans="1:5" ht="15" customHeight="1" x14ac:dyDescent="0.2">
      <c r="A1253" s="158"/>
      <c r="B1253" s="158"/>
      <c r="C1253" s="158"/>
      <c r="D1253" s="158"/>
      <c r="E1253" s="158"/>
    </row>
    <row r="1254" spans="1:5" ht="15" customHeight="1" x14ac:dyDescent="0.2">
      <c r="A1254" s="158"/>
      <c r="B1254" s="158"/>
      <c r="C1254" s="158"/>
      <c r="D1254" s="158"/>
      <c r="E1254" s="158"/>
    </row>
    <row r="1255" spans="1:5" ht="15" customHeight="1" x14ac:dyDescent="0.2">
      <c r="A1255" s="158"/>
      <c r="B1255" s="158"/>
      <c r="C1255" s="158"/>
      <c r="D1255" s="158"/>
      <c r="E1255" s="158"/>
    </row>
    <row r="1256" spans="1:5" ht="15" customHeight="1" x14ac:dyDescent="0.2">
      <c r="A1256" s="158"/>
      <c r="B1256" s="158"/>
      <c r="C1256" s="158"/>
      <c r="D1256" s="158"/>
      <c r="E1256" s="158"/>
    </row>
    <row r="1257" spans="1:5" ht="15" customHeight="1" x14ac:dyDescent="0.2">
      <c r="A1257" s="24"/>
      <c r="B1257" s="52"/>
      <c r="C1257" s="24"/>
      <c r="D1257" s="24"/>
      <c r="E1257" s="24"/>
    </row>
    <row r="1258" spans="1:5" ht="15" customHeight="1" x14ac:dyDescent="0.25">
      <c r="A1258" s="25" t="s">
        <v>1</v>
      </c>
      <c r="B1258" s="53"/>
      <c r="C1258" s="26"/>
      <c r="D1258" s="26"/>
      <c r="E1258" s="26"/>
    </row>
    <row r="1259" spans="1:5" ht="15" customHeight="1" x14ac:dyDescent="0.2">
      <c r="A1259" s="27" t="s">
        <v>33</v>
      </c>
      <c r="B1259" s="53"/>
      <c r="C1259" s="26"/>
      <c r="D1259" s="26"/>
      <c r="E1259" s="28" t="s">
        <v>34</v>
      </c>
    </row>
    <row r="1260" spans="1:5" ht="15" customHeight="1" x14ac:dyDescent="0.25">
      <c r="A1260" s="29"/>
      <c r="B1260" s="54"/>
      <c r="C1260" s="26"/>
      <c r="D1260" s="26"/>
      <c r="E1260" s="30"/>
    </row>
    <row r="1261" spans="1:5" ht="15" customHeight="1" x14ac:dyDescent="0.2">
      <c r="B1261" s="31" t="s">
        <v>35</v>
      </c>
      <c r="C1261" s="31" t="s">
        <v>36</v>
      </c>
      <c r="D1261" s="32" t="s">
        <v>37</v>
      </c>
      <c r="E1261" s="31" t="s">
        <v>38</v>
      </c>
    </row>
    <row r="1262" spans="1:5" ht="15" customHeight="1" x14ac:dyDescent="0.2">
      <c r="B1262" s="33">
        <v>33050</v>
      </c>
      <c r="C1262" s="34"/>
      <c r="D1262" s="35" t="s">
        <v>39</v>
      </c>
      <c r="E1262" s="36">
        <v>2926395</v>
      </c>
    </row>
    <row r="1263" spans="1:5" ht="15" customHeight="1" x14ac:dyDescent="0.2">
      <c r="B1263" s="37"/>
      <c r="C1263" s="38" t="s">
        <v>40</v>
      </c>
      <c r="D1263" s="39"/>
      <c r="E1263" s="40">
        <f>SUM(E1262:E1262)</f>
        <v>2926395</v>
      </c>
    </row>
    <row r="1264" spans="1:5" ht="15" customHeight="1" x14ac:dyDescent="0.25">
      <c r="A1264" s="41"/>
      <c r="B1264" s="55"/>
      <c r="C1264" s="42"/>
      <c r="D1264" s="42"/>
      <c r="E1264" s="42"/>
    </row>
    <row r="1265" spans="1:5" ht="15" customHeight="1" x14ac:dyDescent="0.25">
      <c r="A1265" s="56" t="s">
        <v>17</v>
      </c>
      <c r="B1265" s="57"/>
      <c r="C1265" s="58"/>
      <c r="D1265" s="58"/>
      <c r="E1265" s="59"/>
    </row>
    <row r="1266" spans="1:5" ht="15" customHeight="1" x14ac:dyDescent="0.2">
      <c r="A1266" s="60" t="s">
        <v>33</v>
      </c>
      <c r="B1266" s="57"/>
      <c r="C1266" s="58"/>
      <c r="D1266" s="58"/>
      <c r="E1266" s="61" t="s">
        <v>34</v>
      </c>
    </row>
    <row r="1267" spans="1:5" ht="15" customHeight="1" x14ac:dyDescent="0.2">
      <c r="A1267" s="60"/>
      <c r="B1267" s="57"/>
      <c r="C1267" s="58"/>
      <c r="D1267" s="58"/>
      <c r="E1267" s="61"/>
    </row>
    <row r="1268" spans="1:5" ht="15" customHeight="1" x14ac:dyDescent="0.2">
      <c r="A1268" s="144" t="s">
        <v>199</v>
      </c>
      <c r="E1268" s="145">
        <v>2926395</v>
      </c>
    </row>
    <row r="1269" spans="1:5" ht="15" customHeight="1" x14ac:dyDescent="0.2"/>
    <row r="1270" spans="1:5" ht="15" customHeight="1" x14ac:dyDescent="0.2"/>
    <row r="1271" spans="1:5" ht="15" customHeight="1" x14ac:dyDescent="0.25">
      <c r="A1271" s="23" t="s">
        <v>200</v>
      </c>
    </row>
    <row r="1272" spans="1:5" ht="15" customHeight="1" x14ac:dyDescent="0.2">
      <c r="A1272" s="161" t="s">
        <v>30</v>
      </c>
      <c r="B1272" s="161"/>
      <c r="C1272" s="161"/>
      <c r="D1272" s="161"/>
      <c r="E1272" s="161"/>
    </row>
    <row r="1273" spans="1:5" ht="15" customHeight="1" x14ac:dyDescent="0.2">
      <c r="A1273" s="157" t="s">
        <v>49</v>
      </c>
      <c r="B1273" s="157"/>
      <c r="C1273" s="157"/>
      <c r="D1273" s="157"/>
      <c r="E1273" s="157"/>
    </row>
    <row r="1274" spans="1:5" ht="15" customHeight="1" x14ac:dyDescent="0.2">
      <c r="A1274" s="158" t="s">
        <v>201</v>
      </c>
      <c r="B1274" s="158"/>
      <c r="C1274" s="158"/>
      <c r="D1274" s="158"/>
      <c r="E1274" s="158"/>
    </row>
    <row r="1275" spans="1:5" ht="15" customHeight="1" x14ac:dyDescent="0.2">
      <c r="A1275" s="158"/>
      <c r="B1275" s="158"/>
      <c r="C1275" s="158"/>
      <c r="D1275" s="158"/>
      <c r="E1275" s="158"/>
    </row>
    <row r="1276" spans="1:5" ht="15" customHeight="1" x14ac:dyDescent="0.2">
      <c r="A1276" s="158"/>
      <c r="B1276" s="158"/>
      <c r="C1276" s="158"/>
      <c r="D1276" s="158"/>
      <c r="E1276" s="158"/>
    </row>
    <row r="1277" spans="1:5" ht="15" customHeight="1" x14ac:dyDescent="0.2">
      <c r="A1277" s="158"/>
      <c r="B1277" s="158"/>
      <c r="C1277" s="158"/>
      <c r="D1277" s="158"/>
      <c r="E1277" s="158"/>
    </row>
    <row r="1278" spans="1:5" ht="15" customHeight="1" x14ac:dyDescent="0.2">
      <c r="A1278" s="158"/>
      <c r="B1278" s="158"/>
      <c r="C1278" s="158"/>
      <c r="D1278" s="158"/>
      <c r="E1278" s="158"/>
    </row>
    <row r="1279" spans="1:5" ht="15" customHeight="1" x14ac:dyDescent="0.2">
      <c r="A1279" s="158"/>
      <c r="B1279" s="158"/>
      <c r="C1279" s="158"/>
      <c r="D1279" s="158"/>
      <c r="E1279" s="158"/>
    </row>
    <row r="1280" spans="1:5" ht="15" customHeight="1" x14ac:dyDescent="0.2">
      <c r="A1280" s="158"/>
      <c r="B1280" s="158"/>
      <c r="C1280" s="158"/>
      <c r="D1280" s="158"/>
      <c r="E1280" s="158"/>
    </row>
    <row r="1281" spans="1:5" ht="15" customHeight="1" x14ac:dyDescent="0.2">
      <c r="A1281" s="143"/>
      <c r="B1281" s="143"/>
      <c r="C1281" s="143"/>
      <c r="D1281" s="143"/>
      <c r="E1281" s="143"/>
    </row>
    <row r="1282" spans="1:5" ht="15" customHeight="1" x14ac:dyDescent="0.25">
      <c r="A1282" s="25" t="s">
        <v>1</v>
      </c>
      <c r="B1282" s="26"/>
      <c r="C1282" s="26"/>
      <c r="D1282" s="26"/>
      <c r="E1282" s="26"/>
    </row>
    <row r="1283" spans="1:5" ht="15" customHeight="1" x14ac:dyDescent="0.2">
      <c r="A1283" s="60" t="s">
        <v>33</v>
      </c>
      <c r="B1283" s="57"/>
      <c r="C1283" s="58"/>
      <c r="D1283" s="58"/>
      <c r="E1283" s="61" t="s">
        <v>34</v>
      </c>
    </row>
    <row r="1284" spans="1:5" ht="15" customHeight="1" x14ac:dyDescent="0.25">
      <c r="A1284" s="29"/>
      <c r="B1284" s="25"/>
      <c r="C1284" s="26"/>
      <c r="D1284" s="26"/>
      <c r="E1284" s="30"/>
    </row>
    <row r="1285" spans="1:5" ht="15" customHeight="1" x14ac:dyDescent="0.2">
      <c r="B1285" s="31" t="s">
        <v>35</v>
      </c>
      <c r="C1285" s="31" t="s">
        <v>36</v>
      </c>
      <c r="D1285" s="32" t="s">
        <v>37</v>
      </c>
      <c r="E1285" s="31" t="s">
        <v>38</v>
      </c>
    </row>
    <row r="1286" spans="1:5" ht="15" customHeight="1" x14ac:dyDescent="0.2">
      <c r="B1286" s="67">
        <v>33113233</v>
      </c>
      <c r="C1286" s="34"/>
      <c r="D1286" s="35" t="s">
        <v>39</v>
      </c>
      <c r="E1286" s="36">
        <v>167797.67</v>
      </c>
    </row>
    <row r="1287" spans="1:5" ht="15" customHeight="1" x14ac:dyDescent="0.2">
      <c r="B1287" s="67">
        <v>33513233</v>
      </c>
      <c r="C1287" s="34"/>
      <c r="D1287" s="35" t="s">
        <v>39</v>
      </c>
      <c r="E1287" s="36">
        <v>950853.43</v>
      </c>
    </row>
    <row r="1288" spans="1:5" ht="15" customHeight="1" x14ac:dyDescent="0.2">
      <c r="B1288" s="37"/>
      <c r="C1288" s="38" t="s">
        <v>40</v>
      </c>
      <c r="D1288" s="39"/>
      <c r="E1288" s="40">
        <f>SUM(E1286:E1287)</f>
        <v>1118651.1000000001</v>
      </c>
    </row>
    <row r="1289" spans="1:5" ht="15" customHeight="1" x14ac:dyDescent="0.2"/>
    <row r="1290" spans="1:5" ht="15" customHeight="1" x14ac:dyDescent="0.25">
      <c r="A1290" s="25" t="s">
        <v>17</v>
      </c>
      <c r="B1290" s="26"/>
      <c r="C1290" s="26"/>
      <c r="D1290" s="26"/>
      <c r="E1290" s="29"/>
    </row>
    <row r="1291" spans="1:5" ht="15" customHeight="1" x14ac:dyDescent="0.2">
      <c r="A1291" s="60" t="s">
        <v>33</v>
      </c>
      <c r="B1291" s="57"/>
      <c r="C1291" s="58"/>
      <c r="D1291" s="58"/>
      <c r="E1291" s="61" t="s">
        <v>34</v>
      </c>
    </row>
    <row r="1292" spans="1:5" ht="15" customHeight="1" x14ac:dyDescent="0.25">
      <c r="A1292" s="29"/>
      <c r="B1292" s="25"/>
      <c r="C1292" s="26"/>
      <c r="D1292" s="26"/>
      <c r="E1292" s="30"/>
    </row>
    <row r="1293" spans="1:5" ht="15" customHeight="1" x14ac:dyDescent="0.2">
      <c r="B1293" s="31" t="s">
        <v>35</v>
      </c>
      <c r="C1293" s="31" t="s">
        <v>36</v>
      </c>
      <c r="D1293" s="32" t="s">
        <v>37</v>
      </c>
      <c r="E1293" s="31" t="s">
        <v>38</v>
      </c>
    </row>
    <row r="1294" spans="1:5" ht="15" customHeight="1" x14ac:dyDescent="0.2">
      <c r="B1294" s="67">
        <v>33113233</v>
      </c>
      <c r="C1294" s="78"/>
      <c r="D1294" s="68" t="s">
        <v>47</v>
      </c>
      <c r="E1294" s="36">
        <v>167797.67</v>
      </c>
    </row>
    <row r="1295" spans="1:5" ht="15" customHeight="1" x14ac:dyDescent="0.2">
      <c r="B1295" s="67">
        <v>33513233</v>
      </c>
      <c r="C1295" s="78"/>
      <c r="D1295" s="68" t="s">
        <v>47</v>
      </c>
      <c r="E1295" s="36">
        <v>950853.43</v>
      </c>
    </row>
    <row r="1296" spans="1:5" ht="15" customHeight="1" x14ac:dyDescent="0.2">
      <c r="B1296" s="37"/>
      <c r="C1296" s="38" t="s">
        <v>40</v>
      </c>
      <c r="D1296" s="39"/>
      <c r="E1296" s="40">
        <f>SUM(E1294:E1295)</f>
        <v>1118651.1000000001</v>
      </c>
    </row>
    <row r="1297" spans="1:5" ht="15" customHeight="1" x14ac:dyDescent="0.2"/>
    <row r="1298" spans="1:5" ht="15" customHeight="1" x14ac:dyDescent="0.2"/>
    <row r="1299" spans="1:5" ht="15" customHeight="1" x14ac:dyDescent="0.2"/>
    <row r="1300" spans="1:5" ht="15" customHeight="1" x14ac:dyDescent="0.2"/>
    <row r="1301" spans="1:5" ht="15" customHeight="1" x14ac:dyDescent="0.2"/>
    <row r="1302" spans="1:5" ht="15" customHeight="1" x14ac:dyDescent="0.25">
      <c r="A1302" s="23" t="s">
        <v>202</v>
      </c>
    </row>
    <row r="1303" spans="1:5" ht="15" customHeight="1" x14ac:dyDescent="0.2">
      <c r="A1303" s="162" t="s">
        <v>88</v>
      </c>
      <c r="B1303" s="162"/>
      <c r="C1303" s="162"/>
      <c r="D1303" s="162"/>
      <c r="E1303" s="162"/>
    </row>
    <row r="1304" spans="1:5" ht="15" customHeight="1" x14ac:dyDescent="0.2">
      <c r="A1304" s="156" t="s">
        <v>203</v>
      </c>
      <c r="B1304" s="156"/>
      <c r="C1304" s="156"/>
      <c r="D1304" s="156"/>
      <c r="E1304" s="156"/>
    </row>
    <row r="1305" spans="1:5" ht="15" customHeight="1" x14ac:dyDescent="0.2">
      <c r="A1305" s="156"/>
      <c r="B1305" s="156"/>
      <c r="C1305" s="156"/>
      <c r="D1305" s="156"/>
      <c r="E1305" s="156"/>
    </row>
    <row r="1306" spans="1:5" ht="15" customHeight="1" x14ac:dyDescent="0.2">
      <c r="A1306" s="156"/>
      <c r="B1306" s="156"/>
      <c r="C1306" s="156"/>
      <c r="D1306" s="156"/>
      <c r="E1306" s="156"/>
    </row>
    <row r="1307" spans="1:5" ht="15" customHeight="1" x14ac:dyDescent="0.2">
      <c r="A1307" s="156"/>
      <c r="B1307" s="156"/>
      <c r="C1307" s="156"/>
      <c r="D1307" s="156"/>
      <c r="E1307" s="156"/>
    </row>
    <row r="1308" spans="1:5" ht="15" customHeight="1" x14ac:dyDescent="0.2">
      <c r="A1308" s="156"/>
      <c r="B1308" s="156"/>
      <c r="C1308" s="156"/>
      <c r="D1308" s="156"/>
      <c r="E1308" s="156"/>
    </row>
    <row r="1309" spans="1:5" ht="15" customHeight="1" x14ac:dyDescent="0.2">
      <c r="A1309" s="156"/>
      <c r="B1309" s="156"/>
      <c r="C1309" s="156"/>
      <c r="D1309" s="156"/>
      <c r="E1309" s="156"/>
    </row>
    <row r="1310" spans="1:5" ht="15" customHeight="1" x14ac:dyDescent="0.2"/>
    <row r="1311" spans="1:5" ht="15" customHeight="1" x14ac:dyDescent="0.25">
      <c r="A1311" s="25" t="s">
        <v>1</v>
      </c>
      <c r="B1311" s="58"/>
      <c r="C1311" s="58"/>
      <c r="D1311" s="58"/>
      <c r="E1311" s="58"/>
    </row>
    <row r="1312" spans="1:5" ht="15" customHeight="1" x14ac:dyDescent="0.2">
      <c r="A1312" s="60" t="s">
        <v>33</v>
      </c>
      <c r="B1312" s="58"/>
      <c r="C1312" s="58"/>
      <c r="D1312" s="58"/>
      <c r="E1312" s="61" t="s">
        <v>34</v>
      </c>
    </row>
    <row r="1313" spans="1:5" ht="15" customHeight="1" x14ac:dyDescent="0.25">
      <c r="A1313" s="56"/>
      <c r="B1313" s="59"/>
      <c r="C1313" s="58"/>
      <c r="D1313" s="58"/>
      <c r="E1313" s="71"/>
    </row>
    <row r="1314" spans="1:5" ht="15" customHeight="1" x14ac:dyDescent="0.2">
      <c r="A1314" s="62"/>
      <c r="B1314" s="92"/>
      <c r="C1314" s="43" t="s">
        <v>36</v>
      </c>
      <c r="D1314" s="44" t="s">
        <v>37</v>
      </c>
      <c r="E1314" s="45" t="s">
        <v>38</v>
      </c>
    </row>
    <row r="1315" spans="1:5" ht="15" customHeight="1" x14ac:dyDescent="0.2">
      <c r="A1315" s="63"/>
      <c r="B1315" s="103"/>
      <c r="C1315" s="46">
        <v>6172</v>
      </c>
      <c r="D1315" s="68" t="s">
        <v>204</v>
      </c>
      <c r="E1315" s="48">
        <v>327</v>
      </c>
    </row>
    <row r="1316" spans="1:5" ht="15" customHeight="1" x14ac:dyDescent="0.2">
      <c r="A1316" s="63"/>
      <c r="B1316" s="120"/>
      <c r="C1316" s="49" t="s">
        <v>40</v>
      </c>
      <c r="D1316" s="50"/>
      <c r="E1316" s="51">
        <f>SUM(E1315)</f>
        <v>327</v>
      </c>
    </row>
    <row r="1317" spans="1:5" ht="15" customHeight="1" x14ac:dyDescent="0.25">
      <c r="A1317" s="23"/>
    </row>
    <row r="1318" spans="1:5" ht="15" customHeight="1" x14ac:dyDescent="0.25">
      <c r="A1318" s="25" t="s">
        <v>17</v>
      </c>
      <c r="B1318" s="26"/>
      <c r="C1318" s="26"/>
      <c r="D1318" s="59"/>
      <c r="E1318" s="59"/>
    </row>
    <row r="1319" spans="1:5" ht="15" customHeight="1" x14ac:dyDescent="0.2">
      <c r="A1319" s="60" t="s">
        <v>33</v>
      </c>
      <c r="B1319" s="58"/>
      <c r="C1319" s="58"/>
      <c r="D1319" s="58"/>
      <c r="E1319" s="61" t="s">
        <v>34</v>
      </c>
    </row>
    <row r="1320" spans="1:5" ht="15" customHeight="1" x14ac:dyDescent="0.2">
      <c r="A1320" s="29"/>
      <c r="B1320" s="126"/>
      <c r="C1320" s="26"/>
      <c r="D1320" s="29"/>
      <c r="E1320" s="127"/>
    </row>
    <row r="1321" spans="1:5" ht="15" customHeight="1" x14ac:dyDescent="0.2">
      <c r="B1321" s="62"/>
      <c r="C1321" s="31" t="s">
        <v>36</v>
      </c>
      <c r="D1321" s="44" t="s">
        <v>41</v>
      </c>
      <c r="E1321" s="45" t="s">
        <v>38</v>
      </c>
    </row>
    <row r="1322" spans="1:5" ht="15" customHeight="1" x14ac:dyDescent="0.2">
      <c r="B1322" s="63"/>
      <c r="C1322" s="78">
        <v>6402</v>
      </c>
      <c r="D1322" s="146" t="s">
        <v>70</v>
      </c>
      <c r="E1322" s="48">
        <v>327</v>
      </c>
    </row>
    <row r="1323" spans="1:5" ht="15" customHeight="1" x14ac:dyDescent="0.2">
      <c r="B1323" s="65"/>
      <c r="C1323" s="38" t="s">
        <v>40</v>
      </c>
      <c r="D1323" s="114"/>
      <c r="E1323" s="115">
        <f>SUM(E1322:E1322)</f>
        <v>327</v>
      </c>
    </row>
    <row r="1324" spans="1:5" ht="15" customHeight="1" x14ac:dyDescent="0.2"/>
    <row r="1325" spans="1:5" ht="15" customHeight="1" x14ac:dyDescent="0.2"/>
    <row r="1326" spans="1:5" ht="15" customHeight="1" x14ac:dyDescent="0.25">
      <c r="A1326" s="23" t="s">
        <v>205</v>
      </c>
    </row>
    <row r="1327" spans="1:5" ht="15" customHeight="1" x14ac:dyDescent="0.2">
      <c r="A1327" s="157" t="s">
        <v>104</v>
      </c>
      <c r="B1327" s="157"/>
      <c r="C1327" s="157"/>
      <c r="D1327" s="157"/>
      <c r="E1327" s="157"/>
    </row>
    <row r="1328" spans="1:5" ht="15" customHeight="1" x14ac:dyDescent="0.2">
      <c r="A1328" s="157"/>
      <c r="B1328" s="157"/>
      <c r="C1328" s="157"/>
      <c r="D1328" s="157"/>
      <c r="E1328" s="157"/>
    </row>
    <row r="1329" spans="1:5" ht="15" customHeight="1" x14ac:dyDescent="0.2">
      <c r="A1329" s="158" t="s">
        <v>206</v>
      </c>
      <c r="B1329" s="158"/>
      <c r="C1329" s="158"/>
      <c r="D1329" s="158"/>
      <c r="E1329" s="158"/>
    </row>
    <row r="1330" spans="1:5" ht="15" customHeight="1" x14ac:dyDescent="0.2">
      <c r="A1330" s="158"/>
      <c r="B1330" s="158"/>
      <c r="C1330" s="158"/>
      <c r="D1330" s="158"/>
      <c r="E1330" s="158"/>
    </row>
    <row r="1331" spans="1:5" ht="15" customHeight="1" x14ac:dyDescent="0.2">
      <c r="A1331" s="158"/>
      <c r="B1331" s="158"/>
      <c r="C1331" s="158"/>
      <c r="D1331" s="158"/>
      <c r="E1331" s="158"/>
    </row>
    <row r="1332" spans="1:5" ht="15" customHeight="1" x14ac:dyDescent="0.2">
      <c r="A1332" s="158"/>
      <c r="B1332" s="158"/>
      <c r="C1332" s="158"/>
      <c r="D1332" s="158"/>
      <c r="E1332" s="158"/>
    </row>
    <row r="1333" spans="1:5" ht="15" customHeight="1" x14ac:dyDescent="0.2">
      <c r="A1333" s="158"/>
      <c r="B1333" s="158"/>
      <c r="C1333" s="158"/>
      <c r="D1333" s="158"/>
      <c r="E1333" s="158"/>
    </row>
    <row r="1334" spans="1:5" ht="15" customHeight="1" x14ac:dyDescent="0.2">
      <c r="A1334" s="158"/>
      <c r="B1334" s="158"/>
      <c r="C1334" s="158"/>
      <c r="D1334" s="158"/>
      <c r="E1334" s="158"/>
    </row>
    <row r="1335" spans="1:5" ht="15" customHeight="1" x14ac:dyDescent="0.2">
      <c r="A1335" s="158"/>
      <c r="B1335" s="158"/>
      <c r="C1335" s="158"/>
      <c r="D1335" s="158"/>
      <c r="E1335" s="158"/>
    </row>
    <row r="1336" spans="1:5" ht="15" customHeight="1" x14ac:dyDescent="0.2">
      <c r="A1336" s="24"/>
      <c r="B1336" s="24"/>
      <c r="C1336" s="24"/>
      <c r="D1336" s="24"/>
      <c r="E1336" s="24"/>
    </row>
    <row r="1337" spans="1:5" ht="15" customHeight="1" x14ac:dyDescent="0.25">
      <c r="A1337" s="25" t="s">
        <v>17</v>
      </c>
      <c r="B1337" s="26"/>
      <c r="C1337" s="26"/>
      <c r="D1337" s="26"/>
      <c r="E1337" s="26"/>
    </row>
    <row r="1338" spans="1:5" ht="15" customHeight="1" x14ac:dyDescent="0.2">
      <c r="A1338" s="27" t="s">
        <v>51</v>
      </c>
      <c r="B1338" s="26"/>
      <c r="C1338" s="26"/>
      <c r="D1338" s="26"/>
      <c r="E1338" s="28" t="s">
        <v>52</v>
      </c>
    </row>
    <row r="1339" spans="1:5" ht="15" customHeight="1" x14ac:dyDescent="0.25">
      <c r="A1339" s="29"/>
      <c r="B1339" s="25"/>
      <c r="C1339" s="26"/>
      <c r="D1339" s="26"/>
      <c r="E1339" s="30"/>
    </row>
    <row r="1340" spans="1:5" ht="15" customHeight="1" x14ac:dyDescent="0.2">
      <c r="A1340" s="62"/>
      <c r="B1340" s="92"/>
      <c r="C1340" s="31" t="s">
        <v>36</v>
      </c>
      <c r="D1340" s="112" t="s">
        <v>41</v>
      </c>
      <c r="E1340" s="31" t="s">
        <v>38</v>
      </c>
    </row>
    <row r="1341" spans="1:5" ht="15" customHeight="1" x14ac:dyDescent="0.2">
      <c r="A1341" s="63"/>
      <c r="B1341" s="94"/>
      <c r="C1341" s="78">
        <v>6409</v>
      </c>
      <c r="D1341" s="96" t="s">
        <v>83</v>
      </c>
      <c r="E1341" s="36">
        <v>-26000</v>
      </c>
    </row>
    <row r="1342" spans="1:5" ht="15" customHeight="1" x14ac:dyDescent="0.2">
      <c r="A1342" s="65"/>
      <c r="B1342" s="98"/>
      <c r="C1342" s="38" t="s">
        <v>40</v>
      </c>
      <c r="D1342" s="114"/>
      <c r="E1342" s="115">
        <f>SUM(E1341:E1341)</f>
        <v>-26000</v>
      </c>
    </row>
    <row r="1343" spans="1:5" ht="15" customHeight="1" x14ac:dyDescent="0.25">
      <c r="A1343" s="41"/>
      <c r="B1343" s="29"/>
      <c r="C1343" s="29"/>
      <c r="D1343" s="29"/>
      <c r="E1343" s="29"/>
    </row>
    <row r="1344" spans="1:5" ht="15" customHeight="1" x14ac:dyDescent="0.25">
      <c r="A1344" s="25" t="s">
        <v>17</v>
      </c>
      <c r="B1344" s="26"/>
      <c r="C1344" s="26"/>
      <c r="D1344" s="59"/>
      <c r="E1344" s="59"/>
    </row>
    <row r="1345" spans="1:5" ht="15" customHeight="1" x14ac:dyDescent="0.2">
      <c r="A1345" s="27" t="s">
        <v>80</v>
      </c>
      <c r="B1345" s="26"/>
      <c r="C1345" s="26"/>
      <c r="D1345" s="26"/>
      <c r="E1345" s="28" t="s">
        <v>81</v>
      </c>
    </row>
    <row r="1346" spans="1:5" ht="15" customHeight="1" x14ac:dyDescent="0.2">
      <c r="A1346" s="29"/>
      <c r="B1346" s="126"/>
      <c r="C1346" s="26"/>
      <c r="D1346" s="29"/>
      <c r="E1346" s="127"/>
    </row>
    <row r="1347" spans="1:5" ht="15" customHeight="1" x14ac:dyDescent="0.2">
      <c r="A1347" s="62"/>
      <c r="B1347" s="62"/>
      <c r="C1347" s="31" t="s">
        <v>36</v>
      </c>
      <c r="D1347" s="112" t="s">
        <v>41</v>
      </c>
      <c r="E1347" s="31" t="s">
        <v>38</v>
      </c>
    </row>
    <row r="1348" spans="1:5" ht="15" customHeight="1" x14ac:dyDescent="0.2">
      <c r="A1348" s="93"/>
      <c r="B1348" s="103"/>
      <c r="C1348" s="78">
        <v>5273</v>
      </c>
      <c r="D1348" s="116" t="s">
        <v>86</v>
      </c>
      <c r="E1348" s="36">
        <v>26000</v>
      </c>
    </row>
    <row r="1349" spans="1:5" ht="15" customHeight="1" x14ac:dyDescent="0.2">
      <c r="A1349" s="65"/>
      <c r="B1349" s="26"/>
      <c r="C1349" s="38" t="s">
        <v>40</v>
      </c>
      <c r="D1349" s="114"/>
      <c r="E1349" s="115">
        <f>SUM(E1348:E1348)</f>
        <v>26000</v>
      </c>
    </row>
    <row r="1350" spans="1:5" ht="15" customHeight="1" x14ac:dyDescent="0.2"/>
    <row r="1351" spans="1:5" ht="15" customHeight="1" x14ac:dyDescent="0.2"/>
    <row r="1352" spans="1:5" ht="15" customHeight="1" x14ac:dyDescent="0.2"/>
    <row r="1353" spans="1:5" ht="15" customHeight="1" x14ac:dyDescent="0.25">
      <c r="A1353" s="23" t="s">
        <v>207</v>
      </c>
    </row>
    <row r="1354" spans="1:5" ht="15" customHeight="1" x14ac:dyDescent="0.2">
      <c r="A1354" s="157" t="s">
        <v>104</v>
      </c>
      <c r="B1354" s="157"/>
      <c r="C1354" s="157"/>
      <c r="D1354" s="157"/>
      <c r="E1354" s="157"/>
    </row>
    <row r="1355" spans="1:5" ht="15" customHeight="1" x14ac:dyDescent="0.2">
      <c r="A1355" s="157"/>
      <c r="B1355" s="157"/>
      <c r="C1355" s="157"/>
      <c r="D1355" s="157"/>
      <c r="E1355" s="157"/>
    </row>
    <row r="1356" spans="1:5" ht="15" customHeight="1" x14ac:dyDescent="0.2">
      <c r="A1356" s="158" t="s">
        <v>208</v>
      </c>
      <c r="B1356" s="158"/>
      <c r="C1356" s="158"/>
      <c r="D1356" s="158"/>
      <c r="E1356" s="158"/>
    </row>
    <row r="1357" spans="1:5" ht="15" customHeight="1" x14ac:dyDescent="0.2">
      <c r="A1357" s="158"/>
      <c r="B1357" s="158"/>
      <c r="C1357" s="158"/>
      <c r="D1357" s="158"/>
      <c r="E1357" s="158"/>
    </row>
    <row r="1358" spans="1:5" ht="15" customHeight="1" x14ac:dyDescent="0.2">
      <c r="A1358" s="158"/>
      <c r="B1358" s="158"/>
      <c r="C1358" s="158"/>
      <c r="D1358" s="158"/>
      <c r="E1358" s="158"/>
    </row>
    <row r="1359" spans="1:5" ht="15" customHeight="1" x14ac:dyDescent="0.2">
      <c r="A1359" s="158"/>
      <c r="B1359" s="158"/>
      <c r="C1359" s="158"/>
      <c r="D1359" s="158"/>
      <c r="E1359" s="158"/>
    </row>
    <row r="1360" spans="1:5" ht="15" customHeight="1" x14ac:dyDescent="0.2">
      <c r="A1360" s="158"/>
      <c r="B1360" s="158"/>
      <c r="C1360" s="158"/>
      <c r="D1360" s="158"/>
      <c r="E1360" s="158"/>
    </row>
    <row r="1361" spans="1:5" ht="15" customHeight="1" x14ac:dyDescent="0.2">
      <c r="A1361" s="158"/>
      <c r="B1361" s="158"/>
      <c r="C1361" s="158"/>
      <c r="D1361" s="158"/>
      <c r="E1361" s="158"/>
    </row>
    <row r="1362" spans="1:5" ht="15" customHeight="1" x14ac:dyDescent="0.2">
      <c r="A1362" s="158"/>
      <c r="B1362" s="158"/>
      <c r="C1362" s="158"/>
      <c r="D1362" s="158"/>
      <c r="E1362" s="158"/>
    </row>
    <row r="1363" spans="1:5" ht="15" customHeight="1" x14ac:dyDescent="0.2">
      <c r="A1363" s="24"/>
      <c r="B1363" s="24"/>
      <c r="C1363" s="24"/>
      <c r="D1363" s="24"/>
      <c r="E1363" s="24"/>
    </row>
    <row r="1364" spans="1:5" ht="15" customHeight="1" x14ac:dyDescent="0.25">
      <c r="A1364" s="25" t="s">
        <v>17</v>
      </c>
      <c r="B1364" s="26"/>
      <c r="C1364" s="26"/>
      <c r="D1364" s="26"/>
      <c r="E1364" s="26"/>
    </row>
    <row r="1365" spans="1:5" ht="15" customHeight="1" x14ac:dyDescent="0.2">
      <c r="A1365" s="27" t="s">
        <v>51</v>
      </c>
      <c r="B1365" s="26"/>
      <c r="C1365" s="26"/>
      <c r="D1365" s="26"/>
      <c r="E1365" s="28" t="s">
        <v>52</v>
      </c>
    </row>
    <row r="1366" spans="1:5" ht="15" customHeight="1" x14ac:dyDescent="0.25">
      <c r="A1366" s="29"/>
      <c r="B1366" s="25"/>
      <c r="C1366" s="26"/>
      <c r="D1366" s="26"/>
      <c r="E1366" s="30"/>
    </row>
    <row r="1367" spans="1:5" ht="15" customHeight="1" x14ac:dyDescent="0.2">
      <c r="A1367" s="62"/>
      <c r="B1367" s="92"/>
      <c r="C1367" s="31" t="s">
        <v>36</v>
      </c>
      <c r="D1367" s="112" t="s">
        <v>41</v>
      </c>
      <c r="E1367" s="31" t="s">
        <v>38</v>
      </c>
    </row>
    <row r="1368" spans="1:5" ht="15" customHeight="1" x14ac:dyDescent="0.2">
      <c r="A1368" s="63"/>
      <c r="B1368" s="94"/>
      <c r="C1368" s="78">
        <v>6409</v>
      </c>
      <c r="D1368" s="96" t="s">
        <v>83</v>
      </c>
      <c r="E1368" s="36">
        <v>-20414487.16</v>
      </c>
    </row>
    <row r="1369" spans="1:5" ht="15" customHeight="1" x14ac:dyDescent="0.2">
      <c r="A1369" s="65"/>
      <c r="B1369" s="98"/>
      <c r="C1369" s="38" t="s">
        <v>40</v>
      </c>
      <c r="D1369" s="114"/>
      <c r="E1369" s="115">
        <f>SUM(E1368:E1368)</f>
        <v>-20414487.16</v>
      </c>
    </row>
    <row r="1370" spans="1:5" ht="15" customHeight="1" x14ac:dyDescent="0.25">
      <c r="A1370" s="41"/>
      <c r="B1370" s="29"/>
      <c r="C1370" s="29"/>
      <c r="D1370" s="29"/>
      <c r="E1370" s="29"/>
    </row>
    <row r="1371" spans="1:5" ht="15" customHeight="1" x14ac:dyDescent="0.25">
      <c r="A1371" s="25" t="s">
        <v>17</v>
      </c>
      <c r="B1371" s="26"/>
      <c r="C1371" s="26"/>
      <c r="D1371" s="59"/>
      <c r="E1371" s="59"/>
    </row>
    <row r="1372" spans="1:5" ht="15" customHeight="1" x14ac:dyDescent="0.2">
      <c r="A1372" s="27" t="s">
        <v>84</v>
      </c>
      <c r="B1372" s="26"/>
      <c r="C1372" s="26"/>
      <c r="D1372" s="26"/>
      <c r="E1372" s="28" t="s">
        <v>85</v>
      </c>
    </row>
    <row r="1373" spans="1:5" ht="15" customHeight="1" x14ac:dyDescent="0.2">
      <c r="A1373" s="29"/>
      <c r="B1373" s="126"/>
      <c r="C1373" s="26"/>
      <c r="D1373" s="29"/>
      <c r="E1373" s="127"/>
    </row>
    <row r="1374" spans="1:5" ht="15" customHeight="1" x14ac:dyDescent="0.2">
      <c r="A1374" s="62"/>
      <c r="B1374" s="62"/>
      <c r="C1374" s="31" t="s">
        <v>36</v>
      </c>
      <c r="D1374" s="112" t="s">
        <v>41</v>
      </c>
      <c r="E1374" s="31" t="s">
        <v>38</v>
      </c>
    </row>
    <row r="1375" spans="1:5" ht="15" customHeight="1" x14ac:dyDescent="0.2">
      <c r="A1375" s="93"/>
      <c r="B1375" s="103"/>
      <c r="C1375" s="78">
        <v>3113</v>
      </c>
      <c r="D1375" s="116" t="s">
        <v>86</v>
      </c>
      <c r="E1375" s="36">
        <v>259014.8</v>
      </c>
    </row>
    <row r="1376" spans="1:5" ht="15" customHeight="1" x14ac:dyDescent="0.2">
      <c r="A1376" s="93"/>
      <c r="B1376" s="103"/>
      <c r="C1376" s="78">
        <v>3121</v>
      </c>
      <c r="D1376" s="116" t="s">
        <v>86</v>
      </c>
      <c r="E1376" s="36">
        <v>1599755.03</v>
      </c>
    </row>
    <row r="1377" spans="1:5" ht="15" customHeight="1" x14ac:dyDescent="0.2">
      <c r="A1377" s="93"/>
      <c r="B1377" s="103"/>
      <c r="C1377" s="78">
        <v>3122</v>
      </c>
      <c r="D1377" s="116" t="s">
        <v>86</v>
      </c>
      <c r="E1377" s="36">
        <v>16286602.33</v>
      </c>
    </row>
    <row r="1378" spans="1:5" ht="15" customHeight="1" x14ac:dyDescent="0.2">
      <c r="A1378" s="93"/>
      <c r="B1378" s="103"/>
      <c r="C1378" s="78">
        <v>3522</v>
      </c>
      <c r="D1378" s="116" t="s">
        <v>86</v>
      </c>
      <c r="E1378" s="36">
        <v>1898761</v>
      </c>
    </row>
    <row r="1379" spans="1:5" ht="15" customHeight="1" x14ac:dyDescent="0.2">
      <c r="A1379" s="93"/>
      <c r="B1379" s="103"/>
      <c r="C1379" s="78">
        <v>4357</v>
      </c>
      <c r="D1379" s="116" t="s">
        <v>86</v>
      </c>
      <c r="E1379" s="36">
        <v>370354</v>
      </c>
    </row>
    <row r="1380" spans="1:5" ht="15" customHeight="1" x14ac:dyDescent="0.2">
      <c r="A1380" s="65"/>
      <c r="B1380" s="26"/>
      <c r="C1380" s="38" t="s">
        <v>40</v>
      </c>
      <c r="D1380" s="114"/>
      <c r="E1380" s="115">
        <f>SUM(E1375:E1379)</f>
        <v>20414487.16</v>
      </c>
    </row>
    <row r="1381" spans="1:5" ht="15" customHeight="1" x14ac:dyDescent="0.2"/>
    <row r="1382" spans="1:5" ht="15" customHeight="1" x14ac:dyDescent="0.2"/>
    <row r="1383" spans="1:5" ht="15" customHeight="1" x14ac:dyDescent="0.25">
      <c r="A1383" s="23" t="s">
        <v>209</v>
      </c>
    </row>
    <row r="1384" spans="1:5" ht="15" customHeight="1" x14ac:dyDescent="0.2">
      <c r="A1384" s="157" t="s">
        <v>30</v>
      </c>
      <c r="B1384" s="157"/>
      <c r="C1384" s="157"/>
      <c r="D1384" s="157"/>
      <c r="E1384" s="157"/>
    </row>
    <row r="1385" spans="1:5" ht="15" customHeight="1" x14ac:dyDescent="0.2">
      <c r="A1385" s="157" t="s">
        <v>31</v>
      </c>
      <c r="B1385" s="157"/>
      <c r="C1385" s="157"/>
      <c r="D1385" s="157"/>
      <c r="E1385" s="157"/>
    </row>
    <row r="1386" spans="1:5" ht="15" customHeight="1" x14ac:dyDescent="0.2">
      <c r="A1386" s="158" t="s">
        <v>210</v>
      </c>
      <c r="B1386" s="158"/>
      <c r="C1386" s="158"/>
      <c r="D1386" s="158"/>
      <c r="E1386" s="158"/>
    </row>
    <row r="1387" spans="1:5" ht="15" customHeight="1" x14ac:dyDescent="0.2">
      <c r="A1387" s="158"/>
      <c r="B1387" s="158"/>
      <c r="C1387" s="158"/>
      <c r="D1387" s="158"/>
      <c r="E1387" s="158"/>
    </row>
    <row r="1388" spans="1:5" ht="15" customHeight="1" x14ac:dyDescent="0.2">
      <c r="A1388" s="158"/>
      <c r="B1388" s="158"/>
      <c r="C1388" s="158"/>
      <c r="D1388" s="158"/>
      <c r="E1388" s="158"/>
    </row>
    <row r="1389" spans="1:5" ht="15" customHeight="1" x14ac:dyDescent="0.2">
      <c r="A1389" s="158"/>
      <c r="B1389" s="158"/>
      <c r="C1389" s="158"/>
      <c r="D1389" s="158"/>
      <c r="E1389" s="158"/>
    </row>
    <row r="1390" spans="1:5" ht="15" customHeight="1" x14ac:dyDescent="0.2">
      <c r="A1390" s="158"/>
      <c r="B1390" s="158"/>
      <c r="C1390" s="158"/>
      <c r="D1390" s="158"/>
      <c r="E1390" s="158"/>
    </row>
    <row r="1391" spans="1:5" ht="15" customHeight="1" x14ac:dyDescent="0.2">
      <c r="A1391" s="24"/>
      <c r="B1391" s="24"/>
      <c r="C1391" s="24"/>
      <c r="D1391" s="24"/>
      <c r="E1391" s="24"/>
    </row>
    <row r="1392" spans="1:5" ht="15" customHeight="1" x14ac:dyDescent="0.25">
      <c r="A1392" s="25" t="s">
        <v>1</v>
      </c>
      <c r="B1392" s="26"/>
      <c r="C1392" s="26"/>
      <c r="D1392" s="26"/>
      <c r="E1392" s="26"/>
    </row>
    <row r="1393" spans="1:5" ht="15" customHeight="1" x14ac:dyDescent="0.2">
      <c r="A1393" s="27" t="s">
        <v>33</v>
      </c>
      <c r="B1393" s="26"/>
      <c r="C1393" s="26"/>
      <c r="D1393" s="26"/>
      <c r="E1393" s="28" t="s">
        <v>34</v>
      </c>
    </row>
    <row r="1394" spans="1:5" ht="15" customHeight="1" x14ac:dyDescent="0.25">
      <c r="A1394" s="29"/>
      <c r="B1394" s="25"/>
      <c r="C1394" s="26"/>
      <c r="D1394" s="26"/>
      <c r="E1394" s="30"/>
    </row>
    <row r="1395" spans="1:5" ht="15" customHeight="1" x14ac:dyDescent="0.2">
      <c r="B1395" s="31" t="s">
        <v>35</v>
      </c>
      <c r="C1395" s="31" t="s">
        <v>36</v>
      </c>
      <c r="D1395" s="32" t="s">
        <v>37</v>
      </c>
      <c r="E1395" s="45" t="s">
        <v>38</v>
      </c>
    </row>
    <row r="1396" spans="1:5" ht="15" customHeight="1" x14ac:dyDescent="0.2">
      <c r="B1396" s="33">
        <v>33192</v>
      </c>
      <c r="C1396" s="34"/>
      <c r="D1396" s="35" t="s">
        <v>39</v>
      </c>
      <c r="E1396" s="36">
        <v>82411</v>
      </c>
    </row>
    <row r="1397" spans="1:5" ht="15" customHeight="1" x14ac:dyDescent="0.2">
      <c r="B1397" s="37"/>
      <c r="C1397" s="38" t="s">
        <v>40</v>
      </c>
      <c r="D1397" s="39"/>
      <c r="E1397" s="40">
        <f>SUM(E1396:E1396)</f>
        <v>82411</v>
      </c>
    </row>
    <row r="1398" spans="1:5" ht="15" customHeight="1" x14ac:dyDescent="0.25">
      <c r="A1398" s="41"/>
      <c r="B1398" s="42"/>
      <c r="C1398" s="42"/>
      <c r="D1398" s="42"/>
      <c r="E1398" s="42"/>
    </row>
    <row r="1399" spans="1:5" ht="15" customHeight="1" x14ac:dyDescent="0.25">
      <c r="A1399" s="25" t="s">
        <v>17</v>
      </c>
      <c r="B1399" s="26"/>
      <c r="C1399" s="26"/>
      <c r="D1399" s="26"/>
      <c r="E1399" s="29"/>
    </row>
    <row r="1400" spans="1:5" ht="15" customHeight="1" x14ac:dyDescent="0.2">
      <c r="A1400" s="27" t="s">
        <v>33</v>
      </c>
      <c r="B1400" s="26"/>
      <c r="C1400" s="26"/>
      <c r="D1400" s="26"/>
      <c r="E1400" s="28" t="s">
        <v>34</v>
      </c>
    </row>
    <row r="1401" spans="1:5" ht="15" customHeight="1" x14ac:dyDescent="0.2"/>
    <row r="1402" spans="1:5" ht="15" customHeight="1" x14ac:dyDescent="0.2">
      <c r="B1402" s="31" t="s">
        <v>35</v>
      </c>
      <c r="C1402" s="31" t="s">
        <v>36</v>
      </c>
      <c r="D1402" s="112" t="s">
        <v>37</v>
      </c>
      <c r="E1402" s="31" t="s">
        <v>38</v>
      </c>
    </row>
    <row r="1403" spans="1:5" ht="15" customHeight="1" x14ac:dyDescent="0.2">
      <c r="B1403" s="33">
        <v>33192</v>
      </c>
      <c r="C1403" s="34"/>
      <c r="D1403" s="68" t="s">
        <v>47</v>
      </c>
      <c r="E1403" s="147">
        <v>82411</v>
      </c>
    </row>
    <row r="1404" spans="1:5" ht="15" customHeight="1" x14ac:dyDescent="0.2">
      <c r="A1404" s="65"/>
      <c r="B1404" s="148"/>
      <c r="C1404" s="38" t="s">
        <v>40</v>
      </c>
      <c r="D1404" s="114"/>
      <c r="E1404" s="115">
        <f>SUM(E1403:E1403)</f>
        <v>82411</v>
      </c>
    </row>
    <row r="1405" spans="1:5" ht="15" customHeight="1" x14ac:dyDescent="0.25">
      <c r="A1405" s="23" t="s">
        <v>211</v>
      </c>
    </row>
    <row r="1406" spans="1:5" ht="15" customHeight="1" x14ac:dyDescent="0.2">
      <c r="A1406" s="157" t="s">
        <v>30</v>
      </c>
      <c r="B1406" s="157"/>
      <c r="C1406" s="157"/>
      <c r="D1406" s="157"/>
      <c r="E1406" s="157"/>
    </row>
    <row r="1407" spans="1:5" ht="15" customHeight="1" x14ac:dyDescent="0.2">
      <c r="A1407" s="157" t="s">
        <v>31</v>
      </c>
      <c r="B1407" s="157"/>
      <c r="C1407" s="157"/>
      <c r="D1407" s="157"/>
      <c r="E1407" s="157"/>
    </row>
    <row r="1408" spans="1:5" ht="15" customHeight="1" x14ac:dyDescent="0.2">
      <c r="A1408" s="158" t="s">
        <v>212</v>
      </c>
      <c r="B1408" s="158"/>
      <c r="C1408" s="158"/>
      <c r="D1408" s="158"/>
      <c r="E1408" s="158"/>
    </row>
    <row r="1409" spans="1:5" ht="15" customHeight="1" x14ac:dyDescent="0.2">
      <c r="A1409" s="158"/>
      <c r="B1409" s="158"/>
      <c r="C1409" s="158"/>
      <c r="D1409" s="158"/>
      <c r="E1409" s="158"/>
    </row>
    <row r="1410" spans="1:5" ht="15" customHeight="1" x14ac:dyDescent="0.2">
      <c r="A1410" s="158"/>
      <c r="B1410" s="158"/>
      <c r="C1410" s="158"/>
      <c r="D1410" s="158"/>
      <c r="E1410" s="158"/>
    </row>
    <row r="1411" spans="1:5" ht="15" customHeight="1" x14ac:dyDescent="0.2">
      <c r="A1411" s="158"/>
      <c r="B1411" s="158"/>
      <c r="C1411" s="158"/>
      <c r="D1411" s="158"/>
      <c r="E1411" s="158"/>
    </row>
    <row r="1412" spans="1:5" ht="15" customHeight="1" x14ac:dyDescent="0.2">
      <c r="A1412" s="158"/>
      <c r="B1412" s="158"/>
      <c r="C1412" s="158"/>
      <c r="D1412" s="158"/>
      <c r="E1412" s="158"/>
    </row>
    <row r="1413" spans="1:5" ht="15" customHeight="1" x14ac:dyDescent="0.2">
      <c r="A1413" s="24"/>
      <c r="B1413" s="24"/>
      <c r="C1413" s="24"/>
      <c r="D1413" s="24"/>
      <c r="E1413" s="24"/>
    </row>
    <row r="1414" spans="1:5" ht="15" customHeight="1" x14ac:dyDescent="0.25">
      <c r="A1414" s="25" t="s">
        <v>1</v>
      </c>
      <c r="B1414" s="26"/>
      <c r="C1414" s="26"/>
      <c r="D1414" s="26"/>
      <c r="E1414" s="26"/>
    </row>
    <row r="1415" spans="1:5" ht="15" customHeight="1" x14ac:dyDescent="0.2">
      <c r="A1415" s="27" t="s">
        <v>33</v>
      </c>
      <c r="B1415" s="26"/>
      <c r="C1415" s="26"/>
      <c r="D1415" s="26"/>
      <c r="E1415" s="28" t="s">
        <v>34</v>
      </c>
    </row>
    <row r="1416" spans="1:5" ht="15" customHeight="1" x14ac:dyDescent="0.25">
      <c r="A1416" s="29"/>
      <c r="B1416" s="25"/>
      <c r="C1416" s="26"/>
      <c r="D1416" s="26"/>
      <c r="E1416" s="30"/>
    </row>
    <row r="1417" spans="1:5" ht="15" customHeight="1" x14ac:dyDescent="0.2">
      <c r="B1417" s="31" t="s">
        <v>35</v>
      </c>
      <c r="C1417" s="31" t="s">
        <v>36</v>
      </c>
      <c r="D1417" s="32" t="s">
        <v>37</v>
      </c>
      <c r="E1417" s="45" t="s">
        <v>38</v>
      </c>
    </row>
    <row r="1418" spans="1:5" ht="15" customHeight="1" x14ac:dyDescent="0.2">
      <c r="B1418" s="33">
        <v>33035</v>
      </c>
      <c r="C1418" s="34"/>
      <c r="D1418" s="35" t="s">
        <v>39</v>
      </c>
      <c r="E1418" s="36">
        <v>88000</v>
      </c>
    </row>
    <row r="1419" spans="1:5" ht="15" customHeight="1" x14ac:dyDescent="0.2">
      <c r="B1419" s="37"/>
      <c r="C1419" s="38" t="s">
        <v>40</v>
      </c>
      <c r="D1419" s="39"/>
      <c r="E1419" s="40">
        <f>SUM(E1418:E1418)</f>
        <v>88000</v>
      </c>
    </row>
    <row r="1420" spans="1:5" ht="15" customHeight="1" x14ac:dyDescent="0.25">
      <c r="A1420" s="41"/>
      <c r="B1420" s="42"/>
      <c r="C1420" s="42"/>
      <c r="D1420" s="42"/>
      <c r="E1420" s="42"/>
    </row>
    <row r="1421" spans="1:5" ht="15" customHeight="1" x14ac:dyDescent="0.25">
      <c r="A1421" s="41"/>
      <c r="B1421" s="42"/>
      <c r="C1421" s="42"/>
      <c r="D1421" s="42"/>
      <c r="E1421" s="42"/>
    </row>
    <row r="1422" spans="1:5" ht="15" customHeight="1" x14ac:dyDescent="0.25">
      <c r="A1422" s="25" t="s">
        <v>17</v>
      </c>
      <c r="B1422" s="26"/>
      <c r="C1422" s="26"/>
      <c r="D1422" s="26"/>
      <c r="E1422" s="29"/>
    </row>
    <row r="1423" spans="1:5" ht="15" customHeight="1" x14ac:dyDescent="0.2">
      <c r="A1423" s="27" t="s">
        <v>33</v>
      </c>
      <c r="B1423" s="26"/>
      <c r="C1423" s="26"/>
      <c r="D1423" s="26"/>
      <c r="E1423" s="28" t="s">
        <v>34</v>
      </c>
    </row>
    <row r="1424" spans="1:5" ht="15" customHeight="1" x14ac:dyDescent="0.2"/>
    <row r="1425" spans="1:5" ht="15" customHeight="1" x14ac:dyDescent="0.2">
      <c r="B1425" s="31" t="s">
        <v>35</v>
      </c>
      <c r="C1425" s="31" t="s">
        <v>36</v>
      </c>
      <c r="D1425" s="112" t="s">
        <v>37</v>
      </c>
      <c r="E1425" s="31" t="s">
        <v>38</v>
      </c>
    </row>
    <row r="1426" spans="1:5" ht="15" customHeight="1" x14ac:dyDescent="0.2">
      <c r="B1426" s="33">
        <v>33035</v>
      </c>
      <c r="C1426" s="34"/>
      <c r="D1426" s="68" t="s">
        <v>47</v>
      </c>
      <c r="E1426" s="147">
        <v>88000</v>
      </c>
    </row>
    <row r="1427" spans="1:5" ht="15" customHeight="1" x14ac:dyDescent="0.2">
      <c r="A1427" s="65"/>
      <c r="B1427" s="148"/>
      <c r="C1427" s="38" t="s">
        <v>40</v>
      </c>
      <c r="D1427" s="114"/>
      <c r="E1427" s="115">
        <f>SUM(E1426:E1426)</f>
        <v>88000</v>
      </c>
    </row>
    <row r="1428" spans="1:5" ht="15" customHeight="1" x14ac:dyDescent="0.2"/>
    <row r="1429" spans="1:5" ht="15" customHeight="1" x14ac:dyDescent="0.2"/>
    <row r="1430" spans="1:5" ht="15" customHeight="1" x14ac:dyDescent="0.25">
      <c r="A1430" s="23" t="s">
        <v>213</v>
      </c>
    </row>
    <row r="1431" spans="1:5" ht="15" customHeight="1" x14ac:dyDescent="0.2">
      <c r="A1431" s="159" t="s">
        <v>214</v>
      </c>
      <c r="B1431" s="159"/>
      <c r="C1431" s="159"/>
      <c r="D1431" s="159"/>
      <c r="E1431" s="159"/>
    </row>
    <row r="1432" spans="1:5" ht="15" customHeight="1" x14ac:dyDescent="0.2">
      <c r="A1432" s="159"/>
      <c r="B1432" s="159"/>
      <c r="C1432" s="159"/>
      <c r="D1432" s="159"/>
      <c r="E1432" s="159"/>
    </row>
    <row r="1433" spans="1:5" ht="15" customHeight="1" x14ac:dyDescent="0.2">
      <c r="A1433" s="158" t="s">
        <v>215</v>
      </c>
      <c r="B1433" s="158"/>
      <c r="C1433" s="158"/>
      <c r="D1433" s="158"/>
      <c r="E1433" s="158"/>
    </row>
    <row r="1434" spans="1:5" ht="15" customHeight="1" x14ac:dyDescent="0.2">
      <c r="A1434" s="158"/>
      <c r="B1434" s="158"/>
      <c r="C1434" s="158"/>
      <c r="D1434" s="158"/>
      <c r="E1434" s="158"/>
    </row>
    <row r="1435" spans="1:5" ht="15" customHeight="1" x14ac:dyDescent="0.2">
      <c r="A1435" s="158"/>
      <c r="B1435" s="158"/>
      <c r="C1435" s="158"/>
      <c r="D1435" s="158"/>
      <c r="E1435" s="158"/>
    </row>
    <row r="1436" spans="1:5" ht="15" customHeight="1" x14ac:dyDescent="0.2">
      <c r="A1436" s="158"/>
      <c r="B1436" s="158"/>
      <c r="C1436" s="158"/>
      <c r="D1436" s="158"/>
      <c r="E1436" s="158"/>
    </row>
    <row r="1437" spans="1:5" ht="15" customHeight="1" x14ac:dyDescent="0.2">
      <c r="A1437" s="158"/>
      <c r="B1437" s="158"/>
      <c r="C1437" s="158"/>
      <c r="D1437" s="158"/>
      <c r="E1437" s="158"/>
    </row>
    <row r="1438" spans="1:5" ht="15" customHeight="1" x14ac:dyDescent="0.2">
      <c r="A1438" s="58"/>
      <c r="B1438" s="132"/>
      <c r="C1438" s="100"/>
      <c r="D1438" s="58"/>
      <c r="E1438" s="149"/>
    </row>
    <row r="1439" spans="1:5" ht="15" customHeight="1" x14ac:dyDescent="0.25">
      <c r="A1439" s="56" t="s">
        <v>17</v>
      </c>
      <c r="B1439" s="58"/>
      <c r="C1439" s="58"/>
      <c r="D1439" s="58"/>
      <c r="E1439" s="59"/>
    </row>
    <row r="1440" spans="1:5" ht="15" customHeight="1" x14ac:dyDescent="0.2">
      <c r="A1440" s="60" t="s">
        <v>216</v>
      </c>
      <c r="B1440" s="58"/>
      <c r="C1440" s="58"/>
      <c r="D1440" s="58"/>
      <c r="E1440" s="61" t="s">
        <v>217</v>
      </c>
    </row>
    <row r="1441" spans="1:5" ht="15" customHeight="1" x14ac:dyDescent="0.2">
      <c r="A1441" s="60"/>
      <c r="B1441" s="59"/>
      <c r="C1441" s="58"/>
      <c r="D1441" s="58"/>
      <c r="E1441" s="71"/>
    </row>
    <row r="1442" spans="1:5" ht="15" customHeight="1" x14ac:dyDescent="0.2">
      <c r="A1442" s="92"/>
      <c r="B1442" s="92"/>
      <c r="C1442" s="43" t="s">
        <v>36</v>
      </c>
      <c r="D1442" s="112" t="s">
        <v>41</v>
      </c>
      <c r="E1442" s="31" t="s">
        <v>38</v>
      </c>
    </row>
    <row r="1443" spans="1:5" ht="15" customHeight="1" x14ac:dyDescent="0.2">
      <c r="A1443" s="106"/>
      <c r="B1443" s="103"/>
      <c r="C1443" s="46">
        <v>5273</v>
      </c>
      <c r="D1443" s="96" t="s">
        <v>83</v>
      </c>
      <c r="E1443" s="48">
        <v>-250000</v>
      </c>
    </row>
    <row r="1444" spans="1:5" ht="15" customHeight="1" x14ac:dyDescent="0.2">
      <c r="A1444" s="106"/>
      <c r="B1444" s="103"/>
      <c r="C1444" s="46">
        <v>5273</v>
      </c>
      <c r="D1444" s="96" t="s">
        <v>62</v>
      </c>
      <c r="E1444" s="48">
        <v>250000</v>
      </c>
    </row>
    <row r="1445" spans="1:5" ht="15" customHeight="1" x14ac:dyDescent="0.2">
      <c r="A1445" s="120"/>
      <c r="B1445" s="120"/>
      <c r="C1445" s="49" t="s">
        <v>40</v>
      </c>
      <c r="D1445" s="95"/>
      <c r="E1445" s="51">
        <f>SUM(E1443:E1444)</f>
        <v>0</v>
      </c>
    </row>
    <row r="1446" spans="1:5" ht="15" customHeight="1" x14ac:dyDescent="0.2"/>
    <row r="1447" spans="1:5" ht="15" customHeight="1" x14ac:dyDescent="0.2"/>
    <row r="1448" spans="1:5" ht="15" customHeight="1" x14ac:dyDescent="0.25">
      <c r="A1448" s="23" t="s">
        <v>218</v>
      </c>
    </row>
    <row r="1449" spans="1:5" ht="15" customHeight="1" x14ac:dyDescent="0.2">
      <c r="A1449" s="157" t="s">
        <v>30</v>
      </c>
      <c r="B1449" s="157"/>
      <c r="C1449" s="157"/>
      <c r="D1449" s="157"/>
      <c r="E1449" s="157"/>
    </row>
    <row r="1450" spans="1:5" ht="15" customHeight="1" x14ac:dyDescent="0.2">
      <c r="A1450" s="157" t="s">
        <v>219</v>
      </c>
      <c r="B1450" s="157"/>
      <c r="C1450" s="157"/>
      <c r="D1450" s="157"/>
      <c r="E1450" s="157"/>
    </row>
    <row r="1451" spans="1:5" ht="15" customHeight="1" x14ac:dyDescent="0.2">
      <c r="A1451" s="156" t="s">
        <v>220</v>
      </c>
      <c r="B1451" s="156"/>
      <c r="C1451" s="156"/>
      <c r="D1451" s="156"/>
      <c r="E1451" s="156"/>
    </row>
    <row r="1452" spans="1:5" ht="15" customHeight="1" x14ac:dyDescent="0.2">
      <c r="A1452" s="156"/>
      <c r="B1452" s="156"/>
      <c r="C1452" s="156"/>
      <c r="D1452" s="156"/>
      <c r="E1452" s="156"/>
    </row>
    <row r="1453" spans="1:5" ht="15" customHeight="1" x14ac:dyDescent="0.2">
      <c r="A1453" s="156"/>
      <c r="B1453" s="156"/>
      <c r="C1453" s="156"/>
      <c r="D1453" s="156"/>
      <c r="E1453" s="156"/>
    </row>
    <row r="1454" spans="1:5" ht="15" customHeight="1" x14ac:dyDescent="0.2">
      <c r="A1454" s="156"/>
      <c r="B1454" s="156"/>
      <c r="C1454" s="156"/>
      <c r="D1454" s="156"/>
      <c r="E1454" s="156"/>
    </row>
    <row r="1455" spans="1:5" ht="15" customHeight="1" x14ac:dyDescent="0.2">
      <c r="A1455" s="156"/>
      <c r="B1455" s="156"/>
      <c r="C1455" s="156"/>
      <c r="D1455" s="156"/>
      <c r="E1455" s="156"/>
    </row>
    <row r="1456" spans="1:5" ht="15" customHeight="1" x14ac:dyDescent="0.2">
      <c r="A1456" s="69"/>
      <c r="B1456" s="69"/>
      <c r="C1456" s="69"/>
      <c r="D1456" s="69"/>
      <c r="E1456" s="69"/>
    </row>
    <row r="1457" spans="1:5" ht="15" customHeight="1" x14ac:dyDescent="0.2">
      <c r="A1457" s="69"/>
      <c r="B1457" s="69"/>
      <c r="C1457" s="69"/>
      <c r="D1457" s="69"/>
      <c r="E1457" s="69"/>
    </row>
    <row r="1458" spans="1:5" ht="15" customHeight="1" x14ac:dyDescent="0.25">
      <c r="A1458" s="56" t="s">
        <v>1</v>
      </c>
      <c r="B1458" s="58"/>
      <c r="C1458" s="58"/>
      <c r="D1458" s="58"/>
      <c r="E1458" s="58"/>
    </row>
    <row r="1459" spans="1:5" ht="15" customHeight="1" x14ac:dyDescent="0.2">
      <c r="A1459" s="60" t="s">
        <v>51</v>
      </c>
      <c r="B1459" s="58"/>
      <c r="C1459" s="58"/>
      <c r="D1459" s="58"/>
      <c r="E1459" s="61" t="s">
        <v>52</v>
      </c>
    </row>
    <row r="1460" spans="1:5" ht="15" customHeight="1" x14ac:dyDescent="0.25">
      <c r="B1460" s="56"/>
      <c r="C1460" s="58"/>
      <c r="D1460" s="58"/>
      <c r="E1460" s="71"/>
    </row>
    <row r="1461" spans="1:5" ht="15" customHeight="1" x14ac:dyDescent="0.2">
      <c r="B1461" s="43" t="s">
        <v>35</v>
      </c>
      <c r="C1461" s="43" t="s">
        <v>36</v>
      </c>
      <c r="D1461" s="44" t="s">
        <v>37</v>
      </c>
      <c r="E1461" s="45" t="s">
        <v>38</v>
      </c>
    </row>
    <row r="1462" spans="1:5" ht="15" customHeight="1" x14ac:dyDescent="0.2">
      <c r="B1462" s="83">
        <v>98335</v>
      </c>
      <c r="C1462" s="110"/>
      <c r="D1462" s="150" t="s">
        <v>221</v>
      </c>
      <c r="E1462" s="84">
        <v>464335.17</v>
      </c>
    </row>
    <row r="1463" spans="1:5" ht="15" customHeight="1" x14ac:dyDescent="0.2">
      <c r="B1463" s="85"/>
      <c r="C1463" s="49" t="s">
        <v>40</v>
      </c>
      <c r="D1463" s="50"/>
      <c r="E1463" s="51">
        <f>SUM(E1462:E1462)</f>
        <v>464335.17</v>
      </c>
    </row>
    <row r="1464" spans="1:5" ht="15" customHeight="1" x14ac:dyDescent="0.2">
      <c r="A1464" s="59"/>
      <c r="B1464" s="59"/>
      <c r="C1464" s="59"/>
      <c r="D1464" s="59"/>
      <c r="E1464" s="59"/>
    </row>
    <row r="1465" spans="1:5" ht="15" customHeight="1" x14ac:dyDescent="0.25">
      <c r="A1465" s="56" t="s">
        <v>17</v>
      </c>
      <c r="B1465" s="58"/>
      <c r="C1465" s="58"/>
      <c r="D1465" s="58"/>
      <c r="E1465" s="59"/>
    </row>
    <row r="1466" spans="1:5" ht="15" customHeight="1" x14ac:dyDescent="0.2">
      <c r="A1466" s="60" t="s">
        <v>57</v>
      </c>
      <c r="E1466" t="s">
        <v>58</v>
      </c>
    </row>
    <row r="1467" spans="1:5" ht="15" customHeight="1" x14ac:dyDescent="0.2">
      <c r="A1467" s="59"/>
      <c r="B1467" s="75"/>
      <c r="C1467" s="58"/>
      <c r="E1467" s="76"/>
    </row>
    <row r="1468" spans="1:5" ht="15" customHeight="1" x14ac:dyDescent="0.2">
      <c r="A1468" s="92"/>
      <c r="B1468" s="62"/>
      <c r="C1468" s="43" t="s">
        <v>36</v>
      </c>
      <c r="D1468" s="151" t="s">
        <v>41</v>
      </c>
      <c r="E1468" s="45" t="s">
        <v>38</v>
      </c>
    </row>
    <row r="1469" spans="1:5" ht="15" customHeight="1" x14ac:dyDescent="0.2">
      <c r="A1469" s="152"/>
      <c r="B1469" s="94"/>
      <c r="C1469" s="78">
        <v>3599</v>
      </c>
      <c r="D1469" s="96" t="s">
        <v>62</v>
      </c>
      <c r="E1469" s="84">
        <v>464335.17</v>
      </c>
    </row>
    <row r="1470" spans="1:5" ht="15" customHeight="1" x14ac:dyDescent="0.2">
      <c r="A1470" s="153"/>
      <c r="B1470" s="94"/>
      <c r="C1470" s="49" t="s">
        <v>40</v>
      </c>
      <c r="D1470" s="79"/>
      <c r="E1470" s="80">
        <f>SUM(E1469:E1469)</f>
        <v>464335.17</v>
      </c>
    </row>
    <row r="1471" spans="1:5" ht="15" customHeight="1" x14ac:dyDescent="0.2"/>
    <row r="1472" spans="1:5" ht="15" customHeight="1" x14ac:dyDescent="0.2"/>
    <row r="1473" spans="1:5" ht="15" customHeight="1" x14ac:dyDescent="0.25">
      <c r="A1473" s="23" t="s">
        <v>222</v>
      </c>
    </row>
    <row r="1474" spans="1:5" ht="15" customHeight="1" x14ac:dyDescent="0.2">
      <c r="A1474" s="157" t="s">
        <v>30</v>
      </c>
      <c r="B1474" s="157"/>
      <c r="C1474" s="157"/>
      <c r="D1474" s="157"/>
      <c r="E1474" s="157"/>
    </row>
    <row r="1475" spans="1:5" ht="15" customHeight="1" x14ac:dyDescent="0.2">
      <c r="A1475" s="157" t="s">
        <v>94</v>
      </c>
      <c r="B1475" s="157"/>
      <c r="C1475" s="157"/>
      <c r="D1475" s="157"/>
      <c r="E1475" s="157"/>
    </row>
    <row r="1476" spans="1:5" ht="15" customHeight="1" x14ac:dyDescent="0.2">
      <c r="A1476" s="156" t="s">
        <v>223</v>
      </c>
      <c r="B1476" s="156"/>
      <c r="C1476" s="156"/>
      <c r="D1476" s="156"/>
      <c r="E1476" s="156"/>
    </row>
    <row r="1477" spans="1:5" ht="15" customHeight="1" x14ac:dyDescent="0.2">
      <c r="A1477" s="156"/>
      <c r="B1477" s="156"/>
      <c r="C1477" s="156"/>
      <c r="D1477" s="156"/>
      <c r="E1477" s="156"/>
    </row>
    <row r="1478" spans="1:5" ht="15" customHeight="1" x14ac:dyDescent="0.2">
      <c r="A1478" s="156"/>
      <c r="B1478" s="156"/>
      <c r="C1478" s="156"/>
      <c r="D1478" s="156"/>
      <c r="E1478" s="156"/>
    </row>
    <row r="1479" spans="1:5" ht="15" customHeight="1" x14ac:dyDescent="0.2">
      <c r="A1479" s="156"/>
      <c r="B1479" s="156"/>
      <c r="C1479" s="156"/>
      <c r="D1479" s="156"/>
      <c r="E1479" s="156"/>
    </row>
    <row r="1480" spans="1:5" ht="15" customHeight="1" x14ac:dyDescent="0.2">
      <c r="A1480" s="156"/>
      <c r="B1480" s="156"/>
      <c r="C1480" s="156"/>
      <c r="D1480" s="156"/>
      <c r="E1480" s="156"/>
    </row>
    <row r="1481" spans="1:5" ht="15" customHeight="1" x14ac:dyDescent="0.2">
      <c r="A1481" s="156"/>
      <c r="B1481" s="156"/>
      <c r="C1481" s="156"/>
      <c r="D1481" s="156"/>
      <c r="E1481" s="156"/>
    </row>
    <row r="1482" spans="1:5" ht="15" customHeight="1" x14ac:dyDescent="0.2">
      <c r="A1482" s="156"/>
      <c r="B1482" s="156"/>
      <c r="C1482" s="156"/>
      <c r="D1482" s="156"/>
      <c r="E1482" s="156"/>
    </row>
    <row r="1483" spans="1:5" ht="15" customHeight="1" x14ac:dyDescent="0.2">
      <c r="A1483" s="156"/>
      <c r="B1483" s="156"/>
      <c r="C1483" s="156"/>
      <c r="D1483" s="156"/>
      <c r="E1483" s="156"/>
    </row>
    <row r="1484" spans="1:5" ht="15" customHeight="1" x14ac:dyDescent="0.2">
      <c r="A1484" s="69"/>
      <c r="B1484" s="69"/>
      <c r="C1484" s="69"/>
      <c r="D1484" s="69"/>
      <c r="E1484" s="69"/>
    </row>
    <row r="1485" spans="1:5" ht="15" customHeight="1" x14ac:dyDescent="0.25">
      <c r="A1485" s="56" t="s">
        <v>1</v>
      </c>
      <c r="B1485" s="58"/>
      <c r="C1485" s="58"/>
      <c r="D1485" s="58"/>
      <c r="E1485" s="58"/>
    </row>
    <row r="1486" spans="1:5" ht="15" customHeight="1" x14ac:dyDescent="0.2">
      <c r="A1486" s="27" t="s">
        <v>84</v>
      </c>
      <c r="B1486" s="58"/>
      <c r="C1486" s="58"/>
      <c r="D1486" s="58"/>
      <c r="E1486" s="61" t="s">
        <v>85</v>
      </c>
    </row>
    <row r="1487" spans="1:5" ht="15" customHeight="1" x14ac:dyDescent="0.25">
      <c r="B1487" s="56"/>
      <c r="C1487" s="58"/>
      <c r="D1487" s="58"/>
      <c r="E1487" s="71"/>
    </row>
    <row r="1488" spans="1:5" ht="15" customHeight="1" x14ac:dyDescent="0.2">
      <c r="B1488" s="43" t="s">
        <v>35</v>
      </c>
      <c r="C1488" s="43" t="s">
        <v>36</v>
      </c>
      <c r="D1488" s="44" t="s">
        <v>37</v>
      </c>
      <c r="E1488" s="45" t="s">
        <v>38</v>
      </c>
    </row>
    <row r="1489" spans="1:5" ht="15" customHeight="1" x14ac:dyDescent="0.2">
      <c r="B1489" s="85">
        <v>54190877</v>
      </c>
      <c r="C1489" s="46"/>
      <c r="D1489" s="96" t="s">
        <v>96</v>
      </c>
      <c r="E1489" s="84">
        <v>11141.5</v>
      </c>
    </row>
    <row r="1490" spans="1:5" ht="15" customHeight="1" x14ac:dyDescent="0.2">
      <c r="B1490" s="85">
        <v>54515835</v>
      </c>
      <c r="C1490" s="46"/>
      <c r="D1490" s="47" t="s">
        <v>97</v>
      </c>
      <c r="E1490" s="84">
        <v>189401.5</v>
      </c>
    </row>
    <row r="1491" spans="1:5" ht="15" customHeight="1" x14ac:dyDescent="0.2">
      <c r="B1491" s="85"/>
      <c r="C1491" s="49" t="s">
        <v>40</v>
      </c>
      <c r="D1491" s="50"/>
      <c r="E1491" s="51">
        <f>SUM(E1489:E1490)</f>
        <v>200543</v>
      </c>
    </row>
    <row r="1492" spans="1:5" ht="15" customHeight="1" x14ac:dyDescent="0.2">
      <c r="A1492" s="59"/>
      <c r="B1492" s="59"/>
      <c r="C1492" s="59"/>
      <c r="D1492" s="59"/>
      <c r="E1492" s="59"/>
    </row>
    <row r="1493" spans="1:5" ht="15" customHeight="1" x14ac:dyDescent="0.25">
      <c r="A1493" s="25" t="s">
        <v>17</v>
      </c>
      <c r="B1493" s="26"/>
      <c r="C1493" s="26"/>
      <c r="D1493" s="26"/>
      <c r="E1493" s="26"/>
    </row>
    <row r="1494" spans="1:5" ht="15" customHeight="1" x14ac:dyDescent="0.2">
      <c r="A1494" s="27" t="s">
        <v>51</v>
      </c>
      <c r="B1494" s="26"/>
      <c r="C1494" s="26"/>
      <c r="D1494" s="26"/>
      <c r="E1494" s="28" t="s">
        <v>52</v>
      </c>
    </row>
    <row r="1495" spans="1:5" ht="15" customHeight="1" x14ac:dyDescent="0.25">
      <c r="A1495" s="29"/>
      <c r="B1495" s="25"/>
      <c r="C1495" s="26"/>
      <c r="D1495" s="26"/>
      <c r="E1495" s="30"/>
    </row>
    <row r="1496" spans="1:5" ht="15" customHeight="1" x14ac:dyDescent="0.2">
      <c r="A1496" s="62"/>
      <c r="B1496" s="92"/>
      <c r="C1496" s="31" t="s">
        <v>36</v>
      </c>
      <c r="D1496" s="112" t="s">
        <v>41</v>
      </c>
      <c r="E1496" s="31" t="s">
        <v>38</v>
      </c>
    </row>
    <row r="1497" spans="1:5" ht="15" customHeight="1" x14ac:dyDescent="0.2">
      <c r="A1497" s="63"/>
      <c r="B1497" s="94"/>
      <c r="C1497" s="78">
        <v>6409</v>
      </c>
      <c r="D1497" s="96" t="s">
        <v>83</v>
      </c>
      <c r="E1497" s="36">
        <v>-313947.5</v>
      </c>
    </row>
    <row r="1498" spans="1:5" ht="15" customHeight="1" x14ac:dyDescent="0.2">
      <c r="A1498" s="65"/>
      <c r="B1498" s="98"/>
      <c r="C1498" s="38" t="s">
        <v>40</v>
      </c>
      <c r="D1498" s="114"/>
      <c r="E1498" s="115">
        <f>SUM(E1497:E1497)</f>
        <v>-313947.5</v>
      </c>
    </row>
    <row r="1499" spans="1:5" ht="15" customHeight="1" x14ac:dyDescent="0.2">
      <c r="A1499" s="59"/>
      <c r="B1499" s="59"/>
      <c r="C1499" s="59"/>
      <c r="D1499" s="59"/>
      <c r="E1499" s="59"/>
    </row>
    <row r="1500" spans="1:5" ht="15" customHeight="1" x14ac:dyDescent="0.25">
      <c r="A1500" s="56" t="s">
        <v>17</v>
      </c>
      <c r="B1500" s="58"/>
      <c r="C1500" s="58"/>
      <c r="D1500" s="58"/>
      <c r="E1500" s="59"/>
    </row>
    <row r="1501" spans="1:5" ht="15" customHeight="1" x14ac:dyDescent="0.2">
      <c r="A1501" s="27" t="s">
        <v>84</v>
      </c>
      <c r="B1501" s="58"/>
      <c r="C1501" s="58"/>
      <c r="D1501" s="58"/>
      <c r="E1501" s="61" t="s">
        <v>85</v>
      </c>
    </row>
    <row r="1502" spans="1:5" ht="15" customHeight="1" x14ac:dyDescent="0.2">
      <c r="A1502" s="59"/>
      <c r="B1502" s="75"/>
      <c r="C1502" s="58"/>
      <c r="E1502" s="71"/>
    </row>
    <row r="1503" spans="1:5" ht="15" customHeight="1" x14ac:dyDescent="0.2">
      <c r="C1503" s="43" t="s">
        <v>36</v>
      </c>
      <c r="D1503" s="44" t="s">
        <v>41</v>
      </c>
      <c r="E1503" s="31" t="s">
        <v>38</v>
      </c>
    </row>
    <row r="1504" spans="1:5" ht="15" customHeight="1" x14ac:dyDescent="0.2">
      <c r="C1504" s="46">
        <v>3522</v>
      </c>
      <c r="D1504" s="116" t="s">
        <v>86</v>
      </c>
      <c r="E1504" s="84">
        <v>200543</v>
      </c>
    </row>
    <row r="1505" spans="1:5" ht="15" customHeight="1" x14ac:dyDescent="0.2">
      <c r="C1505" s="46">
        <v>3522</v>
      </c>
      <c r="D1505" s="116" t="s">
        <v>86</v>
      </c>
      <c r="E1505" s="84">
        <v>313947.5</v>
      </c>
    </row>
    <row r="1506" spans="1:5" ht="15" customHeight="1" x14ac:dyDescent="0.2">
      <c r="C1506" s="49" t="s">
        <v>40</v>
      </c>
      <c r="D1506" s="50"/>
      <c r="E1506" s="51">
        <f>SUM(E1504:E1505)</f>
        <v>514490.5</v>
      </c>
    </row>
    <row r="1507" spans="1:5" ht="15" customHeight="1" x14ac:dyDescent="0.2"/>
    <row r="1508" spans="1:5" ht="15" customHeight="1" x14ac:dyDescent="0.2"/>
    <row r="1509" spans="1:5" ht="15" customHeight="1" x14ac:dyDescent="0.2"/>
    <row r="1510" spans="1:5" ht="15" customHeight="1" x14ac:dyDescent="0.25">
      <c r="A1510" s="23" t="s">
        <v>224</v>
      </c>
    </row>
    <row r="1511" spans="1:5" ht="15" customHeight="1" x14ac:dyDescent="0.2">
      <c r="A1511" s="157" t="s">
        <v>30</v>
      </c>
      <c r="B1511" s="157"/>
      <c r="C1511" s="157"/>
      <c r="D1511" s="157"/>
      <c r="E1511" s="157"/>
    </row>
    <row r="1512" spans="1:5" ht="15" customHeight="1" x14ac:dyDescent="0.2">
      <c r="A1512" s="158" t="s">
        <v>225</v>
      </c>
      <c r="B1512" s="158"/>
      <c r="C1512" s="158"/>
      <c r="D1512" s="158"/>
      <c r="E1512" s="158"/>
    </row>
    <row r="1513" spans="1:5" ht="15" customHeight="1" x14ac:dyDescent="0.2">
      <c r="A1513" s="158"/>
      <c r="B1513" s="158"/>
      <c r="C1513" s="158"/>
      <c r="D1513" s="158"/>
      <c r="E1513" s="158"/>
    </row>
    <row r="1514" spans="1:5" ht="15" customHeight="1" x14ac:dyDescent="0.2">
      <c r="A1514" s="158"/>
      <c r="B1514" s="158"/>
      <c r="C1514" s="158"/>
      <c r="D1514" s="158"/>
      <c r="E1514" s="158"/>
    </row>
    <row r="1515" spans="1:5" ht="15" customHeight="1" x14ac:dyDescent="0.2">
      <c r="A1515" s="158"/>
      <c r="B1515" s="158"/>
      <c r="C1515" s="158"/>
      <c r="D1515" s="158"/>
      <c r="E1515" s="158"/>
    </row>
    <row r="1516" spans="1:5" ht="15" customHeight="1" x14ac:dyDescent="0.2">
      <c r="A1516" s="158"/>
      <c r="B1516" s="158"/>
      <c r="C1516" s="158"/>
      <c r="D1516" s="158"/>
      <c r="E1516" s="158"/>
    </row>
    <row r="1517" spans="1:5" ht="15" customHeight="1" x14ac:dyDescent="0.2">
      <c r="A1517" s="158"/>
      <c r="B1517" s="158"/>
      <c r="C1517" s="158"/>
      <c r="D1517" s="158"/>
      <c r="E1517" s="158"/>
    </row>
    <row r="1518" spans="1:5" ht="15" customHeight="1" x14ac:dyDescent="0.2"/>
    <row r="1519" spans="1:5" ht="15" customHeight="1" x14ac:dyDescent="0.25">
      <c r="A1519" s="56" t="s">
        <v>1</v>
      </c>
      <c r="B1519" s="58"/>
      <c r="C1519" s="58"/>
      <c r="D1519" s="58"/>
      <c r="E1519" s="58"/>
    </row>
    <row r="1520" spans="1:5" ht="15" customHeight="1" x14ac:dyDescent="0.2">
      <c r="A1520" s="60" t="s">
        <v>51</v>
      </c>
      <c r="B1520" s="58"/>
      <c r="C1520" s="58"/>
      <c r="D1520" s="58"/>
      <c r="E1520" s="61" t="s">
        <v>52</v>
      </c>
    </row>
    <row r="1521" spans="1:5" ht="15" customHeight="1" x14ac:dyDescent="0.25">
      <c r="A1521" s="59"/>
      <c r="B1521" s="56"/>
      <c r="C1521" s="58"/>
      <c r="D1521" s="58"/>
      <c r="E1521" s="71"/>
    </row>
    <row r="1522" spans="1:5" ht="15" customHeight="1" x14ac:dyDescent="0.2">
      <c r="B1522" s="31" t="s">
        <v>35</v>
      </c>
      <c r="C1522" s="43" t="s">
        <v>36</v>
      </c>
      <c r="D1522" s="44" t="s">
        <v>37</v>
      </c>
      <c r="E1522" s="45" t="s">
        <v>38</v>
      </c>
    </row>
    <row r="1523" spans="1:5" ht="15" customHeight="1" x14ac:dyDescent="0.2">
      <c r="B1523" s="104">
        <v>22</v>
      </c>
      <c r="C1523" s="105">
        <v>6172</v>
      </c>
      <c r="D1523" s="96" t="s">
        <v>73</v>
      </c>
      <c r="E1523" s="48">
        <v>382595</v>
      </c>
    </row>
    <row r="1524" spans="1:5" ht="15" customHeight="1" x14ac:dyDescent="0.2">
      <c r="B1524" s="104"/>
      <c r="C1524" s="49" t="s">
        <v>40</v>
      </c>
      <c r="D1524" s="50"/>
      <c r="E1524" s="51">
        <f>SUM(E1523:E1523)</f>
        <v>382595</v>
      </c>
    </row>
    <row r="1525" spans="1:5" ht="15" customHeight="1" x14ac:dyDescent="0.2"/>
    <row r="1526" spans="1:5" ht="15" customHeight="1" x14ac:dyDescent="0.2"/>
    <row r="1527" spans="1:5" ht="15" customHeight="1" x14ac:dyDescent="0.25">
      <c r="A1527" s="56" t="s">
        <v>17</v>
      </c>
      <c r="B1527" s="58"/>
      <c r="C1527" s="58"/>
      <c r="D1527" s="58"/>
      <c r="E1527" s="58"/>
    </row>
    <row r="1528" spans="1:5" ht="15" customHeight="1" x14ac:dyDescent="0.2">
      <c r="A1528" s="27" t="s">
        <v>74</v>
      </c>
      <c r="B1528" s="26"/>
      <c r="C1528" s="26"/>
      <c r="D1528" s="26"/>
      <c r="E1528" s="28" t="s">
        <v>75</v>
      </c>
    </row>
    <row r="1529" spans="1:5" ht="15" customHeight="1" x14ac:dyDescent="0.25">
      <c r="A1529" s="56"/>
      <c r="B1529" s="59"/>
      <c r="C1529" s="58"/>
      <c r="D1529" s="58"/>
      <c r="E1529" s="71"/>
    </row>
    <row r="1530" spans="1:5" ht="15" customHeight="1" x14ac:dyDescent="0.2">
      <c r="A1530" s="92"/>
      <c r="B1530" s="31" t="s">
        <v>35</v>
      </c>
      <c r="C1530" s="43" t="s">
        <v>36</v>
      </c>
      <c r="D1530" s="77" t="s">
        <v>37</v>
      </c>
      <c r="E1530" s="45" t="s">
        <v>38</v>
      </c>
    </row>
    <row r="1531" spans="1:5" ht="15" customHeight="1" x14ac:dyDescent="0.2">
      <c r="A1531" s="106"/>
      <c r="B1531" s="104">
        <v>22</v>
      </c>
      <c r="C1531" s="78"/>
      <c r="D1531" s="68" t="s">
        <v>76</v>
      </c>
      <c r="E1531" s="36">
        <v>382595</v>
      </c>
    </row>
    <row r="1532" spans="1:5" ht="15" customHeight="1" x14ac:dyDescent="0.2">
      <c r="A1532" s="107"/>
      <c r="B1532" s="74"/>
      <c r="C1532" s="49" t="s">
        <v>40</v>
      </c>
      <c r="D1532" s="79"/>
      <c r="E1532" s="80">
        <f>SUM(E1531:E1531)</f>
        <v>382595</v>
      </c>
    </row>
    <row r="1533" spans="1:5" ht="15" customHeight="1" x14ac:dyDescent="0.2"/>
    <row r="1534" spans="1:5" ht="15" customHeight="1" x14ac:dyDescent="0.2"/>
    <row r="1535" spans="1:5" ht="15" customHeight="1" x14ac:dyDescent="0.2"/>
    <row r="1536" spans="1:5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</sheetData>
  <mergeCells count="143">
    <mergeCell ref="A1475:E1475"/>
    <mergeCell ref="A1476:E1483"/>
    <mergeCell ref="A1511:E1511"/>
    <mergeCell ref="A1512:E1517"/>
    <mergeCell ref="A1406:E1406"/>
    <mergeCell ref="A1407:E1407"/>
    <mergeCell ref="A1408:E1412"/>
    <mergeCell ref="A1431:E1432"/>
    <mergeCell ref="A1433:E1437"/>
    <mergeCell ref="A1449:E1449"/>
    <mergeCell ref="A1450:E1450"/>
    <mergeCell ref="A1451:E1455"/>
    <mergeCell ref="A1474:E1474"/>
    <mergeCell ref="A1303:E1303"/>
    <mergeCell ref="A1304:E1309"/>
    <mergeCell ref="A1327:E1328"/>
    <mergeCell ref="A1329:E1335"/>
    <mergeCell ref="A1354:E1355"/>
    <mergeCell ref="A1356:E1362"/>
    <mergeCell ref="A1384:E1384"/>
    <mergeCell ref="A1385:E1385"/>
    <mergeCell ref="A1386:E1390"/>
    <mergeCell ref="A1226:E1226"/>
    <mergeCell ref="A1227:E1227"/>
    <mergeCell ref="A1228:E1232"/>
    <mergeCell ref="A1250:E1250"/>
    <mergeCell ref="A1251:E1251"/>
    <mergeCell ref="A1252:E1256"/>
    <mergeCell ref="A1272:E1272"/>
    <mergeCell ref="A1273:E1273"/>
    <mergeCell ref="A1274:E1280"/>
    <mergeCell ref="A2:E2"/>
    <mergeCell ref="A3:E3"/>
    <mergeCell ref="A4:E7"/>
    <mergeCell ref="A26:E26"/>
    <mergeCell ref="A27:E27"/>
    <mergeCell ref="A28:E32"/>
    <mergeCell ref="A107:E107"/>
    <mergeCell ref="A108:E108"/>
    <mergeCell ref="A109:E113"/>
    <mergeCell ref="A131:E131"/>
    <mergeCell ref="A132:E132"/>
    <mergeCell ref="A133:E136"/>
    <mergeCell ref="A54:E54"/>
    <mergeCell ref="A55:E55"/>
    <mergeCell ref="A56:E61"/>
    <mergeCell ref="A81:E81"/>
    <mergeCell ref="A82:E82"/>
    <mergeCell ref="A83:E88"/>
    <mergeCell ref="A237:E243"/>
    <mergeCell ref="A272:E272"/>
    <mergeCell ref="A273:E273"/>
    <mergeCell ref="A274:E280"/>
    <mergeCell ref="A300:E300"/>
    <mergeCell ref="A301:E301"/>
    <mergeCell ref="A159:E159"/>
    <mergeCell ref="A160:E167"/>
    <mergeCell ref="A211:E211"/>
    <mergeCell ref="A212:E217"/>
    <mergeCell ref="A235:E235"/>
    <mergeCell ref="A236:E236"/>
    <mergeCell ref="A393:E394"/>
    <mergeCell ref="A395:E399"/>
    <mergeCell ref="A419:E420"/>
    <mergeCell ref="A421:E426"/>
    <mergeCell ref="A460:E460"/>
    <mergeCell ref="A461:E461"/>
    <mergeCell ref="A302:E308"/>
    <mergeCell ref="A331:E331"/>
    <mergeCell ref="A332:E332"/>
    <mergeCell ref="A333:E339"/>
    <mergeCell ref="A367:E368"/>
    <mergeCell ref="A369:E375"/>
    <mergeCell ref="A540:E546"/>
    <mergeCell ref="A564:E565"/>
    <mergeCell ref="A566:E571"/>
    <mergeCell ref="A585:E586"/>
    <mergeCell ref="A587:E592"/>
    <mergeCell ref="A604:E605"/>
    <mergeCell ref="A462:E467"/>
    <mergeCell ref="A486:E487"/>
    <mergeCell ref="A488:E494"/>
    <mergeCell ref="A512:E513"/>
    <mergeCell ref="A514:E520"/>
    <mergeCell ref="A538:E539"/>
    <mergeCell ref="A688:E693"/>
    <mergeCell ref="A705:E706"/>
    <mergeCell ref="A707:E713"/>
    <mergeCell ref="A731:E732"/>
    <mergeCell ref="A733:E739"/>
    <mergeCell ref="A752:E752"/>
    <mergeCell ref="A606:E613"/>
    <mergeCell ref="A627:E628"/>
    <mergeCell ref="A629:E634"/>
    <mergeCell ref="A646:E647"/>
    <mergeCell ref="A648:E657"/>
    <mergeCell ref="A686:E687"/>
    <mergeCell ref="A815:E819"/>
    <mergeCell ref="A835:E835"/>
    <mergeCell ref="A836:E836"/>
    <mergeCell ref="A837:E843"/>
    <mergeCell ref="A862:E862"/>
    <mergeCell ref="A863:E863"/>
    <mergeCell ref="A753:E753"/>
    <mergeCell ref="A754:E761"/>
    <mergeCell ref="A783:E783"/>
    <mergeCell ref="A784:E784"/>
    <mergeCell ref="A785:E789"/>
    <mergeCell ref="A813:E814"/>
    <mergeCell ref="A924:E930"/>
    <mergeCell ref="A955:E955"/>
    <mergeCell ref="A956:E956"/>
    <mergeCell ref="A957:E963"/>
    <mergeCell ref="A990:E990"/>
    <mergeCell ref="A991:E991"/>
    <mergeCell ref="A864:E870"/>
    <mergeCell ref="A895:E895"/>
    <mergeCell ref="A896:E896"/>
    <mergeCell ref="A897:E903"/>
    <mergeCell ref="A922:E922"/>
    <mergeCell ref="A923:E923"/>
    <mergeCell ref="A1045:E1052"/>
    <mergeCell ref="A1071:E1071"/>
    <mergeCell ref="A1072:E1072"/>
    <mergeCell ref="A1073:E1079"/>
    <mergeCell ref="A1103:E1103"/>
    <mergeCell ref="A1104:E1104"/>
    <mergeCell ref="A992:E998"/>
    <mergeCell ref="A1017:E1017"/>
    <mergeCell ref="A1018:E1018"/>
    <mergeCell ref="A1019:E1025"/>
    <mergeCell ref="A1043:E1043"/>
    <mergeCell ref="A1044:E1044"/>
    <mergeCell ref="A1165:E1172"/>
    <mergeCell ref="A1199:E1199"/>
    <mergeCell ref="A1200:E1200"/>
    <mergeCell ref="A1201:E1207"/>
    <mergeCell ref="A1105:E1111"/>
    <mergeCell ref="A1130:E1130"/>
    <mergeCell ref="A1131:E1131"/>
    <mergeCell ref="A1132:E1138"/>
    <mergeCell ref="A1163:E1163"/>
    <mergeCell ref="A1164:E1164"/>
  </mergeCells>
  <phoneticPr fontId="1" type="noConversion"/>
  <pageMargins left="0.98425196850393704" right="0.98425196850393704" top="0.98425196850393704" bottom="0.98425196850393704" header="0.51181102362204722" footer="0.51181102362204722"/>
  <pageSetup paperSize="9" scale="92" firstPageNumber="3" orientation="portrait" useFirstPageNumber="1" r:id="rId1"/>
  <headerFooter alignWithMargins="0">
    <oddHeader>&amp;C&amp;"Arial,Kurzíva"Příloha č. 1: Rozpočtové změny č. 319/14 - 373/14 schválené Radou Olomouckého kraje 12.6.2014</oddHeader>
    <oddFooter xml:space="preserve">&amp;L&amp;"Arial,Kurzíva"Zastupitelstvo OK 20.6.2014
5.4.1. - Rozpočet Olomouckého kraje 2014 - rozpočtové změny DODATEK
Příloha č.1: Rozpočtové změny č. 319/14 - 373/14 schválené Radou Olomouckého kraje 12.6.2014&amp;R&amp;"Arial,Kurzíva"Strana &amp;P (celkem 33)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87"/>
  <sheetViews>
    <sheetView showGridLines="0" zoomScale="92" zoomScaleNormal="92" zoomScaleSheetLayoutView="92" workbookViewId="0"/>
  </sheetViews>
  <sheetFormatPr defaultRowHeight="12.75" x14ac:dyDescent="0.2"/>
  <cols>
    <col min="1" max="1" width="52.7109375" style="1" customWidth="1"/>
    <col min="2" max="3" width="18" style="2" customWidth="1"/>
    <col min="4" max="16384" width="9.140625" style="1"/>
  </cols>
  <sheetData>
    <row r="1" spans="1:3" ht="11.25" customHeight="1" x14ac:dyDescent="0.2">
      <c r="C1" s="137" t="s">
        <v>0</v>
      </c>
    </row>
    <row r="2" spans="1:3" ht="15" customHeight="1" x14ac:dyDescent="0.25">
      <c r="A2" s="3" t="s">
        <v>1</v>
      </c>
      <c r="B2" s="4" t="s">
        <v>2</v>
      </c>
      <c r="C2" s="4" t="s">
        <v>3</v>
      </c>
    </row>
    <row r="3" spans="1:3" ht="14.25" customHeight="1" x14ac:dyDescent="0.2">
      <c r="A3" s="5" t="s">
        <v>24</v>
      </c>
      <c r="B3" s="16">
        <v>3195000</v>
      </c>
      <c r="C3" s="6">
        <v>3195000</v>
      </c>
    </row>
    <row r="4" spans="1:3" ht="14.25" customHeight="1" x14ac:dyDescent="0.2">
      <c r="A4" s="5" t="s">
        <v>4</v>
      </c>
      <c r="B4" s="16">
        <v>1712</v>
      </c>
      <c r="C4" s="6">
        <v>1712</v>
      </c>
    </row>
    <row r="5" spans="1:3" ht="14.25" customHeight="1" x14ac:dyDescent="0.2">
      <c r="A5" s="5" t="s">
        <v>5</v>
      </c>
      <c r="B5" s="16">
        <v>37958</v>
      </c>
      <c r="C5" s="6">
        <v>37958</v>
      </c>
    </row>
    <row r="6" spans="1:3" ht="14.25" customHeight="1" x14ac:dyDescent="0.2">
      <c r="A6" s="5" t="s">
        <v>6</v>
      </c>
      <c r="B6" s="16">
        <v>1830</v>
      </c>
      <c r="C6" s="6">
        <v>1854</v>
      </c>
    </row>
    <row r="7" spans="1:3" ht="14.25" customHeight="1" x14ac:dyDescent="0.2">
      <c r="A7" s="5" t="s">
        <v>7</v>
      </c>
      <c r="B7" s="16">
        <v>18400</v>
      </c>
      <c r="C7" s="6">
        <v>18400</v>
      </c>
    </row>
    <row r="8" spans="1:3" ht="14.25" customHeight="1" x14ac:dyDescent="0.2">
      <c r="A8" s="5" t="s">
        <v>8</v>
      </c>
      <c r="B8" s="16">
        <v>4001</v>
      </c>
      <c r="C8" s="6">
        <v>4001</v>
      </c>
    </row>
    <row r="9" spans="1:3" ht="14.25" customHeight="1" x14ac:dyDescent="0.2">
      <c r="A9" s="5" t="s">
        <v>9</v>
      </c>
      <c r="B9" s="16">
        <v>73854</v>
      </c>
      <c r="C9" s="6">
        <v>73854</v>
      </c>
    </row>
    <row r="10" spans="1:3" ht="14.25" customHeight="1" x14ac:dyDescent="0.2">
      <c r="A10" s="7" t="s">
        <v>10</v>
      </c>
      <c r="B10" s="17">
        <v>195569</v>
      </c>
      <c r="C10" s="8">
        <v>147472</v>
      </c>
    </row>
    <row r="11" spans="1:3" ht="14.25" customHeight="1" x14ac:dyDescent="0.2">
      <c r="A11" s="9" t="s">
        <v>22</v>
      </c>
      <c r="B11" s="18">
        <v>6391</v>
      </c>
      <c r="C11" s="10">
        <v>6391</v>
      </c>
    </row>
    <row r="12" spans="1:3" ht="14.25" customHeight="1" x14ac:dyDescent="0.2">
      <c r="A12" s="9" t="s">
        <v>11</v>
      </c>
      <c r="B12" s="18">
        <v>40000</v>
      </c>
      <c r="C12" s="10">
        <v>40000</v>
      </c>
    </row>
    <row r="13" spans="1:3" ht="14.25" customHeight="1" x14ac:dyDescent="0.2">
      <c r="A13" s="9" t="s">
        <v>12</v>
      </c>
      <c r="B13" s="18">
        <v>9900</v>
      </c>
      <c r="C13" s="10">
        <v>9900</v>
      </c>
    </row>
    <row r="14" spans="1:3" ht="14.25" customHeight="1" x14ac:dyDescent="0.2">
      <c r="A14" s="9" t="s">
        <v>179</v>
      </c>
      <c r="B14" s="18"/>
      <c r="C14" s="10">
        <f>3400+800+382</f>
        <v>4582</v>
      </c>
    </row>
    <row r="15" spans="1:3" ht="15" customHeight="1" x14ac:dyDescent="0.2">
      <c r="A15" s="138" t="s">
        <v>180</v>
      </c>
      <c r="B15" s="18"/>
      <c r="C15" s="10">
        <f>5117395+44+24+1323+56+2926+82+88</f>
        <v>5121938</v>
      </c>
    </row>
    <row r="16" spans="1:3" ht="14.25" customHeight="1" x14ac:dyDescent="0.2">
      <c r="A16" s="138" t="s">
        <v>181</v>
      </c>
      <c r="B16" s="18"/>
      <c r="C16" s="10">
        <v>285</v>
      </c>
    </row>
    <row r="17" spans="1:3" ht="14.25" x14ac:dyDescent="0.2">
      <c r="A17" s="138" t="s">
        <v>182</v>
      </c>
      <c r="B17" s="18"/>
      <c r="C17" s="10">
        <f>579+6364+464</f>
        <v>7407</v>
      </c>
    </row>
    <row r="18" spans="1:3" ht="14.25" x14ac:dyDescent="0.2">
      <c r="A18" s="139" t="s">
        <v>183</v>
      </c>
      <c r="B18" s="18"/>
      <c r="C18" s="10">
        <f>9000+296</f>
        <v>9296</v>
      </c>
    </row>
    <row r="19" spans="1:3" ht="15.75" customHeight="1" x14ac:dyDescent="0.2">
      <c r="A19" s="140" t="s">
        <v>184</v>
      </c>
      <c r="B19" s="18"/>
      <c r="C19" s="10">
        <v>373</v>
      </c>
    </row>
    <row r="20" spans="1:3" ht="14.25" x14ac:dyDescent="0.2">
      <c r="A20" s="140" t="s">
        <v>185</v>
      </c>
      <c r="B20" s="18"/>
      <c r="C20" s="10">
        <v>230</v>
      </c>
    </row>
    <row r="21" spans="1:3" ht="14.25" x14ac:dyDescent="0.2">
      <c r="A21" s="140" t="s">
        <v>186</v>
      </c>
      <c r="B21" s="18"/>
      <c r="C21" s="10">
        <v>6638</v>
      </c>
    </row>
    <row r="22" spans="1:3" ht="14.25" x14ac:dyDescent="0.2">
      <c r="A22" s="140" t="s">
        <v>187</v>
      </c>
      <c r="B22" s="18"/>
      <c r="C22" s="10">
        <f>146440+4724</f>
        <v>151164</v>
      </c>
    </row>
    <row r="23" spans="1:3" ht="14.25" x14ac:dyDescent="0.2">
      <c r="A23" s="140" t="s">
        <v>188</v>
      </c>
      <c r="B23" s="18"/>
      <c r="C23" s="10">
        <v>168</v>
      </c>
    </row>
    <row r="24" spans="1:3" ht="14.25" x14ac:dyDescent="0.2">
      <c r="A24" s="9" t="s">
        <v>189</v>
      </c>
      <c r="B24" s="18"/>
      <c r="C24" s="10">
        <v>212234</v>
      </c>
    </row>
    <row r="25" spans="1:3" ht="14.25" x14ac:dyDescent="0.2">
      <c r="A25" s="9" t="s">
        <v>190</v>
      </c>
      <c r="B25" s="18"/>
      <c r="C25" s="10">
        <v>2598</v>
      </c>
    </row>
    <row r="26" spans="1:3" ht="14.25" x14ac:dyDescent="0.2">
      <c r="A26" s="138" t="s">
        <v>191</v>
      </c>
      <c r="B26" s="18"/>
      <c r="C26" s="10">
        <f>367859+194+268+152+2867+971+5386+12750+779+10944+11002+2941+6653+419+9070+1004+4396+3388+5830+995+15991+799+1118+200</f>
        <v>465976</v>
      </c>
    </row>
    <row r="27" spans="1:3" ht="14.25" x14ac:dyDescent="0.2">
      <c r="A27" s="138" t="s">
        <v>192</v>
      </c>
      <c r="B27" s="18"/>
      <c r="C27" s="10">
        <v>2993</v>
      </c>
    </row>
    <row r="28" spans="1:3" ht="14.25" customHeight="1" x14ac:dyDescent="0.2">
      <c r="A28" s="9" t="s">
        <v>25</v>
      </c>
      <c r="B28" s="18">
        <v>257333</v>
      </c>
      <c r="C28" s="18">
        <v>257333</v>
      </c>
    </row>
    <row r="29" spans="1:3" ht="14.25" x14ac:dyDescent="0.2">
      <c r="A29" s="9" t="s">
        <v>193</v>
      </c>
      <c r="B29" s="18"/>
      <c r="C29" s="18">
        <v>6484</v>
      </c>
    </row>
    <row r="30" spans="1:3" ht="15" x14ac:dyDescent="0.25">
      <c r="A30" s="3" t="s">
        <v>13</v>
      </c>
      <c r="B30" s="19">
        <f>SUM(B3:B28)</f>
        <v>3841948</v>
      </c>
      <c r="C30" s="11">
        <f>SUM(C3:C29)</f>
        <v>9786241</v>
      </c>
    </row>
    <row r="31" spans="1:3" ht="12" customHeight="1" x14ac:dyDescent="0.2">
      <c r="A31" s="141" t="s">
        <v>14</v>
      </c>
      <c r="B31" s="142">
        <v>-6388</v>
      </c>
      <c r="C31" s="142">
        <v>-6388</v>
      </c>
    </row>
    <row r="32" spans="1:3" ht="15" customHeight="1" thickBot="1" x14ac:dyDescent="0.3">
      <c r="A32" s="12" t="s">
        <v>15</v>
      </c>
      <c r="B32" s="13">
        <f>B30+B31</f>
        <v>3835560</v>
      </c>
      <c r="C32" s="13">
        <f>C30+C31</f>
        <v>9779853</v>
      </c>
    </row>
    <row r="33" spans="1:3" ht="15" customHeight="1" thickTop="1" x14ac:dyDescent="0.25">
      <c r="A33" s="3" t="s">
        <v>17</v>
      </c>
      <c r="B33" s="21" t="s">
        <v>2</v>
      </c>
      <c r="C33" s="4" t="s">
        <v>3</v>
      </c>
    </row>
    <row r="34" spans="1:3" ht="14.25" x14ac:dyDescent="0.2">
      <c r="A34" s="7" t="s">
        <v>18</v>
      </c>
      <c r="B34" s="22">
        <v>1630202</v>
      </c>
      <c r="C34" s="22">
        <v>1645394</v>
      </c>
    </row>
    <row r="35" spans="1:3" ht="14.25" x14ac:dyDescent="0.2">
      <c r="A35" s="7" t="s">
        <v>19</v>
      </c>
      <c r="B35" s="22">
        <v>1465709</v>
      </c>
      <c r="C35" s="22">
        <f>1412056+800+382</f>
        <v>1413238</v>
      </c>
    </row>
    <row r="36" spans="1:3" ht="14.25" x14ac:dyDescent="0.2">
      <c r="A36" s="9" t="s">
        <v>22</v>
      </c>
      <c r="B36" s="22">
        <v>6391</v>
      </c>
      <c r="C36" s="22">
        <v>6391</v>
      </c>
    </row>
    <row r="37" spans="1:3" ht="14.25" x14ac:dyDescent="0.2">
      <c r="A37" s="9" t="s">
        <v>11</v>
      </c>
      <c r="B37" s="22">
        <v>40000</v>
      </c>
      <c r="C37" s="22">
        <v>40000</v>
      </c>
    </row>
    <row r="38" spans="1:3" ht="14.25" customHeight="1" x14ac:dyDescent="0.2">
      <c r="A38" s="9" t="s">
        <v>26</v>
      </c>
      <c r="B38" s="22">
        <v>30522</v>
      </c>
      <c r="C38" s="22">
        <v>30522</v>
      </c>
    </row>
    <row r="39" spans="1:3" ht="14.25" customHeight="1" x14ac:dyDescent="0.2">
      <c r="A39" s="9" t="s">
        <v>27</v>
      </c>
      <c r="B39" s="22">
        <v>434581</v>
      </c>
      <c r="C39" s="22">
        <v>434581</v>
      </c>
    </row>
    <row r="40" spans="1:3" ht="14.25" x14ac:dyDescent="0.2">
      <c r="A40" s="9" t="s">
        <v>28</v>
      </c>
      <c r="B40" s="22">
        <v>57575</v>
      </c>
      <c r="C40" s="22">
        <v>57575</v>
      </c>
    </row>
    <row r="41" spans="1:3" ht="14.25" x14ac:dyDescent="0.2">
      <c r="A41" s="138" t="s">
        <v>180</v>
      </c>
      <c r="B41" s="22"/>
      <c r="C41" s="22">
        <f>5117395+44+24+1323+56+2926+82+88</f>
        <v>5121938</v>
      </c>
    </row>
    <row r="42" spans="1:3" ht="14.25" x14ac:dyDescent="0.2">
      <c r="A42" s="138" t="s">
        <v>181</v>
      </c>
      <c r="B42" s="22"/>
      <c r="C42" s="22">
        <v>285</v>
      </c>
    </row>
    <row r="43" spans="1:3" ht="14.25" x14ac:dyDescent="0.2">
      <c r="A43" s="138" t="s">
        <v>182</v>
      </c>
      <c r="B43" s="22"/>
      <c r="C43" s="22">
        <f>579+6364+464</f>
        <v>7407</v>
      </c>
    </row>
    <row r="44" spans="1:3" ht="14.25" x14ac:dyDescent="0.2">
      <c r="A44" s="139" t="s">
        <v>183</v>
      </c>
      <c r="B44" s="22"/>
      <c r="C44" s="22">
        <f>9000+296</f>
        <v>9296</v>
      </c>
    </row>
    <row r="45" spans="1:3" ht="14.25" x14ac:dyDescent="0.2">
      <c r="A45" s="140" t="s">
        <v>184</v>
      </c>
      <c r="B45" s="22"/>
      <c r="C45" s="22">
        <v>373</v>
      </c>
    </row>
    <row r="46" spans="1:3" ht="14.25" x14ac:dyDescent="0.2">
      <c r="A46" s="140" t="s">
        <v>185</v>
      </c>
      <c r="B46" s="22"/>
      <c r="C46" s="10">
        <v>230</v>
      </c>
    </row>
    <row r="47" spans="1:3" ht="14.25" x14ac:dyDescent="0.2">
      <c r="A47" s="140" t="s">
        <v>186</v>
      </c>
      <c r="B47" s="22"/>
      <c r="C47" s="10">
        <v>6638</v>
      </c>
    </row>
    <row r="48" spans="1:3" ht="14.25" x14ac:dyDescent="0.2">
      <c r="A48" s="140" t="s">
        <v>187</v>
      </c>
      <c r="B48" s="22"/>
      <c r="C48" s="22">
        <f>143513+4724</f>
        <v>148237</v>
      </c>
    </row>
    <row r="49" spans="1:3" ht="14.25" x14ac:dyDescent="0.2">
      <c r="A49" s="140" t="s">
        <v>188</v>
      </c>
      <c r="B49" s="22"/>
      <c r="C49" s="22">
        <v>168</v>
      </c>
    </row>
    <row r="50" spans="1:3" ht="14.25" x14ac:dyDescent="0.2">
      <c r="A50" s="9" t="s">
        <v>189</v>
      </c>
      <c r="B50" s="22"/>
      <c r="C50" s="22">
        <v>212234</v>
      </c>
    </row>
    <row r="51" spans="1:3" ht="14.25" x14ac:dyDescent="0.2">
      <c r="A51" s="9" t="s">
        <v>190</v>
      </c>
      <c r="B51" s="22"/>
      <c r="C51" s="22">
        <v>2598</v>
      </c>
    </row>
    <row r="52" spans="1:3" ht="14.25" x14ac:dyDescent="0.2">
      <c r="A52" s="138" t="s">
        <v>191</v>
      </c>
      <c r="B52" s="22"/>
      <c r="C52" s="10">
        <f>367567+194+268+152+2867+971+5386+12750+779+10944+11002+2941+6653+419+9070+1004+4396+3388+5830+995+15991+799+1118+200</f>
        <v>465684</v>
      </c>
    </row>
    <row r="53" spans="1:3" ht="14.25" x14ac:dyDescent="0.2">
      <c r="A53" s="9" t="s">
        <v>23</v>
      </c>
      <c r="B53" s="22">
        <v>176968</v>
      </c>
      <c r="C53" s="22">
        <v>176968</v>
      </c>
    </row>
    <row r="54" spans="1:3" ht="14.25" x14ac:dyDescent="0.2">
      <c r="A54" s="9" t="s">
        <v>193</v>
      </c>
      <c r="B54" s="22"/>
      <c r="C54" s="22">
        <v>6484</v>
      </c>
    </row>
    <row r="55" spans="1:3" ht="15" x14ac:dyDescent="0.25">
      <c r="A55" s="3" t="s">
        <v>20</v>
      </c>
      <c r="B55" s="19">
        <f>SUM(B34:B53)</f>
        <v>3841948</v>
      </c>
      <c r="C55" s="11">
        <f>SUM(C34:C54)</f>
        <v>9786241</v>
      </c>
    </row>
    <row r="56" spans="1:3" ht="12.75" customHeight="1" x14ac:dyDescent="0.2">
      <c r="A56" s="154" t="s">
        <v>14</v>
      </c>
      <c r="B56" s="155">
        <v>-6388</v>
      </c>
      <c r="C56" s="155">
        <v>-6388</v>
      </c>
    </row>
    <row r="57" spans="1:3" ht="15" customHeight="1" thickBot="1" x14ac:dyDescent="0.3">
      <c r="A57" s="12" t="s">
        <v>21</v>
      </c>
      <c r="B57" s="13">
        <f>+B55+B56</f>
        <v>3835560</v>
      </c>
      <c r="C57" s="13">
        <f>+C55+C56</f>
        <v>9779853</v>
      </c>
    </row>
    <row r="58" spans="1:3" ht="12.75" customHeight="1" thickTop="1" x14ac:dyDescent="0.2">
      <c r="A58" s="14" t="s">
        <v>16</v>
      </c>
      <c r="B58" s="20"/>
    </row>
    <row r="59" spans="1:3" ht="14.25" x14ac:dyDescent="0.2">
      <c r="B59" s="1"/>
      <c r="C59" s="8"/>
    </row>
    <row r="60" spans="1:3" x14ac:dyDescent="0.2">
      <c r="B60" s="1"/>
    </row>
    <row r="61" spans="1:3" x14ac:dyDescent="0.2">
      <c r="B61" s="1"/>
    </row>
    <row r="62" spans="1:3" x14ac:dyDescent="0.2">
      <c r="B62" s="1"/>
    </row>
    <row r="63" spans="1:3" x14ac:dyDescent="0.2">
      <c r="B63" s="1"/>
    </row>
    <row r="64" spans="1:3" x14ac:dyDescent="0.2">
      <c r="B64" s="1"/>
    </row>
    <row r="65" spans="2:3" ht="14.25" x14ac:dyDescent="0.2">
      <c r="B65" s="1"/>
      <c r="C65" s="15"/>
    </row>
    <row r="66" spans="2:3" ht="14.25" x14ac:dyDescent="0.2">
      <c r="B66" s="1"/>
      <c r="C66" s="15"/>
    </row>
    <row r="67" spans="2:3" x14ac:dyDescent="0.2">
      <c r="B67" s="1"/>
    </row>
    <row r="68" spans="2:3" x14ac:dyDescent="0.2">
      <c r="B68" s="1"/>
    </row>
    <row r="69" spans="2:3" x14ac:dyDescent="0.2">
      <c r="B69" s="1"/>
    </row>
    <row r="70" spans="2:3" x14ac:dyDescent="0.2">
      <c r="B70" s="1"/>
    </row>
    <row r="71" spans="2:3" x14ac:dyDescent="0.2">
      <c r="B71" s="1"/>
    </row>
    <row r="75" spans="2:3" x14ac:dyDescent="0.2">
      <c r="B75" s="1"/>
      <c r="C75" s="1"/>
    </row>
    <row r="76" spans="2:3" x14ac:dyDescent="0.2">
      <c r="B76" s="1"/>
      <c r="C76" s="1"/>
    </row>
    <row r="77" spans="2:3" x14ac:dyDescent="0.2">
      <c r="B77" s="1"/>
      <c r="C77" s="1"/>
    </row>
    <row r="78" spans="2:3" x14ac:dyDescent="0.2">
      <c r="B78" s="1"/>
      <c r="C78" s="1"/>
    </row>
    <row r="79" spans="2:3" x14ac:dyDescent="0.2">
      <c r="B79" s="1"/>
      <c r="C79" s="1"/>
    </row>
    <row r="80" spans="2:3" x14ac:dyDescent="0.2">
      <c r="B80" s="1"/>
      <c r="C80" s="1"/>
    </row>
    <row r="86" spans="2:3" x14ac:dyDescent="0.2">
      <c r="B86" s="1"/>
      <c r="C86" s="1"/>
    </row>
    <row r="87" spans="2:3" x14ac:dyDescent="0.2">
      <c r="B87" s="1"/>
      <c r="C87" s="1"/>
    </row>
  </sheetData>
  <phoneticPr fontId="1" type="noConversion"/>
  <pageMargins left="0.98425196850393704" right="0.98425196850393704" top="0.55118110236220474" bottom="0.9055118110236221" header="0.31496062992125984" footer="0.39370078740157483"/>
  <pageSetup paperSize="9" scale="92" firstPageNumber="14" orientation="portrait" r:id="rId1"/>
  <headerFooter alignWithMargins="0">
    <oddHeader>&amp;C&amp;"Arial,Kurzíva"Příloha č. 2 - Upravený rozpočet Olomouckého kraje na rok 2014 po schválení rozpočtových změn</oddHeader>
    <oddFooter xml:space="preserve">&amp;L&amp;"Arial,Kurzíva"Zastupitelstvo OK 20.6.2014
5.4.1. - Rozpočet Olomouckého kraje 2014 - rozpočtové změny DODATEK
Příloha č.2: Upravený rozpočet OK na rok 2014 po schválení  rozpočtových změn&amp;R&amp;"Arial,Kurzíva"Strana &amp;P (celkem 33)&amp;"Arial,Obyčejné"
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Příloha č. 1</vt:lpstr>
      <vt:lpstr>Příloha  č. 2</vt:lpstr>
      <vt:lpstr>List1</vt:lpstr>
      <vt:lpstr>'Příloha č. 1'!Oblast_tisku</vt:lpstr>
    </vt:vector>
  </TitlesOfParts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Navrátilová</dc:creator>
  <cp:lastModifiedBy>Navrátilová Lenka</cp:lastModifiedBy>
  <cp:lastPrinted>2014-06-11T11:16:11Z</cp:lastPrinted>
  <dcterms:created xsi:type="dcterms:W3CDTF">2007-02-21T09:44:06Z</dcterms:created>
  <dcterms:modified xsi:type="dcterms:W3CDTF">2014-06-12T06:50:26Z</dcterms:modified>
</cp:coreProperties>
</file>