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5180" windowHeight="8460"/>
  </bookViews>
  <sheets>
    <sheet name="přebytek" sheetId="1" r:id="rId1"/>
  </sheets>
  <externalReferences>
    <externalReference r:id="rId2"/>
    <externalReference r:id="rId3"/>
  </externalReferences>
  <definedNames>
    <definedName name="_xlnm.Print_Titles" localSheetId="0">přebytek!$11:$11</definedName>
    <definedName name="_xlnm.Print_Area" localSheetId="0">přebytek!$A$1:$D$129</definedName>
  </definedNames>
  <calcPr calcId="145621"/>
</workbook>
</file>

<file path=xl/calcChain.xml><?xml version="1.0" encoding="utf-8"?>
<calcChain xmlns="http://schemas.openxmlformats.org/spreadsheetml/2006/main">
  <c r="D120" i="1" l="1"/>
  <c r="D55" i="1" l="1"/>
  <c r="E115" i="1"/>
  <c r="E110" i="1"/>
  <c r="E105" i="1"/>
  <c r="E98" i="1"/>
  <c r="E95" i="1"/>
  <c r="E90" i="1"/>
  <c r="D52" i="1" l="1"/>
  <c r="D40" i="1" l="1"/>
  <c r="D6" i="1" l="1"/>
  <c r="D5" i="1" l="1"/>
  <c r="D7" i="1" s="1"/>
  <c r="D129" i="1" l="1"/>
  <c r="D9" i="1" l="1"/>
  <c r="D122" i="1" s="1"/>
</calcChain>
</file>

<file path=xl/sharedStrings.xml><?xml version="1.0" encoding="utf-8"?>
<sst xmlns="http://schemas.openxmlformats.org/spreadsheetml/2006/main" count="126" uniqueCount="119">
  <si>
    <t>Návrh na použití:</t>
  </si>
  <si>
    <t>Odbor</t>
  </si>
  <si>
    <t xml:space="preserve">Zůstatek </t>
  </si>
  <si>
    <t xml:space="preserve">Nevyčerpaný rozpočet - nájemné Středomoravská nemocniční, a.s. </t>
  </si>
  <si>
    <t>2. Nevyčerpaný rozpočet - nájemné Středomoravská nemocniční, a.s.</t>
  </si>
  <si>
    <t>Návrh</t>
  </si>
  <si>
    <t>OSR</t>
  </si>
  <si>
    <t>Finanční vypořádání s Olomouckým krajem - Příloha č. 11</t>
  </si>
  <si>
    <t xml:space="preserve">Celkem </t>
  </si>
  <si>
    <t>KŘ</t>
  </si>
  <si>
    <t>Celkem k použití v rozpočtu roku 2013</t>
  </si>
  <si>
    <t>12. Zůstatek na bakovních účtech Olomouckého kraje k 31.12.2013</t>
  </si>
  <si>
    <t xml:space="preserve">1. Zůstatek bankovních účtů Olomouckého kraje k 31.12.2013 a finanční vypořádání </t>
  </si>
  <si>
    <t>Zůstatek bankovních účtů k 31.12.2013</t>
  </si>
  <si>
    <t>(jedná se o nevyčerpané rozpočtované výdaje v roce 2013)</t>
  </si>
  <si>
    <t xml:space="preserve">Zast. </t>
  </si>
  <si>
    <t>Navýšení rozpočtu zastupitelé v souvislosti s účinností Nařízení vlády č. 459/2013 Sb.</t>
  </si>
  <si>
    <t xml:space="preserve">Ke dni 1.1.2014 nabyla účinnosti novela Nařízení vlády č. 459/20013 Sb., která se týká navýšení odměn uvolněných a neuvolněných členů zastupitelstev územních samosprávných celků. Na základě této novely schválilo Zastupitelstvo Olomouckého kraje dne 14.2.2014 novou výši odměn pro uvolněné i neuvolněné členy ZOK. </t>
  </si>
  <si>
    <t>Zpracování průkazů energetické náročnosti budov (PENB)</t>
  </si>
  <si>
    <t xml:space="preserve">Dne 23.12.2013 byla uzavřena smlouvy na realizaci veřejné zakázky „Zhotovení průkazů energetické náročnosti budov pro objekty vlastněné Olomouckým krajem“. Z důvodů přezkoumání postupu zadavatele v procesu zadávacího řízení Úřadem na ochranu hospodářské soutěže se původní termíny plnění posunuly o tři měsíce. S ohledem na posunutí termínů plnění bude předpokládaná cena ve výši 1 380 000 Kč uhrazena celá v roce 2014, přičemž v rozpočtu je zabezpečena částka 800 000 Kč. </t>
  </si>
  <si>
    <t>Navýšení rozpočtu zastupitelé v souvislosti se zvolením nového náměstka hejtmana</t>
  </si>
  <si>
    <t xml:space="preserve">Usnesením Zastupitelstva Olomouckého kraje č. UZ/10/2/2014 ze dne 11.24.2014 byl novým náměstkem hejtmana Olomouckého kraje zvolen Bc. Pavel Šoltys, DiS., a to s účinností od 1.5.2014. V této souvislosti dojde k navýšení rozpočtu zastupitelů, ORJ – 01 o celkovou částku 726 075,- Kč, přičemž je tomto požadavku zohledněna úspora finančních prostředků ve vztahu k funkci Bc. Pavla Šoltyse, DiS. jako neuvolněného radního a člena výboru. </t>
  </si>
  <si>
    <t>ODSH</t>
  </si>
  <si>
    <t>Svazek obcí Povodí Loučka - dofinancování rekonstrukcí povrchů krajských komunikací dotčených výstavbou kanalizace</t>
  </si>
  <si>
    <t xml:space="preserve">Usnesením Zastupitelstva Olomouckého kraje č. UZ/8/19/2013 ze dne 19.12.2013 bylo schváleno poskytnutí finančního příspěvku z rozpočtu Olomouckého kraje na dofinancování rekonstrukcí povrchů krajských komunikací dotčených výstavbou kanalizace v roce 2014 Svazku obcí Povodí Loučka. </t>
  </si>
  <si>
    <t>OŽPZ</t>
  </si>
  <si>
    <t>Poskytování příspěvků na hospodaření v lesích na území Olomouckého kraje</t>
  </si>
  <si>
    <t xml:space="preserve">Požadavek na navýšení finančních prostředků v rámci dotačního titulu Příspěvky na hospodaření v lesích na území Olomouckého kraje pro rok 2014. </t>
  </si>
  <si>
    <t>OE</t>
  </si>
  <si>
    <t xml:space="preserve">Posílení rezervy Olomouckého kraje </t>
  </si>
  <si>
    <t xml:space="preserve">Posílení rezervy Olomouckého kraje, která je využívána na hrazení nepředvídatelných výdajů. </t>
  </si>
  <si>
    <t>Dokrytí mzdových prostředků pro rok 2014</t>
  </si>
  <si>
    <t>Podnájem nebytových prostor v Bruselu</t>
  </si>
  <si>
    <t>Usnesením Rady Olomouckého kraje ze dne 30.4.2014 byl schválen Dodatek č. 1 ke Smlouvě o podnájmu nebytových prostor v Bruselu ze dne 31.8.2010 uzavřené mezi Středočeským krajem a Olomouckým kraje, kterým se prodlužuje doba trvání podnájmu, a to až do 31.12.2016</t>
  </si>
  <si>
    <t>OIEP</t>
  </si>
  <si>
    <t>Rozpracované investiční akce</t>
  </si>
  <si>
    <t xml:space="preserve"> - Čechy pod Kosířem - rekonstrukce a využití objektů, 2. etapa</t>
  </si>
  <si>
    <t xml:space="preserve"> - Nové Zámky - poskytovatel sociálních služeb - výměna oken a rekonstrukce venkovního omítkového pláště</t>
  </si>
  <si>
    <t xml:space="preserve"> - Značení kulturních a turistických cíků v Olomouckém kraji III.</t>
  </si>
  <si>
    <t xml:space="preserve"> - Červenka - rekonstrukce zahrady v Domově důchodců</t>
  </si>
  <si>
    <t xml:space="preserve"> - SMN, a.s. - o.z. Nemocnice Šternberk - rekonstrukce porodnice</t>
  </si>
  <si>
    <t>Celkem k použití v roce 2014</t>
  </si>
  <si>
    <t>OZ</t>
  </si>
  <si>
    <t>Navýšení příspěvku na provoz Zdravotnické záchranné služby Olomouckého kraje</t>
  </si>
  <si>
    <t xml:space="preserve">Navýšení provozního příspěvku pro Zdravotnickou záchrannou službu Olomouckého kraje, a to z důvodu 1 týdne dodatkové dovolené pro zaměstnance ve výjezdové činnosti, proplácení  odchodného pro zaměstnance na úseku přednemocniční neodkladné péče, zvýšené náklady u zdravotního materiálu z důvodu zvýšení DPH na základě jeho přeřazení ze snížené sazby do sazby základní, rostoucí náklady na opravy sanitních vozidel v důsledku zvyšujícího se průměrného stáří sanitních vozidel, zvýšené náklady na nájemné vlivem vozidel v důsledku zvyšujícího se průměrného stáří sanitních vozidel, zvýšené náklady na nájemné vlivem inflace, zvýšené náklady spojené se zajištěním udržitelnosti projektu vozových terminálů po uplynutí záruční lhůty apod. </t>
  </si>
  <si>
    <t>OŠMT</t>
  </si>
  <si>
    <t>Rozpracované investiční akce spolufinancované z fondů EU</t>
  </si>
  <si>
    <t xml:space="preserve"> - povinný podíl Olomouckého kraje</t>
  </si>
  <si>
    <t xml:space="preserve">Navýšení mzdových prostředků pro pracovníky Krajského úřadu Olomouckého kraje, čímž dojde k navýšení průměrného příjmu zaměstnanců o 2,5 %. </t>
  </si>
  <si>
    <t>Nové investice</t>
  </si>
  <si>
    <t>Celkem  požadavky</t>
  </si>
  <si>
    <t>Rozdíl</t>
  </si>
  <si>
    <t>Správa silnic Olomouckého kraje, p.o. - nákup sypače včetně podvozku a pluhu</t>
  </si>
  <si>
    <t>Požadavek Správy silnic Olomouckého kraje, p.o. na nákup sypače včetně podvozku a pluhu v rámci obnovy vozového parku</t>
  </si>
  <si>
    <t>Střední škola zemědělská, Olomouc, U Hradiska 4 - zabezpečení výuky nového oboru</t>
  </si>
  <si>
    <t xml:space="preserve">Od září 2014 bude na Střední škole zemědělské, Olomouc, U Hradiska 4 zahájena výuka nového učebního boru Jezdec a chovatel koní. Finanční prostředky budou použity na nákup koní a potřeb pro koně, ochranných pomůcek pro žáky, zvýšené provozní náklady spojené s ustájením koní a péčí o ně. </t>
  </si>
  <si>
    <t>Významné projekty</t>
  </si>
  <si>
    <t>Posílení dotačního titulu na Významné projekty</t>
  </si>
  <si>
    <t xml:space="preserve"> - Vyšší odborná škola a Střední průmyslová škola, Šumperk, Gen. Krátkého 1 - Umývárny na domově mládeže, pavilon  A (spolufinancování  PO ve výši 610 tis.Kč)</t>
  </si>
  <si>
    <t xml:space="preserve"> - Základní škola, Šternberk, Olomoucká 86 - Rekonstrukce kotelny (spolufinancování PO ve výši 50 tis.Kč)</t>
  </si>
  <si>
    <t xml:space="preserve"> - Dětský domov a Školní jídelna, Přerov, Sušilova 25 - Rekonstrukce rozvodů vody (spolufinancování PO ve výši 100 tis.Kč)</t>
  </si>
  <si>
    <t xml:space="preserve"> - Střední odborná škola průmyslová a Střední odborné učiliště strojírenské, Prostějov, Lidická 4 - Oprava střechy na dílnách Wolkerova 24, Prostějov</t>
  </si>
  <si>
    <t xml:space="preserve"> - Domov důchodců Červenka - Požární zabezpečení dřevostavby oddělení Litovel</t>
  </si>
  <si>
    <t xml:space="preserve"> - Domov důchodců Červenka - Požární zabezpečení objektu oddělení Červenka</t>
  </si>
  <si>
    <t xml:space="preserve"> - Domov pro seniory Tovačov - Rozšíření elektronické požární signalizace</t>
  </si>
  <si>
    <t xml:space="preserve"> - Domov pro seniory Radkova Lhota - Výtah staré budovy</t>
  </si>
  <si>
    <t xml:space="preserve"> - Nové Zámky - poskytovatel sociálních služeb - Čistírna odpadních vod </t>
  </si>
  <si>
    <t xml:space="preserve"> - Zámek Čechy pod Kosířem - Kanalizace v zámeckém parku</t>
  </si>
  <si>
    <t xml:space="preserve"> - Muzeum Komenského v Přerově – Odvlhčení přívodního vzduchu do 1.PP budovy Horní náměstí č.7, Přerov</t>
  </si>
  <si>
    <t xml:space="preserve"> - Vlastivědné Muzeum v Olomouci, objekt domeček - elektroinstalace</t>
  </si>
  <si>
    <t xml:space="preserve"> - Střední odborná škola a Střední odborné učiliště strojírenské a stavební, Jeseník, Dukelská 1240 - Vybudování kioskové trafostanice včetně přepojení kabelového vedení pro areál SOŠ a SOU strojírenského a stavebního (spolufinancování PO ve výši
275 tis.Kč)</t>
  </si>
  <si>
    <t xml:space="preserve"> - Vlativěvědné muzeum v Olomouci - Zámek Čechy pod Kosířem - vybavení expozic</t>
  </si>
  <si>
    <t>oblast školství:</t>
  </si>
  <si>
    <t>oblast sociální:</t>
  </si>
  <si>
    <t>oblast kultury:</t>
  </si>
  <si>
    <t>oblast zdravotnictví:</t>
  </si>
  <si>
    <t xml:space="preserve"> - ZZS OK - Výjezdové stanoviště Přerov - zateplení budovy</t>
  </si>
  <si>
    <t xml:space="preserve"> - ZZS OK - Výjezdové stanoviště Konice - zateplení budovy</t>
  </si>
  <si>
    <t xml:space="preserve"> - DCP Šumperk - Vybudování dětských záchodků a souvisejících odpadů a rekonstrukce koupelny na odd. batolat (spolufinancování PO ve výši 200 tis.Kč)</t>
  </si>
  <si>
    <t xml:space="preserve"> - ZZS OK - Změna topného media Aksamitova 8, Olomouc (spolufinancování PO ve výši 40 tis.Kč)</t>
  </si>
  <si>
    <t xml:space="preserve"> - DCP Šumperk - Výtah, přístavba a půdní rekonstrukce </t>
  </si>
  <si>
    <t xml:space="preserve"> - Generální oprava tří výtahů v hlavní budově (Jeremenkova 40a)</t>
  </si>
  <si>
    <t xml:space="preserve">krajský úřad: </t>
  </si>
  <si>
    <t xml:space="preserve"> - Informační systém VEGA D</t>
  </si>
  <si>
    <t>oblast dopravy - projektová dokumentace:</t>
  </si>
  <si>
    <t xml:space="preserve"> - silnice II/433 Prostějov - Mořice</t>
  </si>
  <si>
    <t xml:space="preserve"> - silnice II/449 MÚK Unčovice - Litovel</t>
  </si>
  <si>
    <t xml:space="preserve"> - silnice II/446 Uničov - Strukov</t>
  </si>
  <si>
    <t xml:space="preserve"> - silnice II/4389 Ústí - průtah - hranice okresu Vsetín</t>
  </si>
  <si>
    <t xml:space="preserve"> - silnice II/150 Prostějov - Přerov</t>
  </si>
  <si>
    <t xml:space="preserve"> - silnice II/570 Slatinice - Olomouc</t>
  </si>
  <si>
    <t xml:space="preserve"> - silnice II/447 Strukov - Šternberk</t>
  </si>
  <si>
    <t xml:space="preserve"> - silnice II/444 kř. R35 Mohelnice - Úsov</t>
  </si>
  <si>
    <t xml:space="preserve"> - silnice II/449 křiž. II/366 - MÚK Unčovice</t>
  </si>
  <si>
    <t xml:space="preserve"> - silnice II/373 Savín - Chudobín</t>
  </si>
  <si>
    <t xml:space="preserve"> - silnice II/644 hr. Okr. Svitavy - Mohelnice</t>
  </si>
  <si>
    <t xml:space="preserve"> - silnice II/448 Drahanovice - Olomouc</t>
  </si>
  <si>
    <t xml:space="preserve"> - silnice II/441 křiž. R35 - hr. Okraje Moravskoslezského </t>
  </si>
  <si>
    <t xml:space="preserve"> - silnice II/435 kř. II/367 Tovačov</t>
  </si>
  <si>
    <t xml:space="preserve"> - silnice II/436 Přerov - Doloplazy - kř. II/437</t>
  </si>
  <si>
    <t xml:space="preserve"> - silnice III/44436 Bělkovice - Lašťany, průtah</t>
  </si>
  <si>
    <t xml:space="preserve"> - silnice III/44317 Hlubočky - domov důchodců</t>
  </si>
  <si>
    <t xml:space="preserve"> - silnice III/4465 Horka nad Moravou - Křelov</t>
  </si>
  <si>
    <t xml:space="preserve"> - silnice III/035551 Olomouc, ul. Sladkovského, Holická</t>
  </si>
  <si>
    <t xml:space="preserve"> - silnice III/37728 Most čv.č. 37728-5 Otinoves</t>
  </si>
  <si>
    <t xml:space="preserve"> - silnice II/635 Mohelnice - Litovel</t>
  </si>
  <si>
    <t xml:space="preserve"> - silnice II/635 Litovel - Olomouc</t>
  </si>
  <si>
    <t xml:space="preserve"> - silnice II/370 Dolní Libina - Mirotínek</t>
  </si>
  <si>
    <t xml:space="preserve"> - silnice II/457, II/445, III/45711, III/45322 Zlaté Hory - hranice okresu Bruntál, Ondřejovice,  křiž.s II/453</t>
  </si>
  <si>
    <t xml:space="preserve"> - silnice II/446 hranice (PL-ČR) - Hanušovice</t>
  </si>
  <si>
    <t xml:space="preserve"> - silnice III/4578, II/455 Velké Kunětice - Písečná</t>
  </si>
  <si>
    <t xml:space="preserve"> - silnice III/4537, III/4538, III/4539 Bernartice - Žulová</t>
  </si>
  <si>
    <t xml:space="preserve"> - silnice III/4531, II/457 Bílý Potok - Bílá Voda, Travná - Javorník</t>
  </si>
  <si>
    <t xml:space="preserve"> - silnice III/4436 kř. Bukovany - okružní křižovatka u Lidlu</t>
  </si>
  <si>
    <t xml:space="preserve"> - silnice III/5704 Olšany - Bystročice</t>
  </si>
  <si>
    <t xml:space="preserve"> - silnice III/44631 Mladoňov -po kanalizaci </t>
  </si>
  <si>
    <t xml:space="preserve"> - silnice III/36630 Ptenský Dvorek - Přemyslovice</t>
  </si>
  <si>
    <t xml:space="preserve"> - silnice III/3696 Přemyslov - km 4,6 - 9,070</t>
  </si>
  <si>
    <t>Město Litovel - sanace skládky Nasobůrky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</si>
</sst>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164" formatCode="#,##0.00\ &quot;Kč&quot;"/>
  </numFmts>
  <fonts count="2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 val="double"/>
      <sz val="13"/>
      <name val="Arial"/>
      <family val="2"/>
      <charset val="238"/>
    </font>
    <font>
      <sz val="12"/>
      <name val="Arial"/>
      <family val="2"/>
      <charset val="238"/>
    </font>
    <font>
      <b/>
      <i/>
      <u/>
      <sz val="12"/>
      <name val="Arial"/>
      <family val="2"/>
      <charset val="238"/>
    </font>
    <font>
      <sz val="11"/>
      <name val="Arial"/>
      <family val="2"/>
      <charset val="238"/>
    </font>
    <font>
      <i/>
      <sz val="12"/>
      <name val="Arial"/>
      <family val="2"/>
      <charset val="238"/>
    </font>
    <font>
      <sz val="13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u val="double"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u val="double"/>
      <sz val="12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i/>
      <sz val="12"/>
      <name val="Arial"/>
      <family val="2"/>
      <charset val="238"/>
    </font>
    <font>
      <b/>
      <strike/>
      <sz val="12"/>
      <color rgb="FFFF0000"/>
      <name val="Arial"/>
      <family val="2"/>
      <charset val="238"/>
    </font>
    <font>
      <strike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/>
    <xf numFmtId="0" fontId="10" fillId="0" borderId="0" xfId="0" applyFont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8" fillId="0" borderId="0" xfId="0" applyFont="1"/>
    <xf numFmtId="0" fontId="17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 wrapText="1"/>
    </xf>
    <xf numFmtId="0" fontId="19" fillId="2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justify" vertical="center" wrapText="1"/>
    </xf>
    <xf numFmtId="0" fontId="20" fillId="3" borderId="0" xfId="0" applyFont="1" applyFill="1" applyAlignment="1"/>
    <xf numFmtId="0" fontId="1" fillId="3" borderId="0" xfId="0" applyFont="1" applyFill="1"/>
    <xf numFmtId="0" fontId="0" fillId="3" borderId="0" xfId="0" applyFill="1"/>
    <xf numFmtId="0" fontId="10" fillId="3" borderId="0" xfId="0" applyFont="1" applyFill="1" applyAlignment="1"/>
    <xf numFmtId="0" fontId="7" fillId="3" borderId="0" xfId="0" applyFont="1" applyFill="1" applyAlignment="1"/>
    <xf numFmtId="0" fontId="15" fillId="3" borderId="0" xfId="0" applyFont="1" applyFill="1"/>
    <xf numFmtId="0" fontId="7" fillId="3" borderId="0" xfId="0" applyFont="1" applyFill="1"/>
    <xf numFmtId="0" fontId="16" fillId="3" borderId="0" xfId="0" applyFont="1" applyFill="1"/>
    <xf numFmtId="0" fontId="6" fillId="3" borderId="0" xfId="0" applyFont="1" applyFill="1"/>
    <xf numFmtId="0" fontId="4" fillId="3" borderId="2" xfId="0" applyFont="1" applyFill="1" applyBorder="1" applyAlignment="1"/>
    <xf numFmtId="0" fontId="17" fillId="3" borderId="2" xfId="0" applyFont="1" applyFill="1" applyBorder="1"/>
    <xf numFmtId="164" fontId="4" fillId="3" borderId="2" xfId="0" applyNumberFormat="1" applyFont="1" applyFill="1" applyBorder="1" applyAlignment="1">
      <alignment horizontal="right" shrinkToFit="1"/>
    </xf>
    <xf numFmtId="0" fontId="5" fillId="3" borderId="0" xfId="0" applyFont="1" applyFill="1"/>
    <xf numFmtId="164" fontId="4" fillId="3" borderId="0" xfId="0" applyNumberFormat="1" applyFont="1" applyFill="1" applyBorder="1" applyAlignment="1">
      <alignment horizontal="right" shrinkToFit="1"/>
    </xf>
    <xf numFmtId="0" fontId="13" fillId="3" borderId="2" xfId="0" applyFont="1" applyFill="1" applyBorder="1"/>
    <xf numFmtId="0" fontId="18" fillId="3" borderId="2" xfId="0" applyFont="1" applyFill="1" applyBorder="1"/>
    <xf numFmtId="0" fontId="0" fillId="3" borderId="2" xfId="0" applyFill="1" applyBorder="1"/>
    <xf numFmtId="164" fontId="4" fillId="3" borderId="2" xfId="0" applyNumberFormat="1" applyFont="1" applyFill="1" applyBorder="1" applyAlignment="1">
      <alignment horizontal="center" shrinkToFit="1"/>
    </xf>
    <xf numFmtId="0" fontId="10" fillId="3" borderId="0" xfId="0" applyFont="1" applyFill="1" applyAlignment="1">
      <alignment horizontal="center"/>
    </xf>
    <xf numFmtId="0" fontId="18" fillId="3" borderId="0" xfId="0" applyFont="1" applyFill="1"/>
    <xf numFmtId="0" fontId="9" fillId="3" borderId="0" xfId="0" applyFont="1" applyFill="1"/>
    <xf numFmtId="0" fontId="8" fillId="3" borderId="0" xfId="0" applyFont="1" applyFill="1"/>
    <xf numFmtId="0" fontId="13" fillId="3" borderId="0" xfId="0" applyFont="1" applyFill="1" applyAlignment="1">
      <alignment horizontal="center"/>
    </xf>
    <xf numFmtId="0" fontId="4" fillId="3" borderId="0" xfId="0" applyFont="1" applyFill="1"/>
    <xf numFmtId="0" fontId="3" fillId="3" borderId="0" xfId="0" applyFont="1" applyFill="1"/>
    <xf numFmtId="0" fontId="1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justify" vertical="center" wrapText="1"/>
    </xf>
    <xf numFmtId="0" fontId="3" fillId="3" borderId="0" xfId="0" applyFont="1" applyFill="1" applyAlignment="1"/>
    <xf numFmtId="0" fontId="13" fillId="3" borderId="0" xfId="0" applyFont="1" applyFill="1" applyBorder="1"/>
    <xf numFmtId="0" fontId="18" fillId="3" borderId="0" xfId="0" applyFont="1" applyFill="1" applyBorder="1"/>
    <xf numFmtId="0" fontId="0" fillId="3" borderId="0" xfId="0" applyFill="1" applyBorder="1"/>
    <xf numFmtId="164" fontId="4" fillId="3" borderId="0" xfId="0" applyNumberFormat="1" applyFont="1" applyFill="1"/>
    <xf numFmtId="164" fontId="21" fillId="3" borderId="0" xfId="0" applyNumberFormat="1" applyFont="1" applyFill="1"/>
    <xf numFmtId="8" fontId="3" fillId="3" borderId="0" xfId="0" applyNumberFormat="1" applyFont="1" applyFill="1"/>
    <xf numFmtId="4" fontId="3" fillId="3" borderId="0" xfId="0" applyNumberFormat="1" applyFont="1" applyFill="1"/>
    <xf numFmtId="164" fontId="9" fillId="3" borderId="0" xfId="0" applyNumberFormat="1" applyFont="1" applyFill="1" applyAlignment="1">
      <alignment horizontal="center" vertical="center" wrapText="1"/>
    </xf>
    <xf numFmtId="164" fontId="4" fillId="3" borderId="0" xfId="0" applyNumberFormat="1" applyFont="1" applyFill="1" applyAlignment="1"/>
    <xf numFmtId="164" fontId="4" fillId="0" borderId="0" xfId="0" applyNumberFormat="1" applyFont="1" applyFill="1" applyAlignment="1"/>
    <xf numFmtId="164" fontId="11" fillId="0" borderId="0" xfId="0" applyNumberFormat="1" applyFont="1" applyFill="1" applyAlignment="1">
      <alignment vertical="center"/>
    </xf>
    <xf numFmtId="164" fontId="4" fillId="0" borderId="0" xfId="0" applyNumberFormat="1" applyFont="1"/>
    <xf numFmtId="0" fontId="3" fillId="3" borderId="0" xfId="0" applyFont="1" applyFill="1" applyAlignment="1">
      <alignment horizontal="justify" vertical="center" wrapText="1"/>
    </xf>
    <xf numFmtId="0" fontId="4" fillId="3" borderId="0" xfId="0" applyFont="1" applyFill="1" applyBorder="1"/>
    <xf numFmtId="0" fontId="3" fillId="3" borderId="0" xfId="0" applyFont="1" applyFill="1" applyAlignment="1">
      <alignment horizontal="justify" wrapText="1"/>
    </xf>
    <xf numFmtId="0" fontId="4" fillId="3" borderId="1" xfId="0" applyFont="1" applyFill="1" applyBorder="1"/>
    <xf numFmtId="0" fontId="4" fillId="3" borderId="2" xfId="0" applyFont="1" applyFill="1" applyBorder="1"/>
    <xf numFmtId="0" fontId="17" fillId="3" borderId="1" xfId="0" applyFont="1" applyFill="1" applyBorder="1"/>
    <xf numFmtId="0" fontId="17" fillId="3" borderId="0" xfId="0" applyFont="1" applyFill="1"/>
    <xf numFmtId="164" fontId="4" fillId="3" borderId="1" xfId="0" applyNumberFormat="1" applyFont="1" applyFill="1" applyBorder="1"/>
    <xf numFmtId="164" fontId="23" fillId="3" borderId="0" xfId="0" applyNumberFormat="1" applyFont="1" applyFill="1"/>
    <xf numFmtId="164" fontId="12" fillId="3" borderId="0" xfId="0" applyNumberFormat="1" applyFont="1" applyFill="1"/>
    <xf numFmtId="0" fontId="12" fillId="3" borderId="0" xfId="0" applyFont="1" applyFill="1"/>
    <xf numFmtId="164" fontId="3" fillId="3" borderId="0" xfId="0" applyNumberFormat="1" applyFont="1" applyFill="1"/>
    <xf numFmtId="164" fontId="18" fillId="3" borderId="0" xfId="0" applyNumberFormat="1" applyFont="1" applyFill="1" applyAlignment="1">
      <alignment shrinkToFit="1"/>
    </xf>
    <xf numFmtId="164" fontId="22" fillId="3" borderId="0" xfId="0" applyNumberFormat="1" applyFont="1" applyFill="1"/>
    <xf numFmtId="0" fontId="10" fillId="3" borderId="0" xfId="0" applyFont="1" applyFill="1"/>
    <xf numFmtId="164" fontId="4" fillId="3" borderId="1" xfId="0" applyNumberFormat="1" applyFont="1" applyFill="1" applyBorder="1" applyAlignment="1">
      <alignment horizontal="right"/>
    </xf>
    <xf numFmtId="0" fontId="8" fillId="3" borderId="0" xfId="0" applyNumberFormat="1" applyFont="1" applyFill="1" applyAlignment="1">
      <alignment horizontal="justify" wrapText="1"/>
    </xf>
    <xf numFmtId="0" fontId="13" fillId="3" borderId="0" xfId="0" applyFont="1" applyFill="1" applyAlignment="1">
      <alignment horizontal="center" wrapText="1"/>
    </xf>
    <xf numFmtId="0" fontId="5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164" fontId="4" fillId="3" borderId="0" xfId="0" applyNumberFormat="1" applyFont="1" applyFill="1" applyAlignment="1">
      <alignment wrapText="1"/>
    </xf>
    <xf numFmtId="164" fontId="11" fillId="0" borderId="0" xfId="0" applyNumberFormat="1" applyFont="1" applyFill="1" applyAlignment="1"/>
    <xf numFmtId="164" fontId="3" fillId="3" borderId="0" xfId="0" applyNumberFormat="1" applyFont="1" applyFill="1" applyAlignment="1">
      <alignment horizontal="right" shrinkToFit="1"/>
    </xf>
    <xf numFmtId="0" fontId="3" fillId="3" borderId="0" xfId="0" applyNumberFormat="1" applyFont="1" applyFill="1" applyAlignment="1">
      <alignment horizontal="justify" wrapText="1"/>
    </xf>
    <xf numFmtId="0" fontId="9" fillId="0" borderId="0" xfId="0" applyFont="1" applyFill="1" applyAlignment="1">
      <alignment horizontal="justify" vertical="center" wrapText="1"/>
    </xf>
    <xf numFmtId="164" fontId="24" fillId="0" borderId="0" xfId="0" applyNumberFormat="1" applyFont="1" applyFill="1" applyAlignment="1"/>
    <xf numFmtId="164" fontId="5" fillId="0" borderId="0" xfId="0" applyNumberFormat="1" applyFont="1" applyFill="1" applyAlignment="1">
      <alignment vertical="center"/>
    </xf>
    <xf numFmtId="164" fontId="25" fillId="0" borderId="0" xfId="0" applyNumberFormat="1" applyFont="1" applyFill="1" applyAlignment="1"/>
    <xf numFmtId="164" fontId="26" fillId="0" borderId="0" xfId="0" applyNumberFormat="1" applyFont="1" applyFill="1" applyAlignment="1"/>
    <xf numFmtId="164" fontId="4" fillId="0" borderId="0" xfId="0" applyNumberFormat="1" applyFont="1" applyFill="1" applyAlignment="1">
      <alignment vertical="center"/>
    </xf>
    <xf numFmtId="0" fontId="14" fillId="3" borderId="0" xfId="0" applyFont="1" applyFill="1" applyAlignment="1">
      <alignment horizontal="center"/>
    </xf>
    <xf numFmtId="0" fontId="3" fillId="3" borderId="0" xfId="0" applyNumberFormat="1" applyFont="1" applyFill="1" applyAlignment="1">
      <alignment horizontal="justify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6E6A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v&#283;re&#269;n&#253;%20&#250;&#269;et%202013%20-%20P&#345;&#237;loha%20&#269;.%201%20(Bilance%20p&#345;&#237;jm&#367;%20a%20v&#253;daj&#367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v&#283;re&#269;n&#253;%20p&#269;et%202013%20-%20P&#345;&#237;loha%20&#269;.%2011%20(dotacni-tituly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Bilance příjmů a výdajů"/>
    </sheetNames>
    <sheetDataSet>
      <sheetData sheetId="0">
        <row r="68">
          <cell r="D68">
            <v>176231524.79999849</v>
          </cell>
          <cell r="E6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dotace "/>
    </sheetNames>
    <sheetDataSet>
      <sheetData sheetId="0">
        <row r="39">
          <cell r="E39">
            <v>1249681.27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showGridLines="0" tabSelected="1" view="pageBreakPreview" topLeftCell="A93" zoomScaleNormal="90" zoomScaleSheetLayoutView="100" workbookViewId="0">
      <selection activeCell="D121" sqref="D121"/>
    </sheetView>
  </sheetViews>
  <sheetFormatPr defaultRowHeight="15.75" x14ac:dyDescent="0.25"/>
  <cols>
    <col min="1" max="1" width="3.85546875" style="7" customWidth="1"/>
    <col min="2" max="2" width="8" style="10" customWidth="1"/>
    <col min="3" max="3" width="92.140625" customWidth="1"/>
    <col min="4" max="4" width="25" style="55" customWidth="1"/>
    <col min="5" max="5" width="14.7109375" bestFit="1" customWidth="1"/>
  </cols>
  <sheetData>
    <row r="1" spans="1:4" s="17" customFormat="1" ht="18" x14ac:dyDescent="0.25">
      <c r="A1" s="15" t="s">
        <v>11</v>
      </c>
      <c r="B1" s="16"/>
      <c r="D1" s="47"/>
    </row>
    <row r="2" spans="1:4" s="17" customFormat="1" ht="15.75" customHeight="1" x14ac:dyDescent="0.25">
      <c r="A2" s="18"/>
      <c r="B2" s="16"/>
      <c r="D2" s="47"/>
    </row>
    <row r="3" spans="1:4" s="21" customFormat="1" ht="15.75" customHeight="1" x14ac:dyDescent="0.25">
      <c r="A3" s="19" t="s">
        <v>12</v>
      </c>
      <c r="B3" s="20"/>
      <c r="D3" s="48"/>
    </row>
    <row r="4" spans="1:4" s="17" customFormat="1" ht="15.75" customHeight="1" x14ac:dyDescent="0.25">
      <c r="A4" s="18"/>
      <c r="B4" s="22"/>
      <c r="D4" s="47"/>
    </row>
    <row r="5" spans="1:4" s="23" customFormat="1" ht="15.75" customHeight="1" x14ac:dyDescent="0.2">
      <c r="A5" s="43" t="s">
        <v>13</v>
      </c>
      <c r="D5" s="49">
        <f>SUM('[1]1. Bilance příjmů a výdajů'!$D$68:$E$68)</f>
        <v>176231524.79999849</v>
      </c>
    </row>
    <row r="6" spans="1:4" s="23" customFormat="1" ht="15.75" customHeight="1" x14ac:dyDescent="0.2">
      <c r="A6" s="43" t="s">
        <v>7</v>
      </c>
      <c r="D6" s="50">
        <f>SUM([2]rekapitulace!$E$39)</f>
        <v>1249681.27</v>
      </c>
    </row>
    <row r="7" spans="1:4" s="27" customFormat="1" ht="15.75" customHeight="1" thickBot="1" x14ac:dyDescent="0.3">
      <c r="A7" s="24" t="s">
        <v>8</v>
      </c>
      <c r="B7" s="25"/>
      <c r="C7" s="60"/>
      <c r="D7" s="26">
        <f>SUM(D5:D6)</f>
        <v>177481206.0699985</v>
      </c>
    </row>
    <row r="8" spans="1:4" s="16" customFormat="1" ht="15.75" customHeight="1" thickTop="1" x14ac:dyDescent="0.2">
      <c r="A8" s="43" t="s">
        <v>3</v>
      </c>
      <c r="D8" s="78">
        <v>-232848.1</v>
      </c>
    </row>
    <row r="9" spans="1:4" s="17" customFormat="1" ht="15.75" customHeight="1" thickBot="1" x14ac:dyDescent="0.3">
      <c r="A9" s="29" t="s">
        <v>10</v>
      </c>
      <c r="B9" s="30"/>
      <c r="C9" s="31"/>
      <c r="D9" s="26">
        <f>SUM(D7:D8)</f>
        <v>177248357.96999851</v>
      </c>
    </row>
    <row r="10" spans="1:4" s="17" customFormat="1" ht="15.75" customHeight="1" thickTop="1" x14ac:dyDescent="0.25">
      <c r="A10" s="44"/>
      <c r="B10" s="45"/>
      <c r="C10" s="46"/>
      <c r="D10" s="28"/>
    </row>
    <row r="11" spans="1:4" s="36" customFormat="1" ht="14.25" customHeight="1" x14ac:dyDescent="0.2">
      <c r="A11" s="86" t="s">
        <v>1</v>
      </c>
      <c r="B11" s="86"/>
      <c r="C11" s="35" t="s">
        <v>0</v>
      </c>
      <c r="D11" s="51" t="s">
        <v>5</v>
      </c>
    </row>
    <row r="12" spans="1:4" s="38" customFormat="1" x14ac:dyDescent="0.25">
      <c r="A12" s="37">
        <v>1</v>
      </c>
      <c r="B12" s="27" t="s">
        <v>9</v>
      </c>
      <c r="C12" s="38" t="s">
        <v>31</v>
      </c>
      <c r="D12" s="52">
        <v>7950000</v>
      </c>
    </row>
    <row r="13" spans="1:4" s="39" customFormat="1" ht="33.75" customHeight="1" x14ac:dyDescent="0.25">
      <c r="A13" s="33"/>
      <c r="B13" s="34"/>
      <c r="C13" s="79" t="s">
        <v>48</v>
      </c>
      <c r="D13" s="47"/>
    </row>
    <row r="14" spans="1:4" s="39" customFormat="1" ht="15" customHeight="1" x14ac:dyDescent="0.25">
      <c r="A14" s="33"/>
      <c r="B14" s="34"/>
      <c r="C14" s="36"/>
      <c r="D14" s="47"/>
    </row>
    <row r="15" spans="1:4" s="75" customFormat="1" x14ac:dyDescent="0.25">
      <c r="A15" s="73">
        <v>2</v>
      </c>
      <c r="B15" s="74" t="s">
        <v>9</v>
      </c>
      <c r="C15" s="75" t="s">
        <v>32</v>
      </c>
      <c r="D15" s="76">
        <v>142000</v>
      </c>
    </row>
    <row r="16" spans="1:4" s="39" customFormat="1" ht="16.5" customHeight="1" x14ac:dyDescent="0.25">
      <c r="A16" s="33"/>
      <c r="B16" s="34"/>
      <c r="C16" s="87" t="s">
        <v>33</v>
      </c>
      <c r="D16" s="47"/>
    </row>
    <row r="17" spans="1:4" s="39" customFormat="1" ht="43.5" customHeight="1" x14ac:dyDescent="0.25">
      <c r="A17" s="33"/>
      <c r="B17" s="34"/>
      <c r="C17" s="87"/>
      <c r="D17" s="47"/>
    </row>
    <row r="18" spans="1:4" s="39" customFormat="1" ht="15" customHeight="1" x14ac:dyDescent="0.25">
      <c r="A18" s="33"/>
      <c r="B18" s="34"/>
      <c r="C18" s="72"/>
      <c r="D18" s="47"/>
    </row>
    <row r="19" spans="1:4" s="41" customFormat="1" ht="31.5" x14ac:dyDescent="0.25">
      <c r="A19" s="40">
        <v>3</v>
      </c>
      <c r="B19" s="41" t="s">
        <v>15</v>
      </c>
      <c r="C19" s="42" t="s">
        <v>16</v>
      </c>
      <c r="D19" s="52">
        <v>650000</v>
      </c>
    </row>
    <row r="20" spans="1:4" s="4" customFormat="1" ht="62.25" customHeight="1" x14ac:dyDescent="0.25">
      <c r="A20" s="8"/>
      <c r="B20" s="11"/>
      <c r="C20" s="58" t="s">
        <v>17</v>
      </c>
      <c r="D20" s="53"/>
    </row>
    <row r="21" spans="1:4" s="39" customFormat="1" x14ac:dyDescent="0.25">
      <c r="A21" s="33"/>
      <c r="B21" s="34"/>
      <c r="C21" s="36"/>
      <c r="D21" s="47"/>
    </row>
    <row r="22" spans="1:4" s="41" customFormat="1" ht="31.5" x14ac:dyDescent="0.25">
      <c r="A22" s="40">
        <v>4</v>
      </c>
      <c r="B22" s="41" t="s">
        <v>15</v>
      </c>
      <c r="C22" s="42" t="s">
        <v>20</v>
      </c>
      <c r="D22" s="52">
        <v>726000</v>
      </c>
    </row>
    <row r="23" spans="1:4" s="4" customFormat="1" ht="77.25" customHeight="1" x14ac:dyDescent="0.25">
      <c r="A23" s="8"/>
      <c r="B23" s="11"/>
      <c r="C23" s="58" t="s">
        <v>21</v>
      </c>
      <c r="D23" s="53"/>
    </row>
    <row r="24" spans="1:4" s="4" customFormat="1" x14ac:dyDescent="0.25">
      <c r="A24" s="8"/>
      <c r="B24" s="11"/>
      <c r="C24" s="14"/>
      <c r="D24" s="53"/>
    </row>
    <row r="25" spans="1:4" s="4" customFormat="1" x14ac:dyDescent="0.25">
      <c r="A25" s="8">
        <v>5</v>
      </c>
      <c r="B25" s="4" t="s">
        <v>6</v>
      </c>
      <c r="C25" s="12" t="s">
        <v>18</v>
      </c>
      <c r="D25" s="53">
        <v>580000</v>
      </c>
    </row>
    <row r="26" spans="1:4" s="5" customFormat="1" ht="96.75" customHeight="1" x14ac:dyDescent="0.2">
      <c r="A26" s="9"/>
      <c r="B26" s="13"/>
      <c r="C26" s="56" t="s">
        <v>19</v>
      </c>
      <c r="D26" s="54"/>
    </row>
    <row r="27" spans="1:4" s="4" customFormat="1" x14ac:dyDescent="0.25">
      <c r="A27" s="8"/>
      <c r="B27" s="11"/>
      <c r="C27" s="14"/>
      <c r="D27" s="53"/>
    </row>
    <row r="28" spans="1:4" s="4" customFormat="1" ht="31.5" x14ac:dyDescent="0.25">
      <c r="A28" s="8">
        <v>6</v>
      </c>
      <c r="B28" s="4" t="s">
        <v>22</v>
      </c>
      <c r="C28" s="12" t="s">
        <v>23</v>
      </c>
      <c r="D28" s="53">
        <v>6000000</v>
      </c>
    </row>
    <row r="29" spans="1:4" s="5" customFormat="1" ht="60" customHeight="1" x14ac:dyDescent="0.2">
      <c r="A29" s="9"/>
      <c r="B29" s="13"/>
      <c r="C29" s="58" t="s">
        <v>24</v>
      </c>
      <c r="D29" s="54"/>
    </row>
    <row r="30" spans="1:4" s="4" customFormat="1" x14ac:dyDescent="0.25">
      <c r="A30" s="8"/>
      <c r="B30" s="11"/>
      <c r="C30" s="14"/>
      <c r="D30" s="53"/>
    </row>
    <row r="31" spans="1:4" s="4" customFormat="1" x14ac:dyDescent="0.25">
      <c r="A31" s="8">
        <v>7</v>
      </c>
      <c r="B31" s="4" t="s">
        <v>22</v>
      </c>
      <c r="C31" s="12" t="s">
        <v>52</v>
      </c>
      <c r="D31" s="53">
        <v>4000000</v>
      </c>
    </row>
    <row r="32" spans="1:4" s="5" customFormat="1" ht="33" customHeight="1" x14ac:dyDescent="0.2">
      <c r="A32" s="9"/>
      <c r="B32" s="13"/>
      <c r="C32" s="58" t="s">
        <v>53</v>
      </c>
      <c r="D32" s="54"/>
    </row>
    <row r="33" spans="1:4" s="4" customFormat="1" x14ac:dyDescent="0.25">
      <c r="A33" s="8"/>
      <c r="B33" s="11"/>
      <c r="C33" s="14"/>
      <c r="D33" s="53"/>
    </row>
    <row r="34" spans="1:4" s="4" customFormat="1" x14ac:dyDescent="0.25">
      <c r="A34" s="8">
        <v>8</v>
      </c>
      <c r="B34" s="4" t="s">
        <v>25</v>
      </c>
      <c r="C34" s="12" t="s">
        <v>26</v>
      </c>
      <c r="D34" s="53">
        <v>1000000</v>
      </c>
    </row>
    <row r="35" spans="1:4" s="5" customFormat="1" ht="30" customHeight="1" x14ac:dyDescent="0.2">
      <c r="A35" s="9"/>
      <c r="B35" s="13"/>
      <c r="C35" s="58" t="s">
        <v>27</v>
      </c>
      <c r="D35" s="54"/>
    </row>
    <row r="36" spans="1:4" s="4" customFormat="1" x14ac:dyDescent="0.25">
      <c r="A36" s="8"/>
      <c r="B36" s="11"/>
      <c r="C36" s="14"/>
      <c r="D36" s="53"/>
    </row>
    <row r="37" spans="1:4" s="4" customFormat="1" x14ac:dyDescent="0.2">
      <c r="A37" s="8">
        <v>9</v>
      </c>
      <c r="B37" s="4" t="s">
        <v>28</v>
      </c>
      <c r="C37" s="12" t="s">
        <v>29</v>
      </c>
      <c r="D37" s="84"/>
    </row>
    <row r="38" spans="1:4" s="5" customFormat="1" ht="15.75" customHeight="1" x14ac:dyDescent="0.2">
      <c r="A38" s="9"/>
      <c r="B38" s="13"/>
      <c r="C38" s="58" t="s">
        <v>30</v>
      </c>
      <c r="D38" s="85">
        <v>77698958.510000005</v>
      </c>
    </row>
    <row r="39" spans="1:4" s="4" customFormat="1" x14ac:dyDescent="0.25">
      <c r="A39" s="8"/>
      <c r="B39" s="11"/>
      <c r="C39" s="14"/>
      <c r="D39" s="53"/>
    </row>
    <row r="40" spans="1:4" s="4" customFormat="1" x14ac:dyDescent="0.25">
      <c r="A40" s="8">
        <v>10</v>
      </c>
      <c r="B40" s="4" t="s">
        <v>34</v>
      </c>
      <c r="C40" s="12" t="s">
        <v>35</v>
      </c>
      <c r="D40" s="53">
        <f>SUM(D41:D44)</f>
        <v>1004559</v>
      </c>
    </row>
    <row r="41" spans="1:4" s="4" customFormat="1" ht="15" x14ac:dyDescent="0.2">
      <c r="A41" s="40"/>
      <c r="B41" s="11"/>
      <c r="C41" s="14" t="s">
        <v>36</v>
      </c>
      <c r="D41" s="77">
        <v>93000</v>
      </c>
    </row>
    <row r="42" spans="1:4" s="4" customFormat="1" ht="30" x14ac:dyDescent="0.2">
      <c r="A42" s="40"/>
      <c r="B42" s="11"/>
      <c r="C42" s="14" t="s">
        <v>37</v>
      </c>
      <c r="D42" s="77">
        <v>464745</v>
      </c>
    </row>
    <row r="43" spans="1:4" s="4" customFormat="1" ht="15" x14ac:dyDescent="0.2">
      <c r="A43" s="40"/>
      <c r="B43" s="11"/>
      <c r="C43" s="14" t="s">
        <v>38</v>
      </c>
      <c r="D43" s="77">
        <v>180000</v>
      </c>
    </row>
    <row r="44" spans="1:4" s="4" customFormat="1" ht="15" x14ac:dyDescent="0.2">
      <c r="A44" s="40"/>
      <c r="B44" s="11"/>
      <c r="C44" s="14" t="s">
        <v>39</v>
      </c>
      <c r="D44" s="77">
        <v>266814</v>
      </c>
    </row>
    <row r="45" spans="1:4" s="4" customFormat="1" x14ac:dyDescent="0.25">
      <c r="A45" s="40"/>
      <c r="B45" s="11"/>
      <c r="C45" s="14"/>
      <c r="D45" s="53"/>
    </row>
    <row r="46" spans="1:4" s="4" customFormat="1" ht="21.75" customHeight="1" x14ac:dyDescent="0.25">
      <c r="A46" s="8">
        <v>11</v>
      </c>
      <c r="B46" s="4" t="s">
        <v>42</v>
      </c>
      <c r="C46" s="12" t="s">
        <v>43</v>
      </c>
      <c r="D46" s="53">
        <v>15000000</v>
      </c>
    </row>
    <row r="47" spans="1:4" s="5" customFormat="1" ht="134.25" customHeight="1" x14ac:dyDescent="0.2">
      <c r="A47" s="9"/>
      <c r="B47" s="13"/>
      <c r="C47" s="58" t="s">
        <v>44</v>
      </c>
      <c r="D47" s="54"/>
    </row>
    <row r="48" spans="1:4" s="4" customFormat="1" x14ac:dyDescent="0.25">
      <c r="A48" s="8">
        <v>12</v>
      </c>
      <c r="B48" s="4" t="s">
        <v>28</v>
      </c>
      <c r="C48" s="12" t="s">
        <v>118</v>
      </c>
      <c r="D48" s="53">
        <v>6000000</v>
      </c>
    </row>
    <row r="49" spans="1:4" s="4" customFormat="1" ht="31.5" x14ac:dyDescent="0.25">
      <c r="A49" s="8">
        <v>13</v>
      </c>
      <c r="B49" s="4" t="s">
        <v>45</v>
      </c>
      <c r="C49" s="12" t="s">
        <v>54</v>
      </c>
      <c r="D49" s="53">
        <v>1246000</v>
      </c>
    </row>
    <row r="50" spans="1:4" s="5" customFormat="1" ht="60.75" customHeight="1" x14ac:dyDescent="0.2">
      <c r="A50" s="9"/>
      <c r="B50" s="13"/>
      <c r="C50" s="58" t="s">
        <v>55</v>
      </c>
      <c r="D50" s="54"/>
    </row>
    <row r="51" spans="1:4" s="4" customFormat="1" x14ac:dyDescent="0.25">
      <c r="A51" s="40"/>
      <c r="B51" s="11"/>
      <c r="C51" s="14"/>
      <c r="D51" s="53"/>
    </row>
    <row r="52" spans="1:4" s="4" customFormat="1" x14ac:dyDescent="0.25">
      <c r="A52" s="8">
        <v>14</v>
      </c>
      <c r="B52" s="4" t="s">
        <v>34</v>
      </c>
      <c r="C52" s="12" t="s">
        <v>46</v>
      </c>
      <c r="D52" s="53">
        <f>SUM(D53:D53)</f>
        <v>25920840.460000001</v>
      </c>
    </row>
    <row r="53" spans="1:4" s="4" customFormat="1" ht="15" x14ac:dyDescent="0.2">
      <c r="A53" s="40"/>
      <c r="B53" s="11"/>
      <c r="C53" s="14" t="s">
        <v>47</v>
      </c>
      <c r="D53" s="77">
        <v>25920840.460000001</v>
      </c>
    </row>
    <row r="54" spans="1:4" s="4" customFormat="1" x14ac:dyDescent="0.25">
      <c r="A54" s="40"/>
      <c r="B54" s="11"/>
      <c r="C54" s="14"/>
      <c r="D54" s="53"/>
    </row>
    <row r="55" spans="1:4" s="4" customFormat="1" x14ac:dyDescent="0.25">
      <c r="A55" s="8">
        <v>15</v>
      </c>
      <c r="B55" s="4" t="s">
        <v>34</v>
      </c>
      <c r="C55" s="12" t="s">
        <v>49</v>
      </c>
      <c r="D55" s="53">
        <f>SUM(D57:D115)</f>
        <v>17000000</v>
      </c>
    </row>
    <row r="56" spans="1:4" s="4" customFormat="1" x14ac:dyDescent="0.25">
      <c r="A56" s="8"/>
      <c r="C56" s="80" t="s">
        <v>72</v>
      </c>
      <c r="D56" s="53"/>
    </row>
    <row r="57" spans="1:4" s="4" customFormat="1" ht="30" x14ac:dyDescent="0.2">
      <c r="A57" s="40"/>
      <c r="B57" s="11"/>
      <c r="C57" s="14" t="s">
        <v>58</v>
      </c>
      <c r="D57" s="77">
        <v>690000</v>
      </c>
    </row>
    <row r="58" spans="1:4" s="4" customFormat="1" ht="63.75" customHeight="1" x14ac:dyDescent="0.2">
      <c r="A58" s="40"/>
      <c r="B58" s="11"/>
      <c r="C58" s="14" t="s">
        <v>70</v>
      </c>
      <c r="D58" s="77">
        <v>670000</v>
      </c>
    </row>
    <row r="59" spans="1:4" s="4" customFormat="1" ht="30" x14ac:dyDescent="0.2">
      <c r="A59" s="40"/>
      <c r="B59" s="11"/>
      <c r="C59" s="14" t="s">
        <v>59</v>
      </c>
      <c r="D59" s="77">
        <v>250000</v>
      </c>
    </row>
    <row r="60" spans="1:4" s="4" customFormat="1" ht="30" x14ac:dyDescent="0.2">
      <c r="A60" s="40"/>
      <c r="B60" s="11"/>
      <c r="C60" s="14" t="s">
        <v>60</v>
      </c>
      <c r="D60" s="77">
        <v>700000</v>
      </c>
    </row>
    <row r="61" spans="1:4" s="4" customFormat="1" ht="30" x14ac:dyDescent="0.2">
      <c r="A61" s="40"/>
      <c r="B61" s="11"/>
      <c r="C61" s="14" t="s">
        <v>61</v>
      </c>
      <c r="D61" s="77">
        <v>600000</v>
      </c>
    </row>
    <row r="62" spans="1:4" s="4" customFormat="1" ht="15" x14ac:dyDescent="0.2">
      <c r="A62" s="40"/>
      <c r="B62" s="11"/>
      <c r="C62" s="80" t="s">
        <v>73</v>
      </c>
      <c r="D62" s="77"/>
    </row>
    <row r="63" spans="1:4" s="4" customFormat="1" ht="15" x14ac:dyDescent="0.2">
      <c r="A63" s="40"/>
      <c r="B63" s="11"/>
      <c r="C63" s="14" t="s">
        <v>62</v>
      </c>
      <c r="D63" s="77">
        <v>270000</v>
      </c>
    </row>
    <row r="64" spans="1:4" s="4" customFormat="1" ht="15" x14ac:dyDescent="0.2">
      <c r="A64" s="40"/>
      <c r="B64" s="11"/>
      <c r="C64" s="14" t="s">
        <v>63</v>
      </c>
      <c r="D64" s="77">
        <v>290000</v>
      </c>
    </row>
    <row r="65" spans="1:4" s="4" customFormat="1" ht="15" x14ac:dyDescent="0.2">
      <c r="A65" s="40"/>
      <c r="B65" s="11"/>
      <c r="C65" s="14" t="s">
        <v>64</v>
      </c>
      <c r="D65" s="77">
        <v>300000</v>
      </c>
    </row>
    <row r="66" spans="1:4" s="4" customFormat="1" ht="15" x14ac:dyDescent="0.2">
      <c r="A66" s="40"/>
      <c r="B66" s="11"/>
      <c r="C66" s="14" t="s">
        <v>65</v>
      </c>
      <c r="D66" s="77">
        <v>425000</v>
      </c>
    </row>
    <row r="67" spans="1:4" s="4" customFormat="1" ht="15" x14ac:dyDescent="0.2">
      <c r="A67" s="40"/>
      <c r="B67" s="11"/>
      <c r="C67" s="14" t="s">
        <v>66</v>
      </c>
      <c r="D67" s="77">
        <v>350000</v>
      </c>
    </row>
    <row r="68" spans="1:4" s="4" customFormat="1" ht="15" x14ac:dyDescent="0.2">
      <c r="A68" s="40"/>
      <c r="B68" s="11"/>
      <c r="C68" s="80" t="s">
        <v>74</v>
      </c>
      <c r="D68" s="77"/>
    </row>
    <row r="69" spans="1:4" s="4" customFormat="1" ht="15" x14ac:dyDescent="0.2">
      <c r="A69" s="40"/>
      <c r="B69" s="11"/>
      <c r="C69" s="14" t="s">
        <v>67</v>
      </c>
      <c r="D69" s="77">
        <v>1100000</v>
      </c>
    </row>
    <row r="70" spans="1:4" s="4" customFormat="1" ht="30" x14ac:dyDescent="0.2">
      <c r="A70" s="40"/>
      <c r="B70" s="11"/>
      <c r="C70" s="14" t="s">
        <v>68</v>
      </c>
      <c r="D70" s="77">
        <v>250000</v>
      </c>
    </row>
    <row r="71" spans="1:4" s="4" customFormat="1" ht="15" x14ac:dyDescent="0.2">
      <c r="A71" s="40"/>
      <c r="B71" s="11"/>
      <c r="C71" s="14" t="s">
        <v>69</v>
      </c>
      <c r="D71" s="77">
        <v>200000</v>
      </c>
    </row>
    <row r="72" spans="1:4" s="4" customFormat="1" ht="15" x14ac:dyDescent="0.2">
      <c r="A72" s="40"/>
      <c r="B72" s="11"/>
      <c r="C72" s="14" t="s">
        <v>71</v>
      </c>
      <c r="D72" s="77">
        <v>300000</v>
      </c>
    </row>
    <row r="73" spans="1:4" s="4" customFormat="1" ht="15" x14ac:dyDescent="0.2">
      <c r="A73" s="40"/>
      <c r="B73" s="11"/>
      <c r="C73" s="80" t="s">
        <v>75</v>
      </c>
      <c r="D73" s="77"/>
    </row>
    <row r="74" spans="1:4" s="4" customFormat="1" ht="15" x14ac:dyDescent="0.2">
      <c r="A74" s="40"/>
      <c r="B74" s="11"/>
      <c r="C74" s="14" t="s">
        <v>76</v>
      </c>
      <c r="D74" s="77">
        <v>50000</v>
      </c>
    </row>
    <row r="75" spans="1:4" s="4" customFormat="1" ht="15" x14ac:dyDescent="0.2">
      <c r="A75" s="40"/>
      <c r="B75" s="11"/>
      <c r="C75" s="14" t="s">
        <v>77</v>
      </c>
      <c r="D75" s="77">
        <v>150000</v>
      </c>
    </row>
    <row r="76" spans="1:4" s="4" customFormat="1" ht="30" x14ac:dyDescent="0.2">
      <c r="A76" s="40"/>
      <c r="B76" s="11"/>
      <c r="C76" s="14" t="s">
        <v>78</v>
      </c>
      <c r="D76" s="77">
        <v>300000</v>
      </c>
    </row>
    <row r="77" spans="1:4" s="4" customFormat="1" ht="30" x14ac:dyDescent="0.2">
      <c r="A77" s="40"/>
      <c r="B77" s="11"/>
      <c r="C77" s="14" t="s">
        <v>79</v>
      </c>
      <c r="D77" s="77">
        <v>600000</v>
      </c>
    </row>
    <row r="78" spans="1:4" s="4" customFormat="1" ht="15" x14ac:dyDescent="0.2">
      <c r="A78" s="40"/>
      <c r="B78" s="11"/>
      <c r="C78" s="14" t="s">
        <v>80</v>
      </c>
      <c r="D78" s="77">
        <v>720000</v>
      </c>
    </row>
    <row r="79" spans="1:4" s="4" customFormat="1" ht="15" x14ac:dyDescent="0.2">
      <c r="A79" s="40"/>
      <c r="B79" s="11"/>
      <c r="C79" s="80" t="s">
        <v>82</v>
      </c>
      <c r="D79" s="81"/>
    </row>
    <row r="80" spans="1:4" s="4" customFormat="1" ht="15" x14ac:dyDescent="0.2">
      <c r="A80" s="40"/>
      <c r="B80" s="11"/>
      <c r="C80" s="14" t="s">
        <v>81</v>
      </c>
      <c r="D80" s="77">
        <v>1400000</v>
      </c>
    </row>
    <row r="81" spans="1:5" s="4" customFormat="1" ht="15" x14ac:dyDescent="0.2">
      <c r="A81" s="40"/>
      <c r="B81" s="11"/>
      <c r="C81" s="14" t="s">
        <v>83</v>
      </c>
      <c r="D81" s="77">
        <v>385000</v>
      </c>
    </row>
    <row r="82" spans="1:5" s="4" customFormat="1" ht="15" x14ac:dyDescent="0.2">
      <c r="A82" s="40"/>
      <c r="B82" s="11"/>
      <c r="C82" s="80" t="s">
        <v>84</v>
      </c>
      <c r="D82" s="77"/>
    </row>
    <row r="83" spans="1:5" s="4" customFormat="1" ht="15" x14ac:dyDescent="0.2">
      <c r="A83" s="40"/>
      <c r="B83" s="11"/>
      <c r="C83" s="14" t="s">
        <v>85</v>
      </c>
      <c r="D83" s="77">
        <v>250000</v>
      </c>
    </row>
    <row r="84" spans="1:5" s="4" customFormat="1" ht="15" x14ac:dyDescent="0.2">
      <c r="A84" s="40"/>
      <c r="B84" s="11"/>
      <c r="C84" s="14" t="s">
        <v>86</v>
      </c>
      <c r="D84" s="77">
        <v>250000</v>
      </c>
    </row>
    <row r="85" spans="1:5" s="4" customFormat="1" ht="15" x14ac:dyDescent="0.2">
      <c r="A85" s="40"/>
      <c r="B85" s="11"/>
      <c r="C85" s="14" t="s">
        <v>87</v>
      </c>
      <c r="D85" s="77">
        <v>150000</v>
      </c>
    </row>
    <row r="86" spans="1:5" s="4" customFormat="1" ht="15" x14ac:dyDescent="0.2">
      <c r="A86" s="40"/>
      <c r="B86" s="11"/>
      <c r="C86" s="14" t="s">
        <v>88</v>
      </c>
      <c r="D86" s="77">
        <v>200000</v>
      </c>
    </row>
    <row r="87" spans="1:5" s="4" customFormat="1" ht="15" x14ac:dyDescent="0.2">
      <c r="A87" s="40"/>
      <c r="B87" s="11"/>
      <c r="C87" s="14" t="s">
        <v>89</v>
      </c>
      <c r="D87" s="77">
        <v>450000</v>
      </c>
    </row>
    <row r="88" spans="1:5" s="4" customFormat="1" ht="15" x14ac:dyDescent="0.2">
      <c r="A88" s="40"/>
      <c r="B88" s="11"/>
      <c r="C88" s="14" t="s">
        <v>90</v>
      </c>
      <c r="D88" s="77">
        <v>300000</v>
      </c>
    </row>
    <row r="89" spans="1:5" s="4" customFormat="1" ht="15" x14ac:dyDescent="0.2">
      <c r="A89" s="40"/>
      <c r="B89" s="11"/>
      <c r="C89" s="14" t="s">
        <v>91</v>
      </c>
      <c r="D89" s="77">
        <v>400000</v>
      </c>
    </row>
    <row r="90" spans="1:5" s="4" customFormat="1" ht="15" x14ac:dyDescent="0.2">
      <c r="A90" s="40"/>
      <c r="B90" s="11"/>
      <c r="C90" s="14" t="s">
        <v>92</v>
      </c>
      <c r="D90" s="77">
        <v>200000</v>
      </c>
      <c r="E90" s="82">
        <f>SUM(D83:D90)</f>
        <v>2200000</v>
      </c>
    </row>
    <row r="91" spans="1:5" s="4" customFormat="1" ht="15" x14ac:dyDescent="0.2">
      <c r="A91" s="40"/>
      <c r="B91" s="11"/>
      <c r="C91" s="14" t="s">
        <v>93</v>
      </c>
      <c r="D91" s="77">
        <v>200000</v>
      </c>
    </row>
    <row r="92" spans="1:5" s="4" customFormat="1" ht="15" x14ac:dyDescent="0.2">
      <c r="A92" s="40"/>
      <c r="B92" s="11"/>
      <c r="C92" s="14" t="s">
        <v>94</v>
      </c>
      <c r="D92" s="77">
        <v>250000</v>
      </c>
    </row>
    <row r="93" spans="1:5" s="4" customFormat="1" ht="15" x14ac:dyDescent="0.2">
      <c r="A93" s="40"/>
      <c r="B93" s="11"/>
      <c r="C93" s="14" t="s">
        <v>95</v>
      </c>
      <c r="D93" s="77">
        <v>200000</v>
      </c>
    </row>
    <row r="94" spans="1:5" s="4" customFormat="1" ht="15" x14ac:dyDescent="0.2">
      <c r="A94" s="40"/>
      <c r="B94" s="11"/>
      <c r="C94" s="14" t="s">
        <v>96</v>
      </c>
      <c r="D94" s="77">
        <v>200000</v>
      </c>
    </row>
    <row r="95" spans="1:5" s="4" customFormat="1" ht="15" x14ac:dyDescent="0.2">
      <c r="A95" s="40"/>
      <c r="B95" s="11"/>
      <c r="C95" s="14" t="s">
        <v>97</v>
      </c>
      <c r="D95" s="77">
        <v>100000</v>
      </c>
      <c r="E95" s="82">
        <f>SUM(D91:D95)</f>
        <v>950000</v>
      </c>
    </row>
    <row r="96" spans="1:5" s="4" customFormat="1" ht="15" x14ac:dyDescent="0.2">
      <c r="A96" s="40"/>
      <c r="B96" s="11"/>
      <c r="C96" s="14" t="s">
        <v>100</v>
      </c>
      <c r="D96" s="77">
        <v>200000</v>
      </c>
    </row>
    <row r="97" spans="1:5" s="4" customFormat="1" ht="15" x14ac:dyDescent="0.2">
      <c r="A97" s="40"/>
      <c r="B97" s="11"/>
      <c r="C97" s="14" t="s">
        <v>98</v>
      </c>
      <c r="D97" s="77">
        <v>200000</v>
      </c>
    </row>
    <row r="98" spans="1:5" s="4" customFormat="1" ht="15" x14ac:dyDescent="0.2">
      <c r="A98" s="40"/>
      <c r="B98" s="11"/>
      <c r="C98" s="14" t="s">
        <v>99</v>
      </c>
      <c r="D98" s="77">
        <v>300000</v>
      </c>
      <c r="E98" s="82">
        <f>SUM(D96:D98)</f>
        <v>700000</v>
      </c>
    </row>
    <row r="99" spans="1:5" s="4" customFormat="1" ht="15" x14ac:dyDescent="0.2">
      <c r="A99" s="40"/>
      <c r="B99" s="11"/>
      <c r="C99" s="14" t="s">
        <v>101</v>
      </c>
      <c r="D99" s="77">
        <v>50000</v>
      </c>
    </row>
    <row r="100" spans="1:5" s="4" customFormat="1" ht="15" x14ac:dyDescent="0.2">
      <c r="A100" s="40"/>
      <c r="B100" s="11"/>
      <c r="C100" s="14" t="s">
        <v>102</v>
      </c>
      <c r="D100" s="77">
        <v>50000</v>
      </c>
    </row>
    <row r="101" spans="1:5" s="4" customFormat="1" ht="15" x14ac:dyDescent="0.2">
      <c r="A101" s="40"/>
      <c r="B101" s="11"/>
      <c r="C101" s="14" t="s">
        <v>103</v>
      </c>
      <c r="D101" s="77">
        <v>50000</v>
      </c>
    </row>
    <row r="102" spans="1:5" s="4" customFormat="1" ht="15" x14ac:dyDescent="0.2">
      <c r="A102" s="40"/>
      <c r="B102" s="11"/>
      <c r="C102" s="14" t="s">
        <v>104</v>
      </c>
      <c r="D102" s="77">
        <v>350000</v>
      </c>
    </row>
    <row r="103" spans="1:5" s="4" customFormat="1" ht="15" x14ac:dyDescent="0.2">
      <c r="A103" s="40"/>
      <c r="B103" s="11"/>
      <c r="C103" s="14" t="s">
        <v>105</v>
      </c>
      <c r="D103" s="77">
        <v>110000</v>
      </c>
    </row>
    <row r="104" spans="1:5" s="4" customFormat="1" ht="15" x14ac:dyDescent="0.2">
      <c r="A104" s="40"/>
      <c r="B104" s="11"/>
      <c r="C104" s="14" t="s">
        <v>106</v>
      </c>
      <c r="D104" s="77">
        <v>50000</v>
      </c>
    </row>
    <row r="105" spans="1:5" s="4" customFormat="1" ht="15" x14ac:dyDescent="0.2">
      <c r="A105" s="40"/>
      <c r="B105" s="11"/>
      <c r="C105" s="14" t="s">
        <v>107</v>
      </c>
      <c r="D105" s="77">
        <v>100000</v>
      </c>
      <c r="E105" s="82">
        <f>SUM(D99:D105)</f>
        <v>760000</v>
      </c>
    </row>
    <row r="106" spans="1:5" s="4" customFormat="1" ht="30" x14ac:dyDescent="0.2">
      <c r="A106" s="40"/>
      <c r="B106" s="11"/>
      <c r="C106" s="14" t="s">
        <v>108</v>
      </c>
      <c r="D106" s="77">
        <v>150000</v>
      </c>
    </row>
    <row r="107" spans="1:5" s="4" customFormat="1" ht="15" x14ac:dyDescent="0.2">
      <c r="A107" s="40"/>
      <c r="B107" s="11"/>
      <c r="C107" s="14" t="s">
        <v>109</v>
      </c>
      <c r="D107" s="77">
        <v>250000</v>
      </c>
    </row>
    <row r="108" spans="1:5" s="4" customFormat="1" ht="15" x14ac:dyDescent="0.2">
      <c r="A108" s="40"/>
      <c r="B108" s="11"/>
      <c r="C108" s="14" t="s">
        <v>110</v>
      </c>
      <c r="D108" s="77">
        <v>100000</v>
      </c>
    </row>
    <row r="109" spans="1:5" s="4" customFormat="1" ht="15" x14ac:dyDescent="0.2">
      <c r="A109" s="40"/>
      <c r="B109" s="11"/>
      <c r="C109" s="14" t="s">
        <v>111</v>
      </c>
      <c r="D109" s="77">
        <v>150000</v>
      </c>
    </row>
    <row r="110" spans="1:5" s="4" customFormat="1" ht="15" x14ac:dyDescent="0.2">
      <c r="A110" s="40"/>
      <c r="B110" s="11"/>
      <c r="C110" s="14" t="s">
        <v>112</v>
      </c>
      <c r="D110" s="77">
        <v>200000</v>
      </c>
      <c r="E110" s="82">
        <f>SUM(D106:D110)</f>
        <v>850000</v>
      </c>
    </row>
    <row r="111" spans="1:5" s="4" customFormat="1" ht="15" x14ac:dyDescent="0.2">
      <c r="A111" s="40"/>
      <c r="B111" s="11"/>
      <c r="C111" s="14" t="s">
        <v>113</v>
      </c>
      <c r="D111" s="77">
        <v>100000</v>
      </c>
      <c r="E111" s="82"/>
    </row>
    <row r="112" spans="1:5" s="4" customFormat="1" ht="15" x14ac:dyDescent="0.2">
      <c r="A112" s="40"/>
      <c r="B112" s="11"/>
      <c r="C112" s="14" t="s">
        <v>114</v>
      </c>
      <c r="D112" s="77">
        <v>100000</v>
      </c>
      <c r="E112" s="82"/>
    </row>
    <row r="113" spans="1:6" s="4" customFormat="1" ht="15" x14ac:dyDescent="0.2">
      <c r="A113" s="40"/>
      <c r="B113" s="11"/>
      <c r="C113" s="14" t="s">
        <v>115</v>
      </c>
      <c r="D113" s="77">
        <v>200000</v>
      </c>
      <c r="E113" s="82"/>
    </row>
    <row r="114" spans="1:6" s="4" customFormat="1" ht="15" x14ac:dyDescent="0.2">
      <c r="A114" s="40"/>
      <c r="B114" s="11"/>
      <c r="C114" s="14" t="s">
        <v>116</v>
      </c>
      <c r="D114" s="77">
        <v>240000</v>
      </c>
      <c r="E114" s="82"/>
    </row>
    <row r="115" spans="1:6" s="4" customFormat="1" ht="15" x14ac:dyDescent="0.2">
      <c r="A115" s="40"/>
      <c r="B115" s="11"/>
      <c r="C115" s="14" t="s">
        <v>117</v>
      </c>
      <c r="D115" s="77">
        <v>900000</v>
      </c>
      <c r="E115" s="82">
        <f>SUM(D111:D115)</f>
        <v>1540000</v>
      </c>
    </row>
    <row r="116" spans="1:6" s="4" customFormat="1" ht="15" x14ac:dyDescent="0.2">
      <c r="A116" s="40"/>
      <c r="B116" s="11"/>
      <c r="C116" s="14"/>
      <c r="D116" s="77"/>
    </row>
    <row r="117" spans="1:6" s="4" customFormat="1" x14ac:dyDescent="0.25">
      <c r="A117" s="8">
        <v>16</v>
      </c>
      <c r="B117" s="4" t="s">
        <v>28</v>
      </c>
      <c r="C117" s="12" t="s">
        <v>56</v>
      </c>
      <c r="D117" s="83"/>
    </row>
    <row r="118" spans="1:6" s="5" customFormat="1" ht="15.75" customHeight="1" x14ac:dyDescent="0.2">
      <c r="A118" s="9"/>
      <c r="B118" s="13"/>
      <c r="C118" s="58" t="s">
        <v>57</v>
      </c>
      <c r="D118" s="85">
        <v>12330000</v>
      </c>
    </row>
    <row r="119" spans="1:6" s="4" customFormat="1" x14ac:dyDescent="0.25">
      <c r="A119" s="40"/>
      <c r="B119" s="11"/>
      <c r="C119" s="14"/>
      <c r="D119" s="53"/>
    </row>
    <row r="120" spans="1:6" s="1" customFormat="1" ht="21" customHeight="1" thickBot="1" x14ac:dyDescent="0.3">
      <c r="A120" s="59" t="s">
        <v>50</v>
      </c>
      <c r="B120" s="61"/>
      <c r="C120" s="59"/>
      <c r="D120" s="71">
        <f>SUM(D12,D15,D19,D22,D25,D28,D31,D34,D38,D40,D46,D48,D49,D52,D55,D118)</f>
        <v>177248357.97</v>
      </c>
      <c r="E120" s="38"/>
      <c r="F120" s="38"/>
    </row>
    <row r="121" spans="1:6" s="1" customFormat="1" ht="10.5" customHeight="1" thickTop="1" x14ac:dyDescent="0.25">
      <c r="A121" s="70"/>
      <c r="B121" s="62"/>
      <c r="C121" s="38"/>
      <c r="D121" s="47"/>
      <c r="E121" s="38"/>
      <c r="F121" s="38"/>
    </row>
    <row r="122" spans="1:6" ht="16.5" thickBot="1" x14ac:dyDescent="0.3">
      <c r="A122" s="59" t="s">
        <v>51</v>
      </c>
      <c r="B122" s="59"/>
      <c r="C122" s="59"/>
      <c r="D122" s="63">
        <f>D9-D120</f>
        <v>-1.4901161193847656E-6</v>
      </c>
      <c r="E122" s="17"/>
      <c r="F122" s="17"/>
    </row>
    <row r="123" spans="1:6" ht="16.5" thickTop="1" x14ac:dyDescent="0.25">
      <c r="A123" s="57"/>
      <c r="B123" s="57"/>
      <c r="C123" s="57"/>
      <c r="D123" s="64"/>
      <c r="E123" s="17"/>
      <c r="F123" s="17"/>
    </row>
    <row r="124" spans="1:6" s="6" customFormat="1" ht="16.5" x14ac:dyDescent="0.25">
      <c r="A124" s="21" t="s">
        <v>4</v>
      </c>
      <c r="B124" s="65"/>
      <c r="C124" s="66"/>
      <c r="D124" s="67"/>
      <c r="E124" s="66"/>
      <c r="F124" s="66"/>
    </row>
    <row r="125" spans="1:6" s="2" customFormat="1" x14ac:dyDescent="0.25">
      <c r="A125" s="38" t="s">
        <v>2</v>
      </c>
      <c r="B125" s="62"/>
      <c r="C125" s="38"/>
      <c r="D125" s="38"/>
      <c r="E125" s="38"/>
      <c r="F125" s="38"/>
    </row>
    <row r="126" spans="1:6" s="3" customFormat="1" ht="15" x14ac:dyDescent="0.2">
      <c r="A126" s="70" t="s">
        <v>14</v>
      </c>
      <c r="B126" s="68"/>
      <c r="C126" s="17"/>
      <c r="D126" s="67">
        <v>232848.1</v>
      </c>
      <c r="E126" s="17"/>
      <c r="F126" s="17"/>
    </row>
    <row r="127" spans="1:6" s="3" customFormat="1" ht="15" x14ac:dyDescent="0.2">
      <c r="A127" s="70" t="s">
        <v>40</v>
      </c>
      <c r="B127" s="68"/>
      <c r="C127" s="17"/>
      <c r="D127" s="67"/>
      <c r="E127" s="17"/>
      <c r="F127" s="17"/>
    </row>
    <row r="128" spans="1:6" s="3" customFormat="1" ht="15" x14ac:dyDescent="0.2">
      <c r="A128" s="70"/>
      <c r="B128" s="68"/>
      <c r="C128" s="17"/>
      <c r="D128" s="67"/>
      <c r="E128" s="17"/>
      <c r="F128" s="17"/>
    </row>
    <row r="129" spans="1:6" ht="20.25" customHeight="1" thickBot="1" x14ac:dyDescent="0.3">
      <c r="A129" s="60" t="s">
        <v>41</v>
      </c>
      <c r="B129" s="30"/>
      <c r="C129" s="31"/>
      <c r="D129" s="32">
        <f>SUM(D126)</f>
        <v>232848.1</v>
      </c>
      <c r="E129" s="17"/>
      <c r="F129" s="17"/>
    </row>
    <row r="130" spans="1:6" ht="16.5" thickTop="1" x14ac:dyDescent="0.25">
      <c r="A130" s="33"/>
      <c r="B130" s="34"/>
      <c r="C130" s="17"/>
      <c r="D130" s="69"/>
      <c r="E130" s="17"/>
      <c r="F130" s="17"/>
    </row>
    <row r="131" spans="1:6" x14ac:dyDescent="0.25">
      <c r="A131" s="33"/>
      <c r="B131" s="34"/>
      <c r="C131" s="17"/>
      <c r="D131" s="47"/>
      <c r="E131" s="17"/>
      <c r="F131" s="17"/>
    </row>
  </sheetData>
  <mergeCells count="2">
    <mergeCell ref="A11:B11"/>
    <mergeCell ref="C16:C1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66" firstPageNumber="244" orientation="portrait" useFirstPageNumber="1" r:id="rId1"/>
  <headerFooter alignWithMargins="0">
    <oddFooter>&amp;L&amp;"Arial,Kurzíva"Zastupitelstvo Olomouckého kraje 20.6.2014
5.2. - Závěrečný účet Olomouckého kraje za rok 2013
Příloha č. 12: Zůstatek bankovních účtu Olomouckého kraje k 31.12.2013
&amp;R&amp;"Arial,Kurzíva"Strana &amp;P (celkem 480&amp;"Arial,Obyčejné")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přebytek</vt:lpstr>
      <vt:lpstr>přebytek!Názvy_tisku</vt:lpstr>
      <vt:lpstr>přebytek!Oblast_tisku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vitkova</dc:creator>
  <cp:lastModifiedBy>Dosedlová Zuzana</cp:lastModifiedBy>
  <cp:lastPrinted>2014-06-03T07:42:27Z</cp:lastPrinted>
  <dcterms:created xsi:type="dcterms:W3CDTF">2006-05-16T09:52:25Z</dcterms:created>
  <dcterms:modified xsi:type="dcterms:W3CDTF">2014-07-09T10:33:33Z</dcterms:modified>
</cp:coreProperties>
</file>