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15480" windowHeight="11190"/>
  </bookViews>
  <sheets>
    <sheet name="rekapitulace" sheetId="2" r:id="rId1"/>
    <sheet name="dotace " sheetId="1" r:id="rId2"/>
  </sheets>
  <definedNames>
    <definedName name="_xlnm.Print_Area" localSheetId="1">'dotace '!$B$1:$E$2624</definedName>
  </definedNames>
  <calcPr calcId="145621"/>
</workbook>
</file>

<file path=xl/calcChain.xml><?xml version="1.0" encoding="utf-8"?>
<calcChain xmlns="http://schemas.openxmlformats.org/spreadsheetml/2006/main">
  <c r="E2615" i="1" l="1"/>
  <c r="E1045" i="1" l="1"/>
  <c r="E1649" i="1" l="1"/>
  <c r="E2608" i="1" l="1"/>
  <c r="E2505" i="1"/>
  <c r="E2484" i="1"/>
  <c r="E2334" i="1"/>
  <c r="E2325" i="1"/>
  <c r="E2247" i="1"/>
  <c r="E2180" i="1"/>
  <c r="E2170" i="1"/>
  <c r="E2154" i="1"/>
  <c r="E2144" i="1"/>
  <c r="E2132" i="1"/>
  <c r="E2115" i="1"/>
  <c r="E1912" i="1"/>
  <c r="E1864" i="1"/>
  <c r="E1826" i="1"/>
  <c r="E1812" i="1"/>
  <c r="E1804" i="1"/>
  <c r="E1795" i="1"/>
  <c r="E1757" i="1"/>
  <c r="E1689" i="1"/>
  <c r="E1577" i="1"/>
  <c r="E1183" i="1"/>
  <c r="E1168" i="1"/>
  <c r="E1157" i="1"/>
  <c r="E996" i="1"/>
  <c r="E962" i="1"/>
  <c r="E782" i="1"/>
  <c r="E130" i="1"/>
  <c r="G2607" i="1"/>
  <c r="G2483" i="1"/>
  <c r="G2305" i="1"/>
  <c r="G2276" i="1"/>
  <c r="G2247" i="1"/>
  <c r="G2180" i="1"/>
  <c r="G2170" i="1"/>
  <c r="G2154" i="1"/>
  <c r="G2143" i="1"/>
  <c r="G2132" i="1"/>
  <c r="G2115" i="1"/>
  <c r="G1912" i="1"/>
  <c r="G1864" i="1"/>
  <c r="G1826" i="1"/>
  <c r="G1804" i="1"/>
  <c r="G1795" i="1"/>
  <c r="G1757" i="1"/>
  <c r="G1689" i="1"/>
  <c r="G1648" i="1"/>
  <c r="G1576" i="1"/>
  <c r="G1182" i="1"/>
  <c r="G1178" i="1"/>
  <c r="G1167" i="1"/>
  <c r="G1156" i="1"/>
  <c r="G1038" i="1"/>
  <c r="G1018" i="1"/>
  <c r="G961" i="1"/>
  <c r="G781" i="1"/>
  <c r="G769" i="1"/>
  <c r="G529" i="1"/>
  <c r="G250" i="1"/>
  <c r="G211" i="1"/>
  <c r="G78" i="1"/>
  <c r="C2608" i="1"/>
  <c r="C2505" i="1"/>
  <c r="C2484" i="1"/>
  <c r="C2325" i="1"/>
  <c r="C2247" i="1"/>
  <c r="C2144" i="1"/>
  <c r="C2115" i="1"/>
  <c r="C24" i="2" s="1"/>
  <c r="C1864" i="1"/>
  <c r="C1826" i="1"/>
  <c r="C1795" i="1"/>
  <c r="C1757" i="1"/>
  <c r="C1689" i="1"/>
  <c r="C1649" i="1"/>
  <c r="C1577" i="1"/>
  <c r="C1168" i="1"/>
  <c r="C1157" i="1"/>
  <c r="C1045" i="1"/>
  <c r="C130" i="1"/>
  <c r="C996" i="1"/>
  <c r="C962" i="1"/>
  <c r="C782" i="1"/>
  <c r="G576" i="1"/>
  <c r="G572" i="1"/>
  <c r="G214" i="1"/>
  <c r="G87" i="1"/>
  <c r="G2324" i="1"/>
  <c r="C1183" i="1" l="1"/>
  <c r="G1004" i="1" l="1"/>
  <c r="G129" i="1" l="1"/>
  <c r="C1812" i="1" l="1"/>
  <c r="G1811" i="1" l="1"/>
  <c r="G1043" i="1"/>
  <c r="G126" i="1"/>
  <c r="C2170" i="1"/>
  <c r="C1804" i="1" l="1"/>
  <c r="G2517" i="1" l="1"/>
  <c r="G2504" i="1"/>
  <c r="G30" i="1" l="1"/>
  <c r="C2334" i="1" l="1"/>
  <c r="G20" i="1" l="1"/>
  <c r="G994" i="1" l="1"/>
  <c r="G16" i="1"/>
  <c r="G2612" i="1" s="1"/>
  <c r="G2262" i="1"/>
  <c r="G2256" i="1"/>
  <c r="G2255" i="1"/>
  <c r="E38" i="2" l="1"/>
  <c r="E33" i="2" l="1"/>
  <c r="E19" i="2"/>
  <c r="E13" i="2"/>
  <c r="E37" i="2"/>
  <c r="E32" i="2"/>
  <c r="E30" i="2"/>
  <c r="E15" i="2"/>
  <c r="E11" i="2"/>
  <c r="E9" i="2"/>
  <c r="E8" i="2"/>
  <c r="E7" i="2"/>
  <c r="E6" i="2"/>
  <c r="D2612" i="1" l="1"/>
  <c r="E27" i="2"/>
  <c r="C2518" i="1" l="1"/>
  <c r="C30" i="2"/>
  <c r="C2180" i="1"/>
  <c r="C28" i="2"/>
  <c r="C2154" i="1"/>
  <c r="C27" i="2" s="1"/>
  <c r="C2132" i="1"/>
  <c r="C1912" i="1"/>
  <c r="C2612" i="1" l="1"/>
  <c r="E10" i="2"/>
  <c r="E18" i="2" l="1"/>
  <c r="C19" i="2" l="1"/>
  <c r="E17" i="2"/>
  <c r="E20" i="2" l="1"/>
  <c r="E25" i="2"/>
  <c r="C25" i="2" l="1"/>
  <c r="C37" i="2"/>
  <c r="C33" i="2"/>
  <c r="E2518" i="1"/>
  <c r="E2612" i="1" s="1"/>
  <c r="C2617" i="1" s="1"/>
  <c r="E35" i="2"/>
  <c r="E34" i="2"/>
  <c r="E29" i="2"/>
  <c r="E28" i="2"/>
  <c r="E24" i="2"/>
  <c r="E12" i="2"/>
  <c r="E22" i="2"/>
  <c r="E23" i="2"/>
  <c r="C36" i="2"/>
  <c r="C35" i="2"/>
  <c r="C34" i="2"/>
  <c r="C32" i="2"/>
  <c r="C20" i="2"/>
  <c r="C17" i="2"/>
  <c r="C15" i="2"/>
  <c r="C13" i="2"/>
  <c r="C12" i="2"/>
  <c r="C11" i="2"/>
  <c r="C10" i="2"/>
  <c r="C9" i="2"/>
  <c r="C8" i="2"/>
  <c r="C7" i="2"/>
  <c r="C6" i="2"/>
  <c r="E14" i="2"/>
  <c r="E16" i="2"/>
  <c r="E21" i="2"/>
  <c r="E26" i="2"/>
  <c r="E36" i="2" l="1"/>
  <c r="E39" i="2" s="1"/>
  <c r="C26" i="2"/>
  <c r="C18" i="2"/>
  <c r="C14" i="2"/>
  <c r="C21" i="2"/>
  <c r="C23" i="2"/>
  <c r="C29" i="2"/>
  <c r="C16" i="2"/>
  <c r="C22" i="2"/>
  <c r="C39" i="2" l="1"/>
</calcChain>
</file>

<file path=xl/sharedStrings.xml><?xml version="1.0" encoding="utf-8"?>
<sst xmlns="http://schemas.openxmlformats.org/spreadsheetml/2006/main" count="2740" uniqueCount="2172">
  <si>
    <t>Příspěvky do 25 tis. Kč ( ÚZ 02 )</t>
  </si>
  <si>
    <t>Financování základních složek IZS  ( ÚZ 09 )- z rezervy hejtmana pro krizové řízení</t>
  </si>
  <si>
    <t>Ostatní příspěvky  ( ÚZ 16 )</t>
  </si>
  <si>
    <t>Program obnovy venkova  ( ÚZ 17 )</t>
  </si>
  <si>
    <t>Přebytek hospodaření Olomouckého kraje ( ÚZ 24 )</t>
  </si>
  <si>
    <t>Finanční příspěvky v oblasti sportu  ( ÚZ 105 )</t>
  </si>
  <si>
    <t>Stipendijní řád Olomouckého kraje  ( ÚZ 110 )</t>
  </si>
  <si>
    <t>Environmentální vzdělávání, výchova a osvěta (EVVO)  ( ÚZ 112 )</t>
  </si>
  <si>
    <t>Talent Olomouckého kraje ( ÚZ 114 )</t>
  </si>
  <si>
    <t>A. Dotační tituly</t>
  </si>
  <si>
    <t>B. Ostatní příspěvky</t>
  </si>
  <si>
    <t>3. Dotace na jednotky sborů dobrovolných hasičů-z rozpočtu kraje ( ÚZ 08 )</t>
  </si>
  <si>
    <t>Javorník</t>
  </si>
  <si>
    <t>Česká republika - Hasičský záchranný sbor Olomouckého kraje</t>
  </si>
  <si>
    <t>5. Ostatní příspěvky  ( ÚZ 16 )</t>
  </si>
  <si>
    <t>Paršovice</t>
  </si>
  <si>
    <t>6. Program obnovy venkova  ( ÚZ 17 )</t>
  </si>
  <si>
    <t>Bělá pod Pradědem</t>
  </si>
  <si>
    <t>Hvozd</t>
  </si>
  <si>
    <t>Pěnčín</t>
  </si>
  <si>
    <t>Suchdol</t>
  </si>
  <si>
    <t>Vitčice</t>
  </si>
  <si>
    <t>Černotín</t>
  </si>
  <si>
    <t>Dolní Újezd</t>
  </si>
  <si>
    <t>Horní Újezd</t>
  </si>
  <si>
    <t>Hradčany</t>
  </si>
  <si>
    <t>Lhota</t>
  </si>
  <si>
    <t xml:space="preserve">1. Významné projekty ( ÚZ 01)  </t>
  </si>
  <si>
    <t>v Kč</t>
  </si>
  <si>
    <t>ORJ</t>
  </si>
  <si>
    <t>Příjemce</t>
  </si>
  <si>
    <t>Skutečnost</t>
  </si>
  <si>
    <t>Město Zlaté Hory</t>
  </si>
  <si>
    <t>Celkem</t>
  </si>
  <si>
    <t>Obnova staveb drobné architektury místního významu v Olomouckém kraji ( ÚZ 211 )</t>
  </si>
  <si>
    <t>Podpora kulturních aktivit v Olomouckém kraji ( ÚZ 212 )</t>
  </si>
  <si>
    <t>Financování protidrogové prevence  ( ÚZ 254 )</t>
  </si>
  <si>
    <t>Stipendia pro žáky učebních oborů  ( ÚZ 115 )</t>
  </si>
  <si>
    <t>Příspěvky divadlům a filharmoniím  ( ÚZ 200 )</t>
  </si>
  <si>
    <t>Neinvestiční dotace pro knihovny  ( ÚZ 204 )</t>
  </si>
  <si>
    <t>Obnova kulturních památek v Olomouckém kraji ( ÚZ 210 )</t>
  </si>
  <si>
    <t>Dotace na jednotky sborů dobrovolných hasičů - 
z rozpočtu kraje ( ÚZ 08 )</t>
  </si>
  <si>
    <t>Strategie integrace příslušníků romských komunit 
( UZ 408 )</t>
  </si>
  <si>
    <t>Příspěvky na hospodaření v lesích na území OK  
( ÚZ 550 )</t>
  </si>
  <si>
    <t>Příspěvky obcím OK na řešení mimoř.událostí 
 ( ÚZ 552 )</t>
  </si>
  <si>
    <t>Jeseník</t>
  </si>
  <si>
    <t>Písečná</t>
  </si>
  <si>
    <t>Zlaté Hory</t>
  </si>
  <si>
    <t>Drahany</t>
  </si>
  <si>
    <t>Klenovice na Hané</t>
  </si>
  <si>
    <t>Kostelec na Hané</t>
  </si>
  <si>
    <t>Laškov</t>
  </si>
  <si>
    <t>Mostkovice</t>
  </si>
  <si>
    <t>Plumlov</t>
  </si>
  <si>
    <t>Ptení</t>
  </si>
  <si>
    <t>Rozstání</t>
  </si>
  <si>
    <t>Vrbátky</t>
  </si>
  <si>
    <t>Zdětín</t>
  </si>
  <si>
    <t>Bratrušov</t>
  </si>
  <si>
    <t>Jindřichov</t>
  </si>
  <si>
    <t>Leština</t>
  </si>
  <si>
    <t>Nový Malín</t>
  </si>
  <si>
    <t>Sobotín</t>
  </si>
  <si>
    <t>Sudkov</t>
  </si>
  <si>
    <t>Hanušovice</t>
  </si>
  <si>
    <t>Libina</t>
  </si>
  <si>
    <t>Loštice</t>
  </si>
  <si>
    <t>Mohelnice</t>
  </si>
  <si>
    <t>Bílá Lhota</t>
  </si>
  <si>
    <t>Bohuňovice</t>
  </si>
  <si>
    <t>Luká</t>
  </si>
  <si>
    <t>Náměšť na Hané</t>
  </si>
  <si>
    <t>Statutární město Olomouc</t>
  </si>
  <si>
    <t>Velký Újezd</t>
  </si>
  <si>
    <t>Lipník nad Bečvou</t>
  </si>
  <si>
    <t>Tovačov</t>
  </si>
  <si>
    <t>Bělotín</t>
  </si>
  <si>
    <t>Dřevohostice</t>
  </si>
  <si>
    <t>Hustopeče nad Bečvou</t>
  </si>
  <si>
    <t>Partutovice</t>
  </si>
  <si>
    <t>Troubky</t>
  </si>
  <si>
    <t>Držovice</t>
  </si>
  <si>
    <t>4. Financování základních složek IZS  ( ÚZ 09 )- z rezervy hejtmana pro krizové řízení</t>
  </si>
  <si>
    <t>Opatovice</t>
  </si>
  <si>
    <t>Říkovice</t>
  </si>
  <si>
    <t>Střítež nad Ludinou</t>
  </si>
  <si>
    <t>Nezamyslice</t>
  </si>
  <si>
    <t>Štěpánov</t>
  </si>
  <si>
    <t>Horní Moštěnice</t>
  </si>
  <si>
    <t>Osek nad Bečvou</t>
  </si>
  <si>
    <t>Přestavlky</t>
  </si>
  <si>
    <t>Horská služba ČR, o.p.s.</t>
  </si>
  <si>
    <t>Městys Dřevohostice</t>
  </si>
  <si>
    <t>Celkem k použití v rozpočtu na rok 2011</t>
  </si>
  <si>
    <t>Rekapitulace</t>
  </si>
  <si>
    <t>Významné projekty (ÚZ 01)</t>
  </si>
  <si>
    <t>Dotační program prevence kriminality  ( ÚZ 407 )</t>
  </si>
  <si>
    <t>Prostředky z Fondu na podporu výstavby a obnovy vodohosp. infrastruktury ( ÚZ 551 )</t>
  </si>
  <si>
    <t>ORJ 02</t>
  </si>
  <si>
    <t>KF Stomix Žulová</t>
  </si>
  <si>
    <t>Městská knihovna Šumperk</t>
  </si>
  <si>
    <t>Gymnázium Šternberk</t>
  </si>
  <si>
    <t>Město Staré Město</t>
  </si>
  <si>
    <t>Městská knihovna Lipník nad Bečvou</t>
  </si>
  <si>
    <t>Městské kulturní středisko Javorník</t>
  </si>
  <si>
    <t>Mikroregion Plumlovsko</t>
  </si>
  <si>
    <t>Městské kulturní středisko Konice</t>
  </si>
  <si>
    <t>Město Štíty – Turistické informační centrum</t>
  </si>
  <si>
    <t>Občanské sdružení BŘEH</t>
  </si>
  <si>
    <t>Libor Gašparovič</t>
  </si>
  <si>
    <t>KELTSKÁ NOC, o. s.</t>
  </si>
  <si>
    <t>Rychlebské stezky, o.s.</t>
  </si>
  <si>
    <t>RNDr. Ivan Marek</t>
  </si>
  <si>
    <t>Brodek u Prostějova</t>
  </si>
  <si>
    <t>Buková</t>
  </si>
  <si>
    <t>Čelechovice na Hané</t>
  </si>
  <si>
    <t>Daskabát</t>
  </si>
  <si>
    <t>Doloplazy</t>
  </si>
  <si>
    <t>Horní Štěpánov</t>
  </si>
  <si>
    <t>Hrubčice</t>
  </si>
  <si>
    <t>Lobodice</t>
  </si>
  <si>
    <t>Loučná nad Desnou</t>
  </si>
  <si>
    <t>Majetín</t>
  </si>
  <si>
    <t>Moravský Beroun</t>
  </si>
  <si>
    <t>Olomouc</t>
  </si>
  <si>
    <t>Olšany u Prostějova</t>
  </si>
  <si>
    <t>Petrov nad Desnou</t>
  </si>
  <si>
    <t>Postřelmov</t>
  </si>
  <si>
    <t>Prosenice</t>
  </si>
  <si>
    <t>Prostějov</t>
  </si>
  <si>
    <t>Prostějovičky</t>
  </si>
  <si>
    <t>Radslavice</t>
  </si>
  <si>
    <t>Senice na Hané</t>
  </si>
  <si>
    <t>Slatinky</t>
  </si>
  <si>
    <t>Svésedlice</t>
  </si>
  <si>
    <t>Štíty</t>
  </si>
  <si>
    <t>Veselíčko</t>
  </si>
  <si>
    <t>Žulová</t>
  </si>
  <si>
    <t>Oblastní spolek ČČK Olomouc</t>
  </si>
  <si>
    <t>ORJ 08</t>
  </si>
  <si>
    <t>Obec Velké Losiny</t>
  </si>
  <si>
    <t>Poskytnuto</t>
  </si>
  <si>
    <t>Obec Lipová - lázně</t>
  </si>
  <si>
    <t>7. Přebytek hospodaření Olomouckého kraje ( ÚZ 24 )</t>
  </si>
  <si>
    <t>9. Finanční příspěvky v oblasti sportu  ( ÚZ 105 )</t>
  </si>
  <si>
    <t>10. Stipendijní řád Olomouckého kraje  ( ÚZ 110 )</t>
  </si>
  <si>
    <t>11. Environmentální vzdělávání, výchova a osvěta (EVVO)  ( ÚZ 112 )</t>
  </si>
  <si>
    <t>12. Talent Olomouckého kraje ( ÚZ 114 )</t>
  </si>
  <si>
    <t>13. Stipendia pro žáky učebních oborů  ( ÚZ 115 )</t>
  </si>
  <si>
    <t>14. Příspěvky vysokým školám  ( ÚZ 116 )</t>
  </si>
  <si>
    <t>Přímá podpora významných kulturních akcí ( ÚZ 213 )</t>
  </si>
  <si>
    <t>Vzdělávání lékařů ( ÚZ 258 )</t>
  </si>
  <si>
    <t>Zastupování zájmů Olomouckého kraje v Bruselu         (ÚZ 508 )</t>
  </si>
  <si>
    <t>Program na podporu začínajících včelařů na území OK ( ÚZ 553 )</t>
  </si>
  <si>
    <t>Příspěvky vysokým školám  ( ÚZ 116 )</t>
  </si>
  <si>
    <t>15. Příspěvky divadlům a filharmoniím  ( ÚZ 200 )</t>
  </si>
  <si>
    <t>16. Neinvestiční dotace pro knihovny  ( ÚZ 204 )</t>
  </si>
  <si>
    <t>17. Obnova kulturních památek v Olomouckém kraji ( ÚZ 210 )</t>
  </si>
  <si>
    <t>18. Obnova staveb drobné architektury místního významu v Olomouckém kraji ( ÚZ 211 )</t>
  </si>
  <si>
    <t>19. Podpora kulturních aktivit v Olomouckém kraji ( ÚZ 212 )</t>
  </si>
  <si>
    <t>20. Přímá podpora významných kulturních akcí  ( ÚZ 213 )</t>
  </si>
  <si>
    <t>21. Financování protidrogové prevence  ( ÚZ 254 )</t>
  </si>
  <si>
    <t>RALLYE REJVÍZ, o. s.</t>
  </si>
  <si>
    <t>Místní skupina ČČK Olomouc-Řepčín</t>
  </si>
  <si>
    <t xml:space="preserve">Altis ski tour o.s. </t>
  </si>
  <si>
    <t>KČT - oblast Olomoucký kraj</t>
  </si>
  <si>
    <t>Jeseníky - Sdružení cestovního ruchu</t>
  </si>
  <si>
    <t>SDH Benkov</t>
  </si>
  <si>
    <t>SDH Bratrušov</t>
  </si>
  <si>
    <t>SDH Dolní Libina</t>
  </si>
  <si>
    <t>SDH Horní Újezd</t>
  </si>
  <si>
    <t>SDH Hrabová</t>
  </si>
  <si>
    <t>SDH Chválkovice</t>
  </si>
  <si>
    <t>SDH Kolšov</t>
  </si>
  <si>
    <t>SDH Kostelec na Hané</t>
  </si>
  <si>
    <t>SDH Lipová</t>
  </si>
  <si>
    <t>SDH Loštice</t>
  </si>
  <si>
    <t>SDH Loučná nad Desnou</t>
  </si>
  <si>
    <t>SDH Luká</t>
  </si>
  <si>
    <t>SDH Mladeč</t>
  </si>
  <si>
    <t>SDH Němčice nad Hanou</t>
  </si>
  <si>
    <t>SDH Oprostovice</t>
  </si>
  <si>
    <t>SDH Osek nad Bečvou</t>
  </si>
  <si>
    <t>SDH Radíkov</t>
  </si>
  <si>
    <t>SDH Radkova Lhota</t>
  </si>
  <si>
    <t>SDH Radslavice</t>
  </si>
  <si>
    <t>SDH Rájec</t>
  </si>
  <si>
    <t>SDH Svésedlice</t>
  </si>
  <si>
    <t>SDH Troubky</t>
  </si>
  <si>
    <t>SDH Třeština</t>
  </si>
  <si>
    <t>SDH v Břevenci</t>
  </si>
  <si>
    <t>SDH v Droždíně</t>
  </si>
  <si>
    <t>SDH v Loučanech</t>
  </si>
  <si>
    <t>SDH v Přáslavicích</t>
  </si>
  <si>
    <t>SDH ve Staré Červené Vodě</t>
  </si>
  <si>
    <t>SDH ve Střelicích</t>
  </si>
  <si>
    <t>SDH ve Štěpánově</t>
  </si>
  <si>
    <t>SDH ve Vidnavě</t>
  </si>
  <si>
    <t>SDH ve Vlčicích</t>
  </si>
  <si>
    <t>SH ČMS Hanácký okrsek</t>
  </si>
  <si>
    <t>SH ČMS Víceměřice</t>
  </si>
  <si>
    <t>Bedihošť</t>
  </si>
  <si>
    <t>Bouzov</t>
  </si>
  <si>
    <t>Brodek u Přerova</t>
  </si>
  <si>
    <t>Císařov</t>
  </si>
  <si>
    <t>Citov</t>
  </si>
  <si>
    <t>Čelčice</t>
  </si>
  <si>
    <t>Česká Ves</t>
  </si>
  <si>
    <t>Dobrčice</t>
  </si>
  <si>
    <t>Domašov nad Bystřicí</t>
  </si>
  <si>
    <t>Domaželice</t>
  </si>
  <si>
    <t>Drahanovice</t>
  </si>
  <si>
    <t>Dřevnovice</t>
  </si>
  <si>
    <t>Dzbel</t>
  </si>
  <si>
    <t>Horní Loděnice</t>
  </si>
  <si>
    <t>Horní Těšice</t>
  </si>
  <si>
    <t>Hrabišín</t>
  </si>
  <si>
    <t>Hrabůvka</t>
  </si>
  <si>
    <t>Hranice</t>
  </si>
  <si>
    <t>Cholina</t>
  </si>
  <si>
    <t>Jezernice</t>
  </si>
  <si>
    <t>Kamenná</t>
  </si>
  <si>
    <t>Lipová</t>
  </si>
  <si>
    <t>Loučany</t>
  </si>
  <si>
    <t>Maletín</t>
  </si>
  <si>
    <t>Malhotice</t>
  </si>
  <si>
    <t>Niva</t>
  </si>
  <si>
    <t>Obědkovice</t>
  </si>
  <si>
    <t>Oplocany</t>
  </si>
  <si>
    <t>Polom</t>
  </si>
  <si>
    <t>Provodovice</t>
  </si>
  <si>
    <t>Přemyslovice</t>
  </si>
  <si>
    <t>Radíkov</t>
  </si>
  <si>
    <t>Radkovy</t>
  </si>
  <si>
    <t>Rájec</t>
  </si>
  <si>
    <t>Seloutky</t>
  </si>
  <si>
    <t>Senička</t>
  </si>
  <si>
    <t>Skalička</t>
  </si>
  <si>
    <t>Slavětín</t>
  </si>
  <si>
    <t>Soběchleby</t>
  </si>
  <si>
    <t>Stará Ves</t>
  </si>
  <si>
    <t>Šišma</t>
  </si>
  <si>
    <t>Štarnov</t>
  </si>
  <si>
    <t>Těšetice</t>
  </si>
  <si>
    <t>Třeština</t>
  </si>
  <si>
    <t>Týn nad Bečvou</t>
  </si>
  <si>
    <t>Určice</t>
  </si>
  <si>
    <t>Velké Losiny</t>
  </si>
  <si>
    <t>Vernířovice</t>
  </si>
  <si>
    <t>Věžky</t>
  </si>
  <si>
    <t>Vikýřovice</t>
  </si>
  <si>
    <t>Vrchoslavice</t>
  </si>
  <si>
    <t>Zvole</t>
  </si>
  <si>
    <t>Želatovice</t>
  </si>
  <si>
    <t>Střední Morava - Sdružení cestovního ruchu, IČ 75087057, čl. příspěvek</t>
  </si>
  <si>
    <t>Jeseníky - Sdružení cestovního ruchu, IČ 68923244, čl. příspěvek</t>
  </si>
  <si>
    <t>Muzeum Komenského v Přerově, příspěvková organizace</t>
  </si>
  <si>
    <t>Městská kulturní zařízení, p.o. Šternberk</t>
  </si>
  <si>
    <t>Městys Náměšť na Hané</t>
  </si>
  <si>
    <t>Priessnitzovy léčebné lázně, a.s.</t>
  </si>
  <si>
    <t>Zábřežská kulturní s.r.o.</t>
  </si>
  <si>
    <t>Městská knihovna Hranice</t>
  </si>
  <si>
    <t>Rychlebské stezky</t>
  </si>
  <si>
    <t>MAS Horní Pomoraví o.p.s.</t>
  </si>
  <si>
    <t>Mohelnické kulturní centrum s.r.o.</t>
  </si>
  <si>
    <t>Sbor dobrovolných hasičů Vidnava</t>
  </si>
  <si>
    <t>Hranická rozvojová agentura</t>
  </si>
  <si>
    <t>MAS Moravská cesta o.s.</t>
  </si>
  <si>
    <t>MAS Horní Pomoraví, o.p.s.</t>
  </si>
  <si>
    <t>Ing. Pavel Stonawský</t>
  </si>
  <si>
    <t>Okresní agrární komora Šumperk</t>
  </si>
  <si>
    <t>Škola obnovy venkova OK,o.p.s.</t>
  </si>
  <si>
    <t>Euroregion Pomezí Čech, Moravy a Kladska - Euroregion Glacensis</t>
  </si>
  <si>
    <t>Euroregion Praděd</t>
  </si>
  <si>
    <t>Regionální agentura pro rozvoj Stř. Moravy</t>
  </si>
  <si>
    <t>Obec Černotín</t>
  </si>
  <si>
    <t>Město Štíty</t>
  </si>
  <si>
    <t>Město Vidnava</t>
  </si>
  <si>
    <t>Obec Jindřichov</t>
  </si>
  <si>
    <t>8. Regionální inovační strategie OK ( ÚZ 35 )</t>
  </si>
  <si>
    <t>Obec Mořice</t>
  </si>
  <si>
    <t>Město Hranice</t>
  </si>
  <si>
    <t>Regionální inovační strategie OK ( ÚZ 35 )</t>
  </si>
  <si>
    <t>22. Vzdělávání lékařů ( ÚZ 258 )</t>
  </si>
  <si>
    <t>23. Dotační program prevence kriminality  ( ÚZ 407 )</t>
  </si>
  <si>
    <t>24. Strategie integrace příslušníků romských komunit ( UZ 408 )</t>
  </si>
  <si>
    <t>25. Podpora aktivit zaměřených na sociální začleňování - oblast podpory terénních a ambulantních služeb (ÚZ 414 )</t>
  </si>
  <si>
    <t>26. Cestovní ruch ( ÚZ 500, 501,503,504,505, 511, 512, 513 )</t>
  </si>
  <si>
    <t>27. Zastupování zájmů Olomouckého kraje v Bruselu (ÚZ 508 )</t>
  </si>
  <si>
    <t>28. Příspěvky na hospodaření v lesích na území OK  ( ÚZ 550 )</t>
  </si>
  <si>
    <t>29. Prostředky z Fondu na podporu výstavby a obnovy vodohosp. infrastruktury ( ÚZ 551 )</t>
  </si>
  <si>
    <t>30. Příspěvky obcím OK na řešení mimoř.událostí  ( ÚZ 552 )</t>
  </si>
  <si>
    <t>31. Program na podporu začínajících včelařů na území OK ( ÚZ 553 )</t>
  </si>
  <si>
    <t>Podpora aktivit zaměřených na sociální začleňování - oblast podpory terénních a ambulantních služeb (ÚZ 414 )</t>
  </si>
  <si>
    <t>Cestovní ruch ( ÚZ 500, 501,503,504,505, 511, 512, 513 )</t>
  </si>
  <si>
    <t>Ostatní vratky</t>
  </si>
  <si>
    <t>11. Příspěvky a dotace poskytnuté z rozpočtu Olomouckého kraje v roce 2013</t>
  </si>
  <si>
    <t>Vráceno  v roce 2014</t>
  </si>
  <si>
    <t>Celkem vratky v roce 2014</t>
  </si>
  <si>
    <t>Celkem příspěvky a dotace poskytnuté z rozpočtu OK v roce 2013</t>
  </si>
  <si>
    <t>Jeseníky přes hranici o.s.</t>
  </si>
  <si>
    <t>SPOLEČNOST VINCENZE PRIESSNITZE, o.s.</t>
  </si>
  <si>
    <t>2. Příspěvky do 25 tis. Kč ( ÚZ 02 )</t>
  </si>
  <si>
    <t>ECCE HOMO ŠTERNBERK o.s.</t>
  </si>
  <si>
    <t>Střední Morava - Sdružení cestovního ruchu, IČ 75087057 - Střední Morava on-line, příspěvek</t>
  </si>
  <si>
    <t>Střední Morava - Sdružení cestovního ruchu, IČ 75087057 - Střední Morava on-line, půjčka</t>
  </si>
  <si>
    <t>Jeseníky - Sdružení cestovního ruchu, IČ 68923244 - Podpora zvyšování návštěvnosti a rozvoje CR tur. regionu Jeseníky, příspěvek</t>
  </si>
  <si>
    <t>Jeseníky - Sdružení cestovního ruchu, IČ 68923244 - Podpora zvyšování návštěvnosti a rozvoje CR tur. regionu Jeseníky, půjčka</t>
  </si>
  <si>
    <t>ORJ 02  504</t>
  </si>
  <si>
    <t>ORJ 02  503</t>
  </si>
  <si>
    <t>ORJ 02  501</t>
  </si>
  <si>
    <t>ORJ 02  505</t>
  </si>
  <si>
    <t>Top race agency o.s.</t>
  </si>
  <si>
    <t>FESTPRO spol. s r.o.</t>
  </si>
  <si>
    <t>Ing. Ondřej Polák</t>
  </si>
  <si>
    <t>Cyklostezka Bečva o.s.</t>
  </si>
  <si>
    <t>Město Tovačov</t>
  </si>
  <si>
    <t>Městská kulturní zařízení Jeseník, příspěv. organizace</t>
  </si>
  <si>
    <t>ORJ 02  511</t>
  </si>
  <si>
    <t>Město Velká Bystřice</t>
  </si>
  <si>
    <t>Město Moravský Beroun</t>
  </si>
  <si>
    <t>Sluňákov – centrum ekologických aktivit města Olomouce, o.p.s</t>
  </si>
  <si>
    <t>Obec Rapotín</t>
  </si>
  <si>
    <t>Viktor Kohout</t>
  </si>
  <si>
    <t>Lázně Slatinice a.s.</t>
  </si>
  <si>
    <t>Město Němčice nad Hanou</t>
  </si>
  <si>
    <t>Městské kulturní zařízení Uničov</t>
  </si>
  <si>
    <t>ORJ 02  512</t>
  </si>
  <si>
    <t>Pionýrské centrum Šumperk</t>
  </si>
  <si>
    <t>Junák, středisko Zlaté Hory</t>
  </si>
  <si>
    <t>Univerzita Palackého v Olomouci</t>
  </si>
  <si>
    <t>Priessnitzovy léčebné lázně</t>
  </si>
  <si>
    <t>Základní škola Mikulovice</t>
  </si>
  <si>
    <t>Gymnázium Olomouc - Hejčín</t>
  </si>
  <si>
    <t>IPA, územní skupina Jeseník</t>
  </si>
  <si>
    <t>Klíč - centrum sociálních služeb Ol.</t>
  </si>
  <si>
    <t>Junák, středisko Velký Týnec</t>
  </si>
  <si>
    <t>Střední škola gastronomie Jeseník</t>
  </si>
  <si>
    <t>SK Řetězárna</t>
  </si>
  <si>
    <t>CARITAS - VOŠ sociální Olomouc</t>
  </si>
  <si>
    <t>Galerie Caesar</t>
  </si>
  <si>
    <t>ORJ 02  513</t>
  </si>
  <si>
    <t>Moravskoslezský kraj</t>
  </si>
  <si>
    <t>ORJ 02  500</t>
  </si>
  <si>
    <t>H.E.P.Y. o.s.</t>
  </si>
  <si>
    <t xml:space="preserve">ORJ 02  </t>
  </si>
  <si>
    <t>Okresní sdružení hasičů ČMS Olomouc</t>
  </si>
  <si>
    <t>Hasičský záchranný sbor Olomouckého kraje</t>
  </si>
  <si>
    <t>Mgr. Marcela Vystrčilová</t>
  </si>
  <si>
    <t>Český svaz bojovníků za svobodu</t>
  </si>
  <si>
    <t>MSVTNP PTP</t>
  </si>
  <si>
    <t>Záchranná brigáda kynologů JMK ČR</t>
  </si>
  <si>
    <t>MHJ - hasičskýsbor Císařov</t>
  </si>
  <si>
    <t>MHJ - okresní výbor Přerov</t>
  </si>
  <si>
    <t>MHJ SH Křenovice</t>
  </si>
  <si>
    <t>OSH ČMS okresu Jeseník</t>
  </si>
  <si>
    <t>SDH Blažov</t>
  </si>
  <si>
    <t>SDH Bochoř</t>
  </si>
  <si>
    <t>SDH Dolní Studénky</t>
  </si>
  <si>
    <t>SDH Javorník</t>
  </si>
  <si>
    <t>SDH Laškov</t>
  </si>
  <si>
    <t>SDH Mostkov</t>
  </si>
  <si>
    <t>SDH Olešnice</t>
  </si>
  <si>
    <t>SDH Olomouc-Černovír</t>
  </si>
  <si>
    <t>SDH Olomouc-Lošov</t>
  </si>
  <si>
    <t>SDH Provodovice</t>
  </si>
  <si>
    <t>SDH Přestavlky</t>
  </si>
  <si>
    <t>SDH Rakov</t>
  </si>
  <si>
    <t>SDH Skalička</t>
  </si>
  <si>
    <t>SDH Uničov</t>
  </si>
  <si>
    <t>SDH v Bílé Vodě</t>
  </si>
  <si>
    <t>SDH v Blatci</t>
  </si>
  <si>
    <t>SDH v Kožušanech</t>
  </si>
  <si>
    <t>SDH v Toveři</t>
  </si>
  <si>
    <t>SDH v Žárovicích</t>
  </si>
  <si>
    <t>SDH ve Vacanovicích</t>
  </si>
  <si>
    <t>SDH Velká Bystřice</t>
  </si>
  <si>
    <t>SH ČMS Klužínek</t>
  </si>
  <si>
    <t>SH ČMS okres Prostějov</t>
  </si>
  <si>
    <t>SH ČMS okres Přerov</t>
  </si>
  <si>
    <t>SH ČMS OSH Šumperk</t>
  </si>
  <si>
    <t>SH ČMS Otinoves</t>
  </si>
  <si>
    <t>SH ČMS Pěnčín</t>
  </si>
  <si>
    <t>SH ČMS Štarnov</t>
  </si>
  <si>
    <t>Alojzov</t>
  </si>
  <si>
    <t>Bělkovice - Lašťany</t>
  </si>
  <si>
    <t>Beňov</t>
  </si>
  <si>
    <t>Bernartice u Javorníka</t>
  </si>
  <si>
    <t>Bohdíkov</t>
  </si>
  <si>
    <t>Čelechovice</t>
  </si>
  <si>
    <t>Hnojice</t>
  </si>
  <si>
    <t>Chromeč</t>
  </si>
  <si>
    <t>Kobylá nad Vidnavkou</t>
  </si>
  <si>
    <t>Kosov</t>
  </si>
  <si>
    <t>Lipová - lázně</t>
  </si>
  <si>
    <t>Líšnice</t>
  </si>
  <si>
    <t>Luběnice</t>
  </si>
  <si>
    <t>Mladějovice</t>
  </si>
  <si>
    <t>Mořice</t>
  </si>
  <si>
    <t>Nová Hradečná</t>
  </si>
  <si>
    <t>Otaslavice</t>
  </si>
  <si>
    <t>Otinoves</t>
  </si>
  <si>
    <t>Podolí</t>
  </si>
  <si>
    <t>Polkovice</t>
  </si>
  <si>
    <t>Potštát</t>
  </si>
  <si>
    <t>Příkazy</t>
  </si>
  <si>
    <t>Radvanice</t>
  </si>
  <si>
    <t>Rapotín</t>
  </si>
  <si>
    <t>Špičky</t>
  </si>
  <si>
    <t>Tovéř</t>
  </si>
  <si>
    <t>Tršice</t>
  </si>
  <si>
    <t>Tučín</t>
  </si>
  <si>
    <t>Uhelná</t>
  </si>
  <si>
    <t>Uhřičice</t>
  </si>
  <si>
    <t>Velká Kraš</t>
  </si>
  <si>
    <t>Všechovice</t>
  </si>
  <si>
    <t>Zborov</t>
  </si>
  <si>
    <t>Žákovice</t>
  </si>
  <si>
    <t>ZHT Group  s.r.o.</t>
  </si>
  <si>
    <t>Město Kojetín</t>
  </si>
  <si>
    <t>Okresní sdružení hasičů ČMS okresu Jeseník</t>
  </si>
  <si>
    <t>Sdružení hasičů Čech, Moravy a Slezska okres Prostějov</t>
  </si>
  <si>
    <t>Sdružení hasičů Čech, Moravy a Slezska okres Přerov</t>
  </si>
  <si>
    <t>Sdružení hasičů Čech, Moravy a Slezska okresní sdružení hasičů Šumperk</t>
  </si>
  <si>
    <t>Obec Bílá Lhota</t>
  </si>
  <si>
    <t>Město Frenštát pod Radhoštěm</t>
  </si>
  <si>
    <t>město Bechyně</t>
  </si>
  <si>
    <t>město Hostouň</t>
  </si>
  <si>
    <t>obec Klabava</t>
  </si>
  <si>
    <t>obec Mlékojedy</t>
  </si>
  <si>
    <t>obec Putim</t>
  </si>
  <si>
    <t>obec Strašice</t>
  </si>
  <si>
    <t>město Terezín</t>
  </si>
  <si>
    <t>město Týn nad Vltavou</t>
  </si>
  <si>
    <t>obec Vědomic</t>
  </si>
  <si>
    <t>obec Zálezlice</t>
  </si>
  <si>
    <t>paní Růžencová - Chvatěruby</t>
  </si>
  <si>
    <t>paní Sirotková - Hořín</t>
  </si>
  <si>
    <t>Obec Nová Hradečná</t>
  </si>
  <si>
    <t>Haná pod Jedovou, o.p.s. (MAS Šternbersko)</t>
  </si>
  <si>
    <t>Ing., Z. Poštulka</t>
  </si>
  <si>
    <t>Obec Hrabová</t>
  </si>
  <si>
    <t>Obec Hradčany</t>
  </si>
  <si>
    <t>Obec Křtomil</t>
  </si>
  <si>
    <t>Obec Troubky</t>
  </si>
  <si>
    <t>Spolek pro obnovu venkova  OK</t>
  </si>
  <si>
    <t>Bohuslavice, Bohuslavice 2, 789 72 Bohuslavice, okr. Šumperk</t>
  </si>
  <si>
    <t>Bohuslávky, Bohuslávky 114, 751 31 Bohuslávky, okr. Přerov</t>
  </si>
  <si>
    <t>Bouzov, Bouzov 2, 783 25 Bouzov, okr. Olomouc</t>
  </si>
  <si>
    <t>Bratrušov, Bratrušov 176, 787 01 Bratrušov, okr. Šumperk</t>
  </si>
  <si>
    <t>Brníčko, Brníčko 120, 789 75 Brníčko, okr. Šumperk</t>
  </si>
  <si>
    <t>Buk, Buk 21, 751 21 Buk, okr. Přerov</t>
  </si>
  <si>
    <t>Bušín, Bušín 84, 789 62 Bušín, okr. Šumperk</t>
  </si>
  <si>
    <t>Bystročice, Bystročice 6, 779 00 Bystročice, okr. Olomouc</t>
  </si>
  <si>
    <t>Citov, Citov 14, 751 03 Citov, okr. Přerov</t>
  </si>
  <si>
    <t>Čechy, Čechy 30, 751 15 Čechy, okr. Přerov</t>
  </si>
  <si>
    <t>Černotín, Černotín 1, 753 68 Černotín, okr. Přerov</t>
  </si>
  <si>
    <t>Dětkovice, Dětkovice 73, 798 04 Dětkovice, okr. Prostějov</t>
  </si>
  <si>
    <t>Dlouhá Loučka, 1. máje 116, 783 86 Dlouhá Loučka, okr. Olomouc</t>
  </si>
  <si>
    <t>Dobrčice, Dobrčice 4, 750 02 Dobrčice, okr. Přerov</t>
  </si>
  <si>
    <t>Domašov u Šternberka, Domašov u Šternberka 61, 785 01 Domašov u Šternberka, okr. Olomouc</t>
  </si>
  <si>
    <t>Drahany, Drahany 26, 798 61 Drahany, okr. Prostějov</t>
  </si>
  <si>
    <t>Dubčany, Dubčany 24, 783 22 Dubčany, okr. Olomouc</t>
  </si>
  <si>
    <t>Dubicko, Velká Strana 56, 789 72 Dubicko, okr. Šumperk</t>
  </si>
  <si>
    <t>Haňovice, Haňovice 62, 783 21 Haňovice, okr. Olomouc</t>
  </si>
  <si>
    <t>Horní Štěpánov, Horní Štěpánov 326, 798 47 Horní Štěpánov, okr. Prostějov</t>
  </si>
  <si>
    <t>Hrubčice, Hrubčice 10, 798 21 Hrubčice, okr. Prostějov</t>
  </si>
  <si>
    <t>Jedlí, Jedlí 16, 789 01 Jedlí, okr. Šumperk</t>
  </si>
  <si>
    <t>Jívová, Jívová 69, 783 16 Jívová, okr. Olomouc</t>
  </si>
  <si>
    <t>Kobylá nad Vidnavkou, Kobylá nad Vidnavkou 53, 790 65 Kobylá nad Vidnavkou</t>
  </si>
  <si>
    <t>Křenovice, Křenovice 18, 752 01 Křenovice, okr. Přerov</t>
  </si>
  <si>
    <t>Laškov, Laškov 1, 798 57 Laškov, okr. Prostějov</t>
  </si>
  <si>
    <t>Lazníky, Lazníky 116, 751 25 Lazníky, okr. Přerov</t>
  </si>
  <si>
    <t>Lesnice, Lesnice 46, 789 01 Lesnice, okr. Šumperk</t>
  </si>
  <si>
    <t>Líšnice, Líšnice 39, 789 85 Mohelnice, okr. Šumperk</t>
  </si>
  <si>
    <t>Lobodice, Lobodice 39, 751 01 Lobodice, okr. Přerov</t>
  </si>
  <si>
    <t>Luká, Luká 80, 783 24 Luká, okr. Olomouc</t>
  </si>
  <si>
    <t>Lužice, Lužice 58, 785 01 Lužice, okr. Olomouc</t>
  </si>
  <si>
    <t>Malá Morava, Vysoký Potok 2, 788 33 Malá Morava, okr. Šumperk</t>
  </si>
  <si>
    <t>Maletín, Maletín 21, 789 01 Maletín, okr. Šumperk</t>
  </si>
  <si>
    <t>Moravičany, Moravičany 67, 789 82 Moravičany, okr. Šumperk</t>
  </si>
  <si>
    <t>Myslejovice, Myslejovice 145, 798 05 Myslejovice, okr. Prostějov</t>
  </si>
  <si>
    <t>Náklo, Náklo 14, 783 32 Náklo, okr. Olomouc</t>
  </si>
  <si>
    <t>Nemile, Nemile 93, 789 01 Nemile, okr. Šumperk</t>
  </si>
  <si>
    <t>Nová Hradečná, Nová Hradečná 193, 783 84 Nová Hradečná, okr. Olomouc</t>
  </si>
  <si>
    <t>Paseka, Paseka 17, 783 97 Paseka, okr. Olomouc</t>
  </si>
  <si>
    <t>Písečná, Písečná 123, 790 82 Písečná, okr. Jeseník</t>
  </si>
  <si>
    <t>Pňovice, Pňovice 187, 783 12 Pňovice, okr. Olomouc</t>
  </si>
  <si>
    <t>Postřelmůvek, Postřelmůvek 74, 789 01 Postřelmůvek, okr. Šumperk</t>
  </si>
  <si>
    <t>Radotín, Radotín 43, 753 54 Radotín, okr. Přerov</t>
  </si>
  <si>
    <t>Rohle, Rohle 56, 789 74 Rohle, okr. Šumperk</t>
  </si>
  <si>
    <t>Skorošice, Skorošice 93, 790 66 Skorošice, okr. Jeseník</t>
  </si>
  <si>
    <t>Soběchleby, Soběchleby 141, 753 54 Soběchleby, okr. Přerov</t>
  </si>
  <si>
    <t>Stará Červená Voda, Stará Červená Voda 204, 790 53 Stará Červená Voda, okr. Jeseník</t>
  </si>
  <si>
    <t>Stará Ves, Stará Ves 75, 750 02 Stará Ves, okr. Přerov</t>
  </si>
  <si>
    <t>Stínava, Stínava 20, 798 03 Stínava, okr. Prostějov</t>
  </si>
  <si>
    <t>Svésedlice, Svésedlice 58, 783 54 Svésedlice, okr. Olomouc</t>
  </si>
  <si>
    <t>Šišma, Šišma 59, 751 11 Šišma, okr. Přerov</t>
  </si>
  <si>
    <t>Šumvald, Šumvald 17, 783 85 Šumvald, okr. Olomouc</t>
  </si>
  <si>
    <t>Tištín, Tištín 37, 798 29 Tištín, okr. Prostějov</t>
  </si>
  <si>
    <t>Troubelice, Troubelice 352, 783 83 Troubelice, okr. Olomouc</t>
  </si>
  <si>
    <t>Újezd, Újezd 83, 783 96 Újezd, okr. Olomouc</t>
  </si>
  <si>
    <t>Vilémov, Vilémov 7, 783 22 Vilémov, okr. Olomouc</t>
  </si>
  <si>
    <t>Vrchoslavice, Vrchoslavice 100, 798 27 Vrchoslavice, okr. Prostějov</t>
  </si>
  <si>
    <t>Žulová, Hlavní 36, 790 65 Žulová, okr. Jeseník</t>
  </si>
  <si>
    <t>Víceměřice,79826 Prostějov</t>
  </si>
  <si>
    <t>Charváty</t>
  </si>
  <si>
    <t>Přáslavice</t>
  </si>
  <si>
    <t>NÁHRADNÍK - Citov</t>
  </si>
  <si>
    <t>NÁHRADNÍK - Polkovice, Polkovice 15,75144 Polkovice</t>
  </si>
  <si>
    <t>Region HANÁ, o. s., Těšetice 75, 783 46 Těšetice, okr. Olomouc</t>
  </si>
  <si>
    <t>Místní akční skupina Šumperský venkov, Nový Malín 240, 788 03 Nový Malín, okr. Šumperk</t>
  </si>
  <si>
    <t>Prostějov venkov o.p.s., Masarykovo nám. 41, 798 12 Kralice na Hané, okr. Prostějov</t>
  </si>
  <si>
    <t>Bystřička, o.p.s., Zámecké náměstí 79, 783 53 Velká Bystřice, okr. Olomouc</t>
  </si>
  <si>
    <t>MAS Občané pro rozvoj venkova o.s., Zámecká 35, 783 72 Velký Týnec, okr. Olomouc</t>
  </si>
  <si>
    <t>Na cestě k prosperitě, o. s., Doloplazy 15, 798 26 Doloplazy, okr. Prostějov</t>
  </si>
  <si>
    <t>MAS MORAVSkÁ BRÁNA,o.s.  (Místní akční skupina ZÁHOŘÍ - BEČVA, o.s., Soběchleby 141 141, 753 54 Soběchleby, okr. Přerov)</t>
  </si>
  <si>
    <t>MAS - Partnerství Moštěnka, o.s., Dr. Stojana 41, 751 17 Horní Moštěnice, okr. Přerov</t>
  </si>
  <si>
    <t>Střední Haná o.p.s, Masarykovo náměstí 20, 752 01 Kojetín, okr. Přerov</t>
  </si>
  <si>
    <t>MAS Horní Pomoraví o.p.s., Hlavní 137, 788 33 Hanušovice, okr. Šumperk</t>
  </si>
  <si>
    <t>Rozvojové partnerství Regionu Hranicko, Tř. 1. máje 2063, 753 01 Hranice, okr. Přerov</t>
  </si>
  <si>
    <t>MAS Uničovsko, o.p.s., Medlov 300, 783 91 Medlov, okr. Olomouc</t>
  </si>
  <si>
    <t>Moravská cesta (Litovelsko - Pomoraví), o.s., Svatoplukova 16, 784 01 Červenka, okr. Olomouc</t>
  </si>
  <si>
    <t>Bílá Lhota, Bílá Lhota 1, 783 21 Bílá Lhota, okr. Olomouc</t>
  </si>
  <si>
    <t>Bílá Voda, Kamenička 37, 790 69 Bílá Voda, okr. Jeseník</t>
  </si>
  <si>
    <t>Bochoř, Náves 202, 751 08 Bochoř, okr. Přerov</t>
  </si>
  <si>
    <t>Daskbát, Daskabát 35, 779 00 Daskabát, okr. Olomouc</t>
  </si>
  <si>
    <t>Dolní Nětčice, Dolní Nětčice 49, 753 54 Dolní Nětčice, okr. Přerov</t>
  </si>
  <si>
    <t>Hlásnice, Hlásnice 28, 785 01 Hlásnice, okr. Olomouc</t>
  </si>
  <si>
    <t>Hluchov, Hluchov 2, 798 41 Kostelec na Hané, okr. Prostějov</t>
  </si>
  <si>
    <t>Horní Těšice, Horní Těšice 31, 753 53 Horní Těšice, okr. Přerov</t>
  </si>
  <si>
    <t>Hynčina, Hynčina 125, 789 01 Hynčina, okr. Šumperk</t>
  </si>
  <si>
    <t>Klenovice na Hané, Klenovice na Hané 3, 798 23 Klenovice na Hané, okr. Prostějov</t>
  </si>
  <si>
    <t>Kralice na Hané, Masarykovo nám. 41, 798 12 Kralice na Hané, okr. Prostějov</t>
  </si>
  <si>
    <t>Krumsín, Krumsín 2, 798 03 Krumsín, okr. Prostějov</t>
  </si>
  <si>
    <t>Luběnice, Luběnice 140, 783 46 Luběnice, okr. Olomouc</t>
  </si>
  <si>
    <t>Mírov, Mírov 47, 789 53 Mírov, okr. Šumperk</t>
  </si>
  <si>
    <t>Mladějovice, Mladějovice 24, 783 95 Mladějovice, okr. Olomouc</t>
  </si>
  <si>
    <t>Mostkovice, Prostějovská 197, 798 02 Mostkovice, okr. Prostějov</t>
  </si>
  <si>
    <t>Pavlov, Pavlov 42, 789 85 Pavlov, okr. Šumperk</t>
  </si>
  <si>
    <t>Radvanice, Radvanice 46, 751 21 Radvanice, okr. Přerov</t>
  </si>
  <si>
    <t>Tučín, Tučín 127, 751 16 Tučín, okr. Přerov</t>
  </si>
  <si>
    <t>Turovice, Turovice 39, 751 14 Turovice, okr. Přerov</t>
  </si>
  <si>
    <t>Velké Kunětice, Velké Kunětice 146, 790 52 Velké Kunětice, okr. Jeseník</t>
  </si>
  <si>
    <t>Velký Újezd, Olomoucká 15, 783 55 Velký Újezd, okr. Olomouc</t>
  </si>
  <si>
    <t>Vidnava, Mírové náměstí 80, 790 55 Vidnava, okr. Jeseník</t>
  </si>
  <si>
    <t>Vincencov, Vincencov 63, 798 04 Vincencov, okr. Prostějov</t>
  </si>
  <si>
    <t>Zvole, Zvole 123, 789 01 Zábřeh, okr. Šumperk</t>
  </si>
  <si>
    <t>Zájmové sdružení OK4EU</t>
  </si>
  <si>
    <t>ORJ 03</t>
  </si>
  <si>
    <t>Středočeský kraj - pronájem kanceláře Brusel</t>
  </si>
  <si>
    <t>MedChemBio, Šlechtitelů 813/21, 77900 Olomouc</t>
  </si>
  <si>
    <t>OK4 Inovace, Jeremenkova 40b, 77900 Olomouc</t>
  </si>
  <si>
    <t>KHK OK, Jeremenkova 40b, 77900 Olomouc</t>
  </si>
  <si>
    <t>Zlatohorský nadační fond, Lázeňská 491, 79376 Zlaté Hory</t>
  </si>
  <si>
    <t>ČRS, místní organizace Olomouc</t>
  </si>
  <si>
    <t>ČRS, místní organizace Loštice</t>
  </si>
  <si>
    <t>Agrární komora Olomouckého kraje</t>
  </si>
  <si>
    <t>WRC Lovecká chata, Horka nad Moravou</t>
  </si>
  <si>
    <t>Občanské sdružení Ryzáček</t>
  </si>
  <si>
    <t>ČSOP Iris, Prostějov</t>
  </si>
  <si>
    <t>ČRS, místní organizace Domašov nad B.</t>
  </si>
  <si>
    <t>Equine Sport Center Olomouc, o.p.s.</t>
  </si>
  <si>
    <t>ČSCh, okresní organizace Prostějov</t>
  </si>
  <si>
    <t>Zelinářská unice Čech a Moravy, o.s.</t>
  </si>
  <si>
    <t>ORJ 09</t>
  </si>
  <si>
    <t>ČRS, místní organizace Litovel</t>
  </si>
  <si>
    <t>Zatloukal Pavel, Olomouc</t>
  </si>
  <si>
    <t>Základní kynologická organizace - 526</t>
  </si>
  <si>
    <t>ČSCh, Krajské sdružení Olomouckého kraje</t>
  </si>
  <si>
    <t>ČSOP ZO 74/03, Lipník nad Bečvou</t>
  </si>
  <si>
    <t>ČSCh, základní organizace Plumlov</t>
  </si>
  <si>
    <t>Ranč Mustang Veselíčko</t>
  </si>
  <si>
    <t>ČSCh, základní organizace Štěpánov</t>
  </si>
  <si>
    <t>ČSV, o.s., základní organizace Hustopeče</t>
  </si>
  <si>
    <t>MRS, místní organizace Němčice nad Hanou</t>
  </si>
  <si>
    <t>Hipocentrum Fortel o.s., Olomouc</t>
  </si>
  <si>
    <t>ČKS, zák.kyn.org. 015, Velká Bystřice</t>
  </si>
  <si>
    <t>Územní sdružení ČZS Olomouc</t>
  </si>
  <si>
    <t>Nadační fond SZŠ v Přerově</t>
  </si>
  <si>
    <t>JK Flamengo, o.s., Olomouc</t>
  </si>
  <si>
    <t>ČMJ, okresní myslivecký spolek Olomouc</t>
  </si>
  <si>
    <t>Jezdecký klub - Loštice</t>
  </si>
  <si>
    <t>Pobočka ČLS při SLŠ Hranice</t>
  </si>
  <si>
    <t>ČSCh koní Kisberi, občanské sdružení</t>
  </si>
  <si>
    <t>Záchranná brigáda kynologů, Vlkoš</t>
  </si>
  <si>
    <t>ČSV, o.s., základní organizace Hranice</t>
  </si>
  <si>
    <t>Sdružení lesních pedagogů ČR, Hranice</t>
  </si>
  <si>
    <t>MS Opatovice - Rakov</t>
  </si>
  <si>
    <t>Helios Mostkovice o.s.</t>
  </si>
  <si>
    <t>ČSCh, okresní organizace Přerov</t>
  </si>
  <si>
    <t>ČSCh, základní organizace Malhotice</t>
  </si>
  <si>
    <t>Pony Klub Olešnice o.s.</t>
  </si>
  <si>
    <t>MS Háj Malhotice - Rouské</t>
  </si>
  <si>
    <t>MS Medlov</t>
  </si>
  <si>
    <t>Jezdecký klub Eldorado Odrlice</t>
  </si>
  <si>
    <t>PROGLES s.r.o., Konecchlumí</t>
  </si>
  <si>
    <t>Lesní statek Třemešek, Oskava</t>
  </si>
  <si>
    <t>Bělecký mlýn s.r.o., Olomouc</t>
  </si>
  <si>
    <t>Lesy města Olomouce, a.s., Olomouc</t>
  </si>
  <si>
    <t>KOBZ s.r.o., Jezernice</t>
  </si>
  <si>
    <t>Lesní družstvo v Zámrskách, Zámrsky</t>
  </si>
  <si>
    <t>ÚSOVSKO a.s., Klopina</t>
  </si>
  <si>
    <t>Bouzovské lesy s.r.o., Bouzov</t>
  </si>
  <si>
    <t>Post Roman, Hrabůvka</t>
  </si>
  <si>
    <t>Ing. Spurný Kamil, Senice na Hané</t>
  </si>
  <si>
    <t>Král Jaromír, Vilémov</t>
  </si>
  <si>
    <t>Kleiberová Libuše, Hranice</t>
  </si>
  <si>
    <t>Ing. Palíková Marie, Pohořelice</t>
  </si>
  <si>
    <t>Ing. Kamenec Rostislav, Zábřeh</t>
  </si>
  <si>
    <t>Ing. Baxerová Marie-Magdalena, Olomouc</t>
  </si>
  <si>
    <t>Tiefenbach Oldřich, Hnojice</t>
  </si>
  <si>
    <t>Dudík Karel, Oprostovice</t>
  </si>
  <si>
    <t>Šindler Vlastimil, Partutovice</t>
  </si>
  <si>
    <t>Kamenec Martin, Zábřeh</t>
  </si>
  <si>
    <t>Doubrava Jan, Oskava</t>
  </si>
  <si>
    <t>Doubrava les, s.r.o., Křenovice</t>
  </si>
  <si>
    <t>MP Lesy, s.r.o., Benešov</t>
  </si>
  <si>
    <t>Lesy města Prostějova, s.r.o., Prostějov</t>
  </si>
  <si>
    <t>Loštická lesní s.r.o., Loštice</t>
  </si>
  <si>
    <t>SLŠ Hranice</t>
  </si>
  <si>
    <t>Obec Pavlov</t>
  </si>
  <si>
    <t>Obec Česká Ves</t>
  </si>
  <si>
    <t xml:space="preserve">Městys Dřevohostice </t>
  </si>
  <si>
    <t>Obec Střítež nad Ludinou</t>
  </si>
  <si>
    <t>Obec Huzová</t>
  </si>
  <si>
    <t>Obec Norberčany</t>
  </si>
  <si>
    <t>Statutární město Přerov</t>
  </si>
  <si>
    <t xml:space="preserve">Obec Dolany </t>
  </si>
  <si>
    <t>Obec Žerotín</t>
  </si>
  <si>
    <t>Město Litovel</t>
  </si>
  <si>
    <t>Svatopluk Lengál, Grygov</t>
  </si>
  <si>
    <t>Obec Krchleby</t>
  </si>
  <si>
    <t>Obec Jestřebí</t>
  </si>
  <si>
    <t>Obec Beňov</t>
  </si>
  <si>
    <t>Obec Vincencov</t>
  </si>
  <si>
    <t>Obec Uhelná</t>
  </si>
  <si>
    <t>Obec Horní Těšice</t>
  </si>
  <si>
    <t>Město Javorník</t>
  </si>
  <si>
    <t>Obec Provodovice</t>
  </si>
  <si>
    <t>Obec Vernířovice</t>
  </si>
  <si>
    <t>Obec Malhotice</t>
  </si>
  <si>
    <t>Obec Maletín</t>
  </si>
  <si>
    <t>Obec Potštát</t>
  </si>
  <si>
    <t>Obec Lukavice</t>
  </si>
  <si>
    <t>MARWOOD s.r.o., Hlína</t>
  </si>
  <si>
    <t>Obecní lesy Lipová - lázně, s.r.o.</t>
  </si>
  <si>
    <t>Lesy Jedlí, s.r.o., Jedlí</t>
  </si>
  <si>
    <t>Mgr. Pavla Patráková, Olšovec</t>
  </si>
  <si>
    <t>Pavel Hecht, Tršice</t>
  </si>
  <si>
    <t>Jan Grézl, Olomouc</t>
  </si>
  <si>
    <t>Obec Pňovice</t>
  </si>
  <si>
    <t>Obec Rouské</t>
  </si>
  <si>
    <t>Ing. Lubomír Pinkava, Luká</t>
  </si>
  <si>
    <t>Jana Pinkavová, Luká</t>
  </si>
  <si>
    <t>Martin Vaculík, Lobodice</t>
  </si>
  <si>
    <t>Martin Berčík, Kojetín</t>
  </si>
  <si>
    <t>Haitlová Helena, Jindřichov</t>
  </si>
  <si>
    <t>Obec Sobíšky</t>
  </si>
  <si>
    <t>Ing. Eva Opravilová, Slušovice</t>
  </si>
  <si>
    <t>Ing. Jakub Stojan, Teplice nad Bečvou</t>
  </si>
  <si>
    <t>Ing. Kuttich Karel, Šumperk</t>
  </si>
  <si>
    <t>Ing. Davidová Marcela, Praha</t>
  </si>
  <si>
    <t>Kolář Zdeněk, Zábřeh</t>
  </si>
  <si>
    <t>Haitl Bohuslav, Partutovice</t>
  </si>
  <si>
    <t>Voldán Petr, Partutovice</t>
  </si>
  <si>
    <t>Staněk Josef, Hustopeče nad Bečvou</t>
  </si>
  <si>
    <t>Deutscher Petr, Opatovice</t>
  </si>
  <si>
    <t>Ing. Stupárek Pavel, Olšovec</t>
  </si>
  <si>
    <t>Mikeš Karel, Luhačovice</t>
  </si>
  <si>
    <t>Kolář Adam Jan, Zábřeh</t>
  </si>
  <si>
    <t>Bc. Vingrálková Simona, Olomouc</t>
  </si>
  <si>
    <t>Ing. Michálek Petr, Brno</t>
  </si>
  <si>
    <t>Ing. Křeček Miroslav, Prostějov</t>
  </si>
  <si>
    <t>Hapala Vladimír, Ústí</t>
  </si>
  <si>
    <t>Družstvo lesních singularistů v Paloníně</t>
  </si>
  <si>
    <t>Michálek Tomáš, Brno</t>
  </si>
  <si>
    <t>Michálek Oldřich, Jindřichov</t>
  </si>
  <si>
    <t>Polák Martin, Partutovice</t>
  </si>
  <si>
    <t>Dvořák Jaroslav, Střítež nad Ludinou</t>
  </si>
  <si>
    <t>Ing. Šrek Roman, Krnov</t>
  </si>
  <si>
    <t>Bischof Hubert, Olomouc</t>
  </si>
  <si>
    <t>Obec Vápenná</t>
  </si>
  <si>
    <t>Spojené lesy s.r.o., Rýmařov</t>
  </si>
  <si>
    <t>Beňová Věra, Dobrčice</t>
  </si>
  <si>
    <t>Horák Libor, Hustopeče nad Bečvou</t>
  </si>
  <si>
    <t>Přikryl Stanislav, Bohuslávky</t>
  </si>
  <si>
    <t>Ing. Horák Petr, Valašské Meziříčí</t>
  </si>
  <si>
    <t>Ing. Vrbovský Pavel, Jeseník</t>
  </si>
  <si>
    <t>LUSCUS Cetkovice, s.r.o., Cetkovice</t>
  </si>
  <si>
    <t>Buchta Petr, Jeseník</t>
  </si>
  <si>
    <t>Hanuska Marian, Mikulov</t>
  </si>
  <si>
    <t>Optima Lanškroun, s.r.o., Lanškroun</t>
  </si>
  <si>
    <t>Smičková Emilie, Lutín</t>
  </si>
  <si>
    <t>Deptuchová Margita, Jeseník</t>
  </si>
  <si>
    <t>Mgr. Chamlarová Marie, Jedlí</t>
  </si>
  <si>
    <t>Hanuška Marian, Mikulov</t>
  </si>
  <si>
    <t>Městys Hustopeče nad Bečvou</t>
  </si>
  <si>
    <t>Obec Dětřichov nad Bystřicí</t>
  </si>
  <si>
    <t>Obec Stařechovice</t>
  </si>
  <si>
    <t>Obec Písečná</t>
  </si>
  <si>
    <t>Obec Stará Červená Voda</t>
  </si>
  <si>
    <t>Obec Bohuslávky</t>
  </si>
  <si>
    <t>Obec Hačky</t>
  </si>
  <si>
    <t>Obec Bělá pod Pradědem</t>
  </si>
  <si>
    <t>Heidenreich Jan, Ing., Loštice</t>
  </si>
  <si>
    <t>Obec Přemyslovice</t>
  </si>
  <si>
    <t>Město Kostelec na Hané</t>
  </si>
  <si>
    <t>Městys Brodek u Přerova</t>
  </si>
  <si>
    <t>Obec Hrabišín</t>
  </si>
  <si>
    <t>Obec Brníčko</t>
  </si>
  <si>
    <t>Obec Červenka</t>
  </si>
  <si>
    <t>Obec Dlouhomilov</t>
  </si>
  <si>
    <t>Obec Dlouhá Loučka</t>
  </si>
  <si>
    <t>Obec Srbce</t>
  </si>
  <si>
    <t>Vodovod Pomoraví, svazek obcí</t>
  </si>
  <si>
    <t>Obec Ostružná</t>
  </si>
  <si>
    <t>Obec Lazníčky</t>
  </si>
  <si>
    <t>Svazek obcí Drahansko a okolí</t>
  </si>
  <si>
    <t>Obec Šišma</t>
  </si>
  <si>
    <t>Obec Bohutín</t>
  </si>
  <si>
    <t>Obec Střitež nad Ludinou</t>
  </si>
  <si>
    <t>Obec Šubířov</t>
  </si>
  <si>
    <t>Obec Palonín</t>
  </si>
  <si>
    <t>Obec Opatovice</t>
  </si>
  <si>
    <t>Obec Skorošice</t>
  </si>
  <si>
    <t>Ing. Fojtek Josef, Vlčice</t>
  </si>
  <si>
    <t>Fojtek Petr, Vlčice</t>
  </si>
  <si>
    <t>Král Jindřich, Dřevohostice</t>
  </si>
  <si>
    <t>Ing. Minařík Jaromír, Horní Moštěnice</t>
  </si>
  <si>
    <t>Ing. Tyl Petr, Náměšť na Hané</t>
  </si>
  <si>
    <t>Ing. Vacula Petr, Přerov</t>
  </si>
  <si>
    <t>Lešková Marie, Bělá pod Pradědem</t>
  </si>
  <si>
    <t>Mgr. Macoun Marian, Sudkov</t>
  </si>
  <si>
    <t>Kovářík Martin, Držovice</t>
  </si>
  <si>
    <t>Ing. Pánková Kateřina, Jeseník</t>
  </si>
  <si>
    <t>PhDr. Bc. Častulík Petr, Jeseník</t>
  </si>
  <si>
    <t>Malota Pavel, Hranice</t>
  </si>
  <si>
    <t>Huňka Pavel, Náměšť na Hané</t>
  </si>
  <si>
    <t>Mgr. Faltus Marek, Litovel</t>
  </si>
  <si>
    <t>Kulička Jiří, Opatovice</t>
  </si>
  <si>
    <t>Popelková Hana, Litovel</t>
  </si>
  <si>
    <t>Blaťáková Kateřina, Dolany</t>
  </si>
  <si>
    <t>Jüttner Zdeněk, Moravský Beroun</t>
  </si>
  <si>
    <t>Hlavinka Vítězslav, Lobodice</t>
  </si>
  <si>
    <t>Gajdošík Josef, Olomouc</t>
  </si>
  <si>
    <t>Ing. Dušková Elena, Olomouc</t>
  </si>
  <si>
    <t>Vláčilová Renáta, Olomouc</t>
  </si>
  <si>
    <t>Zemánek Petr, Křtomil</t>
  </si>
  <si>
    <t>Thums Radek, Víceměřice</t>
  </si>
  <si>
    <t>Ing. Krobotová Lenka, Ruda nad Moravou</t>
  </si>
  <si>
    <t>Ing. Štrbíková Ivona, Nový Malín</t>
  </si>
  <si>
    <t>Kaller Leoš, Šumvald</t>
  </si>
  <si>
    <t>Kocián Milan, Loučná nad Desnou</t>
  </si>
  <si>
    <t>Hnila Jaroslav, Radvanice</t>
  </si>
  <si>
    <t>Dudík Ondřej, Oprostovice</t>
  </si>
  <si>
    <t>Svoboda Libor</t>
  </si>
  <si>
    <t>Zeman Jaroslav, Velká Kraš</t>
  </si>
  <si>
    <t>Bittner Robert, Brodek u Konice</t>
  </si>
  <si>
    <t>Bittnerová Zdeňka, Brodek u Konice</t>
  </si>
  <si>
    <t>Procházka Kamil, Bělkovice - Lašťany</t>
  </si>
  <si>
    <t>Petr Hasilík, Opatovice</t>
  </si>
  <si>
    <t>Linhartová Lucie, Kolšov</t>
  </si>
  <si>
    <t>Ženčicová Lenka, Bohuňovice</t>
  </si>
  <si>
    <t>Horn Miroslav, Medlov</t>
  </si>
  <si>
    <t>Baumann Jiří, Přerov</t>
  </si>
  <si>
    <t>Bc. Ženčicová Pavlína, Bohuňovice</t>
  </si>
  <si>
    <t>Pyszko Zdeněk, Velká Kraš</t>
  </si>
  <si>
    <t>Trnovcová Jitka, Mrsklesy</t>
  </si>
  <si>
    <t>Žáková Odstrčilová Jitka, Hrabová</t>
  </si>
  <si>
    <t>Ing. Januš Jiří, Sušice</t>
  </si>
  <si>
    <t>Ing. Macháček Martin, Bezuchov</t>
  </si>
  <si>
    <t>Ing. Mičkech Tomáš, Šumperk</t>
  </si>
  <si>
    <t>Velikovský Jakub, Javorník</t>
  </si>
  <si>
    <t>Václavek Jiří, Vidnava</t>
  </si>
  <si>
    <t>Graja Radomír, Uhelná</t>
  </si>
  <si>
    <t>Černý Karel, Lhota</t>
  </si>
  <si>
    <t>Ing. Kolář František, Mohelnice</t>
  </si>
  <si>
    <t>Bc. Blaháčková Aneta, Šumperk</t>
  </si>
  <si>
    <t>Mgr. Kvapil Marek, Pňovice</t>
  </si>
  <si>
    <t>Bršťák Jozef, Vidnava</t>
  </si>
  <si>
    <t>Vaculíková Monika, Olomouc</t>
  </si>
  <si>
    <t>Grepl Lubomír, Přerov</t>
  </si>
  <si>
    <t>Svoboda Miroslav, Alojzov</t>
  </si>
  <si>
    <t>Juráňová Eva, Skalička</t>
  </si>
  <si>
    <t>Vincourek Tomáš, DiS., Charváty</t>
  </si>
  <si>
    <t>Ing. Caletková Jitka, Přerov</t>
  </si>
  <si>
    <t>Kočí Jaromír, Velká Kraš</t>
  </si>
  <si>
    <t>Konrádová Daniela, Tršice</t>
  </si>
  <si>
    <t>Orava Vítězslav, Hranice</t>
  </si>
  <si>
    <t>Hanáková Marie, Císařov</t>
  </si>
  <si>
    <t>Ing. Hanák Miroslav, Brodek u Přerova</t>
  </si>
  <si>
    <t>Horák Zbyněk, Hranice</t>
  </si>
  <si>
    <t>Hvižď Jaroslav, Dlouhomilov</t>
  </si>
  <si>
    <t>Čech Petr, Hlásnice</t>
  </si>
  <si>
    <t>Palička František, Vidnava</t>
  </si>
  <si>
    <t>Mgr. Mičkalová Kamila, Kokory</t>
  </si>
  <si>
    <t>Bc. Brzuska Roman, Olšany u Prostějova</t>
  </si>
  <si>
    <t>Strakošová Zuzana, PhD.</t>
  </si>
  <si>
    <t>Bc. Pidrman David, Přerov</t>
  </si>
  <si>
    <t>Smrčka Petr, Olomouc</t>
  </si>
  <si>
    <t>Daněk Petr, Šternberk</t>
  </si>
  <si>
    <t>Mgr. Navrátil David, Nový Malín</t>
  </si>
  <si>
    <t>Ing. Nerádová Šárka, Hranice</t>
  </si>
  <si>
    <t>Nerád Radek, Hranice</t>
  </si>
  <si>
    <t>Ing. Krečman Jakub, Tršice</t>
  </si>
  <si>
    <t>Mgr. Bc. Šuba Josef, Písečná</t>
  </si>
  <si>
    <t>Bartošík Antonín, Vrchoslavice</t>
  </si>
  <si>
    <t>Bc. Nezbeda Petr, Rájec</t>
  </si>
  <si>
    <t>Dům dětí a mládeže Olomouc, Tř. 17. listopadu 47, Olomouc</t>
  </si>
  <si>
    <t>tempo team prague s.r.o., Záhořanského 3, Praha</t>
  </si>
  <si>
    <t>PH SPORT &amp; MARKETING s.r.o., Lazecká 57/6, Olomouc</t>
  </si>
  <si>
    <t>TK PLUS s.r.o., Zakosteleckou ul. 51, Prostějov</t>
  </si>
  <si>
    <t>Basketbal Olomouc, s.r.o., Na vršku 819/10, Olomouc</t>
  </si>
  <si>
    <t>Agentura rozvojové a humanitární pomoci Olomouckého kraje, o.p.s., Křížkovského 8, Olomouc</t>
  </si>
  <si>
    <t>Sluňákov - centrum ekologických aktivit města Olomouce, o.p.s., Skrbeňská 70, Horka nad Moravou</t>
  </si>
  <si>
    <t>TTV Sport Group, tř. Kosmonautů 1033/19, Olomouc</t>
  </si>
  <si>
    <t>SMASH GYM KICKBOX, o.s., Kolumbova 1241/8, Olomouc</t>
  </si>
  <si>
    <t>Olomoucká krajská organizace ČSTV, Legionářská 1165/12, Olomouc</t>
  </si>
  <si>
    <t>Sportovní klub ŠELA SPORT, o.s., Interbrigadistů 806/2, Přerov</t>
  </si>
  <si>
    <t>TJ Vodní sporty Litovel, Kollárova 808, Litovel</t>
  </si>
  <si>
    <t>Ricardo - racing team, Plumlovská 89, Prostějov</t>
  </si>
  <si>
    <t>Autoklub Dlouhá Loučka, Sokolská 28, Dlouhá Loučka</t>
  </si>
  <si>
    <t>Cyklistika Uničov, Brníčko 1019, Uničov</t>
  </si>
  <si>
    <t>Veslařský klub Olomouc, Tř. 17. Listopadu 10, Olomouc</t>
  </si>
  <si>
    <t>Automotoklub Mohelnice v AČR, Podolí 80, Mohelnice</t>
  </si>
  <si>
    <t>MORAVIAN DRAGONS, Bezručova 4, Přerov I - Město</t>
  </si>
  <si>
    <t>Cyklo team KOLARNA, Václavkova 565/7, Olomouc</t>
  </si>
  <si>
    <t>Automotoklub ECCE HOMO Šternberk, Nádražní 60, Šternberk</t>
  </si>
  <si>
    <t>Sdružení Pohybového studia Lenky Bachové, Tyršova 6, Jeseník</t>
  </si>
  <si>
    <t>Česká asociace stolního tenisu, Zátopkova 100/2, Praha</t>
  </si>
  <si>
    <t>Tělocvičná jednota Sokol Šumperk, U tenisu 1106/4, Šumperk</t>
  </si>
  <si>
    <t>Eurohockeyschool, Přestavlky 51, Přestavlky</t>
  </si>
  <si>
    <t>AUTO KLUB PŘEROV – MĚSTO v AČR, Dluhonská 1350/43, Přerov</t>
  </si>
  <si>
    <t>Sportovní klub Univerzity Palackého v Olomouci, U sportovní haly 38/2, Olomouc</t>
  </si>
  <si>
    <t>Sportovní klub Univerzity Palackého v Olomouci, U sportovní haly 38/2,Olomouc</t>
  </si>
  <si>
    <t>SPORTCLUB AGENTURA 64 OLOMOUC, J. Glazarové 9h, Olomouc</t>
  </si>
  <si>
    <t>Klub přátel Hotelové školy Jeseník, Dukelská 680, Jeseník</t>
  </si>
  <si>
    <t>Atletický klub Prostějov, Sportovní 3924/1, Prostějov</t>
  </si>
  <si>
    <t>Ekojoga České republiky, Lipovská 1177/24, Jeseník</t>
  </si>
  <si>
    <t>SK Olomouc Sigma Moravské železárny, Legionářská 1165/12, Olomouc</t>
  </si>
  <si>
    <t>Junák - svaz skautů a skautek ČR, okres Olomouc, Holická 1099/31, Olomouc</t>
  </si>
  <si>
    <t>Občanské sdružení "PŘIJDU VČAS",  Hybešova 3836/13, Prostějov</t>
  </si>
  <si>
    <t>Václav Janík, Pňovice 75, Litovel</t>
  </si>
  <si>
    <t>Vít Nosálek, Na křtaltě 960/11, Zábřeh</t>
  </si>
  <si>
    <t>Marčan Vladimír, Balbínova 373/3, Olomouc</t>
  </si>
  <si>
    <t>Obec Lhota, Lhota 63, Lhota</t>
  </si>
  <si>
    <t>Mikroregion Kosířsko, Těšetice 75, Těšetice</t>
  </si>
  <si>
    <t>Sokolská župa Severomoravská Zábřeh, Sokolská 94/13, Zábřeh</t>
  </si>
  <si>
    <t>BK PROSTĚJOV, Za Kosteleckou 51, Prostějov</t>
  </si>
  <si>
    <t>Tělocvičná jednota Dubicko, Velká Strana 21/21, Dubicko</t>
  </si>
  <si>
    <t>Sport Management s.r.o.,  U tenisu 16, Přerov</t>
  </si>
  <si>
    <t>HC Olomouc – mládež, o.s., Hynaisova 1091/9a, Olomouc</t>
  </si>
  <si>
    <t>TJ Sokol Horní Moštěnice, Revoluční 215/39, Horní Moštěnice</t>
  </si>
  <si>
    <t>ORJ 10</t>
  </si>
  <si>
    <t>Okresní hospodářská komora Olomouc, Opletalova 364/1, Olomouc</t>
  </si>
  <si>
    <t xml:space="preserve">Advance Base s.r.o., Krátká 266/4, Přerov </t>
  </si>
  <si>
    <t>Tenis Centrum Olomouc  s.r.o., Ibsenova 496/19, Olomouc</t>
  </si>
  <si>
    <t>Basketbal Olomouc, s.r.o., Na Vršku 819/10, Olomouc</t>
  </si>
  <si>
    <t>SIDA s.r.o., Krapkova 3421/28, Prostějov</t>
  </si>
  <si>
    <t>Prostějov – C 1885 spol. s r.o., Kostelecká 4468/49, Prostějov</t>
  </si>
  <si>
    <t>aguina s.r.o., Olomoucká 447, Prostějov</t>
  </si>
  <si>
    <t>AT Production s.r.o., Úvoz 507/4, Brno</t>
  </si>
  <si>
    <t>Gymnázium Palackého a Střední odborná škola živnostenská Přerov, s.r.o., Palackého 1380/19, Přerov I – Město</t>
  </si>
  <si>
    <t>Český rozhlas Olomouc, Horní náměstí 21, Olomouc</t>
  </si>
  <si>
    <t>ART ECON – Střední škola Prostějov, s.r.o., Husovo nám. 2061/91, Prostějov</t>
  </si>
  <si>
    <t>Zdravá anglická mateřská škola s.r.o., Konradova 373/4, Olomouc-Slavonín</t>
  </si>
  <si>
    <t>Mensa International – Mensa České republiky, Španielova 1111/19, Praha</t>
  </si>
  <si>
    <t>DDM &amp; TJ Mohelnice, o.s., Smetanova 606/12, Mohelnice</t>
  </si>
  <si>
    <t>Klub sportovního tance NEXT Šumperk, o. s., Reissova 2980/36, Šumperk</t>
  </si>
  <si>
    <t>Klub vodních sportů Hranice, Trávnická 508, Hranice</t>
  </si>
  <si>
    <t>TJ Vodní Sporty Litovel  o.s., Kollárova 808, Litovel</t>
  </si>
  <si>
    <t>Tělovýchovná jednota Sokol Kojetín, Náměstí Republiky 1033, Kojetín</t>
  </si>
  <si>
    <t>Policejní sportovní klub Přerov, U Výstaviště 3183/18, Přerov</t>
  </si>
  <si>
    <t>DRAGON FORCE PŘEROV  o.s., Kozlovská 1334/3, Přerov</t>
  </si>
  <si>
    <t>Občanské sdružení BŘEH, Sušilova 1376/29, Zábřeh</t>
  </si>
  <si>
    <t>ZEKOF TEAM, Moravičanská 703/36, Loštice</t>
  </si>
  <si>
    <t>AVZO TSČ ČR ZO Rybník Kocián Loučná., Kociánov 3, Loučná nad Desnou</t>
  </si>
  <si>
    <t>Tělovýchovná jednota Sokol Velký Týnec, Příčná 437, Velký Týnec</t>
  </si>
  <si>
    <t>Tělovýchovná jednota Sokol Dub nad Moravou, Tyršova 101, Dub nad Moravou</t>
  </si>
  <si>
    <t>SK Chválkovice, Chválkovice 515,  Olomouc</t>
  </si>
  <si>
    <t>Klub rodičů a přátel Základní školy Přerov, U Tenisu 4, Přerov, U Tenisu 171/4, Přerov</t>
  </si>
  <si>
    <t>Kozlíci Kozlovice, Na Zábraní 152/1, Přerov</t>
  </si>
  <si>
    <t>Okresní fotbalový svaz Šumperk, Tyršova 1581/12, Šumperk</t>
  </si>
  <si>
    <t>Cyklo Team Region Olomouc, Jarmily Glazarové 354/9h, Olomouc</t>
  </si>
  <si>
    <t>Střelecký klub Uničov  o.s., Brníčko 1050, Uničov</t>
  </si>
  <si>
    <t>TJ Sokol Cholina, Cholina 171, Cholina</t>
  </si>
  <si>
    <t>eSeNBáci o.s., Na Středisku 94, Jeseník</t>
  </si>
  <si>
    <t>BIKROS KLUB, Tyršova 1042, Jeseník</t>
  </si>
  <si>
    <t>Sportovní klub Policie Šumperk, Havlíčkova 2913/8, Šumperk</t>
  </si>
  <si>
    <t>Volejbalový oddíl Jeseník, o.s., Klicperova 951/7, Jeseník</t>
  </si>
  <si>
    <t>TJ STM Olomouc, Na Šibeníku 4, Olomouc</t>
  </si>
  <si>
    <t>Tenisový klub Velký Týnec, Krčmaňská 471, Velký Týnec</t>
  </si>
  <si>
    <t>TJ Sokol Horní Újezd, Horní Újezd 58, Horní Újezd</t>
  </si>
  <si>
    <t>Mažoretky Gina Brodek u Přerova  o.s., Litovelská 642/28, Olomouc</t>
  </si>
  <si>
    <t>Mažoretky Marcely Synkové  o.s., Vrchlického 720, Hranice</t>
  </si>
  <si>
    <t>Badmintonový klub Omega Olomouc  o.s., Novosadský dvůr 762/4, Olomouc</t>
  </si>
  <si>
    <t xml:space="preserve">Sportovní klub K2 Prostějov, sídl. E. Beneše 15/21, Prostějov  </t>
  </si>
  <si>
    <t>FK Troubky o.s., K Záložně 699/2, Troubky</t>
  </si>
  <si>
    <t>Tělovýchovná jednota Sokol Soběchleby, Soběchleby 84, Soběchleby</t>
  </si>
  <si>
    <t>Tělovýchovná jednota Tatran Litovel, Náměstí Přemysla Otakara 770, Litovel</t>
  </si>
  <si>
    <t>SAVANA klub kuší Kostelec na Hané  o.s., Husova 387, Kostelec na Hané</t>
  </si>
  <si>
    <t>TRIATLON KLUB HRANICE-ROCKTECHNIK TRIATLON, Mlýnský příkop 1787, Hranice</t>
  </si>
  <si>
    <t>TJ Sokol Bohuňovice, Loděnická 298, Bohuňovice</t>
  </si>
  <si>
    <t>Sportovní klub Náklo, Náklo 228, Náklo</t>
  </si>
  <si>
    <t>Hanácký pétangue klub, Rybníček 43/12, Litovel</t>
  </si>
  <si>
    <t>Tělovýchovná jednota INVACLUB Loštice, Vlčice 519, Loštice</t>
  </si>
  <si>
    <t>Kuželkářský klub Zábřeh, Třešňová 4, Zábřeh</t>
  </si>
  <si>
    <t>TJ Slovan Hranice, tenisový oddíl, Žáčkova 2191, Hranice</t>
  </si>
  <si>
    <t xml:space="preserve">TJ Krumsín, Krumsín 84, Krumsín </t>
  </si>
  <si>
    <t xml:space="preserve">Jezdecký klub Murhof Jesenec  o.s., Jesenec 85, Jesenec </t>
  </si>
  <si>
    <t>Dámský házenkářský klub Zora Olomouc o.s., U Stadionu 1166/6, Olomouc</t>
  </si>
  <si>
    <t>Rozvoj sportu, kultury a zdravého životního stylu, Jeřmaň  44, Bouzov</t>
  </si>
  <si>
    <t>SK Hranice, Žáčkova 1442, Hranice</t>
  </si>
  <si>
    <t>Fotbalový klub STOMIX Žulová, Sokolská 130, Žulová</t>
  </si>
  <si>
    <t>HC ZUBR Přerov, Petřivalského 2885/5, Přerov</t>
  </si>
  <si>
    <t>Tělovýchovná jednota Písečná, Písečná 38, Písečná</t>
  </si>
  <si>
    <t>Centrum volného času Bozeňov, Dolní Bušínov 146, Zábřeh</t>
  </si>
  <si>
    <t>KBC Přerov, Velká Dlážka 1, Přerov</t>
  </si>
  <si>
    <t>MTB team Mohelnice o.s., Jižní 54/2, Mohelnice</t>
  </si>
  <si>
    <t>1. FC Olomouc, Jeremenkova 40B, Olomouc</t>
  </si>
  <si>
    <t>Tělovýchovná jednota Sokol Pavlovice u Přerova, Pavlovice u Přerova</t>
  </si>
  <si>
    <t xml:space="preserve">Tělocvičná jednota Sokol Olomouc - Hodolany, Křižíkova 968/7, Olomouc     </t>
  </si>
  <si>
    <t>Tělovýchovná jednota Sokol Rokytnice, Rokytnice 295, Rokytnice</t>
  </si>
  <si>
    <t>Tělovýchovná jednota Libina, Libina 808</t>
  </si>
  <si>
    <t>Fotbalový klub Dubicko, Dubicko</t>
  </si>
  <si>
    <t>In – line klub, o.s., Jílová 1076/3, Olomouc</t>
  </si>
  <si>
    <t>Tělovýchovná jednota Sokol Osek nad Bečvou, Osek nad Bečvou 152, Osek nad Bečvou</t>
  </si>
  <si>
    <t>Fotbalový klub mládeže Opatovice - Všechovice, Všechovice 88, Všechovice</t>
  </si>
  <si>
    <t>Cykloklub Rampušák, Jedlí 76, Jedlí</t>
  </si>
  <si>
    <t>Czech moto hobby team, o.s., Horní Nětčice 98, Horní Nětčice</t>
  </si>
  <si>
    <t>Tělovýchovná jednota Sokol Protivanov, Sokolská 198, Protivanov</t>
  </si>
  <si>
    <t>TJ OP Prostějov, Kostelecká 47, Prostějov</t>
  </si>
  <si>
    <t>Občanské sdružení „Rychlí draci“, Za humny 175, Ostrava – Polanka nad Odrou</t>
  </si>
  <si>
    <t>Top race agency o.s., Kosmonautů 258/3, Zábřeh na Moravě</t>
  </si>
  <si>
    <t>TJ MEZ Mohelnice – oddíl tenisu, 1. Máje 787/14, Mohelnice</t>
  </si>
  <si>
    <t>Basketbalový klub Olomouc, Synkova 21, Olomouc</t>
  </si>
  <si>
    <t>AMK Litovel, Šargounská 1043, Litovel</t>
  </si>
  <si>
    <t>TJ Hodolany, Farského 14, Olomouc</t>
  </si>
  <si>
    <t>Muay Thai Olomouc, Ibsenova 169/20, Olomouc,</t>
  </si>
  <si>
    <t>Česká asociace freestyle bruslení, Gorazdovo náměstí 1042/12, Olomouc</t>
  </si>
  <si>
    <t>Klub koloběhu Lipník nad Bečvou, B. Němcové 1048/21, Lipník nad Bečvou</t>
  </si>
  <si>
    <t>Občanské sdružení LITKA při ZŠ a MŠ prof. Vejdovského, Tomkova 411/42, Olomouc</t>
  </si>
  <si>
    <t>Okresní fotbalový svaz Přerov, Petřivalského 1, Přerov</t>
  </si>
  <si>
    <t>MGC Olomouc, 17. Listopadu 3, Olomouc</t>
  </si>
  <si>
    <t>Tělovýchovná jednota Zlaté Hory, Sokolská 291, Zlaté Hory</t>
  </si>
  <si>
    <t>Svaz vodáků České republiky, klub 109, Kravařova 1, Prostějov</t>
  </si>
  <si>
    <t>VEUS klub, U Jandovky 128/5, Vyškov</t>
  </si>
  <si>
    <t>JUDO CLUB ŽELEZO HRANICE, Hromůvka 1892, Hranice</t>
  </si>
  <si>
    <t>Fotbalový klub SAN-JV Šumperk o.s., Evaldova 1894/3, Šumperk</t>
  </si>
  <si>
    <t>Kanál vodních sportů Olomouc  o.s., Fibichova 799/17, Olomouc</t>
  </si>
  <si>
    <t xml:space="preserve">TJ Sokol I Prostějov, Skálovo nám. 173/4, Prostějov </t>
  </si>
  <si>
    <t>Sportovní klub Lošov, Svolinského 22/65, Olomouc</t>
  </si>
  <si>
    <t>OLOMOUC EAGLES, Hynaisova 1091/9a, Olomouc</t>
  </si>
  <si>
    <t>Fotbalový klub Krchleby, Krchleby 80, Zábřeh</t>
  </si>
  <si>
    <t>Fotbalový club Drahlov, Drahlov, Charváty</t>
  </si>
  <si>
    <t>Kanoistický klub Olomouc, 17. listopadu 1047/10, Olomouc</t>
  </si>
  <si>
    <t>Ragbyový klub Lokomotiva Olomouc, 17. listopadu 1139/3, Olomouc</t>
  </si>
  <si>
    <t>Kanoistika Kojetín, Loděnice 1371, Kojetín</t>
  </si>
  <si>
    <t>Tělovýchovná jednota Býškovice, Býškovice 71, Býškovice</t>
  </si>
  <si>
    <t>Sportovní klub Univerzity Palackého Olomouc, U sportovní haly 2, Olomouc</t>
  </si>
  <si>
    <t>SK Vrtov  o.s., Nad Skálou 846, Velká Bystřice</t>
  </si>
  <si>
    <t>Sportovní mládí Velká Bystřice, o.s., Na Letné 766, Velká Bystřice</t>
  </si>
  <si>
    <t>Klub vytrvalostních sportů Šumperk, Králec 29, Dolní Studénky</t>
  </si>
  <si>
    <t>CYKLOKLUB MORAVA, Komenského 324, Leština</t>
  </si>
  <si>
    <t xml:space="preserve">Finogroup, Gorkého 94/31, Olomouc </t>
  </si>
  <si>
    <t>Cyklistický klub Buldoci Rapotín, Družstevní 354, Rapotín</t>
  </si>
  <si>
    <t>T.J. Sokol Olomouc, 17. listopadu 788/1, Olomouc</t>
  </si>
  <si>
    <t>Tělocvičná jednota Sokol Olomouc – Nový Svět, Sudova 21, Olomouc</t>
  </si>
  <si>
    <t>Sportovní klub Mírov, Růžová 18, Mírov</t>
  </si>
  <si>
    <t>Klub juda a účelové sebeobrany Hranice, J. Z Poděbrad 1136, Hranice</t>
  </si>
  <si>
    <t xml:space="preserve">HC DRACI VŠECHOVICE o.s., Všechovice 17, Všechovice </t>
  </si>
  <si>
    <t>Občanské sdružení Maverick.rescue, Žebětín 1082, Brno</t>
  </si>
  <si>
    <t>GOLF CLUB Radíkov, Radíkov 48, Radíkov</t>
  </si>
  <si>
    <t>Horské sporty CH3, o. s., Domašov u Šternberka 886, Domašov u Šternberka</t>
  </si>
  <si>
    <t>Oddíl orientačního sportu Sportovního klubu Prostějov, Sportovní 3924/1, Prostějov</t>
  </si>
  <si>
    <t>SK Uničov, U Stadionu 619, Uničov</t>
  </si>
  <si>
    <t>JUNIOR O-SPORT o.s., Sportovní 3924/1, Prostějov</t>
  </si>
  <si>
    <t>Tělocvičná jednota Sokol Šternberk, Zahradní 23, Šternberk</t>
  </si>
  <si>
    <t xml:space="preserve">Paraklub Jeseník  o.s., Masarykovo nám. 167/1, Jeseník </t>
  </si>
  <si>
    <t>Šachový klub Agentura 64, Šrámkova 337, Grygov</t>
  </si>
  <si>
    <t>OSK Klubko, Stiborova 2, Olomouc</t>
  </si>
  <si>
    <t>Občanské sdružení Sportovní klub Véska, Véska 6, Dolany</t>
  </si>
  <si>
    <t>Klub sportovní gymnastiky SK Přerov, Vinařská 57/26, Přerov</t>
  </si>
  <si>
    <t>FC Kostelec na Hané, Legionářská 101, Kostelec na Hané</t>
  </si>
  <si>
    <t>Sigma United, Legionářská 1165/12, Olomouc</t>
  </si>
  <si>
    <t>ÚAMK – AMK Biketrial Přerov, Trávník 1315/28, Přerov</t>
  </si>
  <si>
    <t>Tělocvičná jednota Sokol Náklo, Náklo 90, Náklo</t>
  </si>
  <si>
    <t>ČBF-oblast Střední Morava, evidenční číslo 10, Bořivojova 235/1, Olomouc</t>
  </si>
  <si>
    <t>Tělocvičná jednota Sokol Vřesovice, župa Prostějovská, ČOS, Vřesovice</t>
  </si>
  <si>
    <t>Bike Team Kola Kaňkovský o.s., Bělkovice-Lašťany 615, Dolany u Olomouce</t>
  </si>
  <si>
    <t xml:space="preserve">AGENAS TEAM autoklub v AČR, Smetanova 300, Javorník </t>
  </si>
  <si>
    <t>Yacht club Jeseník  o.s., Dvořákova 365/7, Jeseník</t>
  </si>
  <si>
    <t>HKKH Haná o.s., Sportovní 870, Kostelec na Hané</t>
  </si>
  <si>
    <t>Sdružení na podporu mladých talentů v krasobruslení, Určická 1278/66, Prostějov</t>
  </si>
  <si>
    <t>Mažoretky Zábřeh o.s., Javorová 2325/8, Zábřeh</t>
  </si>
  <si>
    <t>Tělocvičná jednota Sokol Litovel, Opletalova 341, Litovel</t>
  </si>
  <si>
    <t>Záhorská střela, o.s., Býškovice 33, Býškovice</t>
  </si>
  <si>
    <t>Tělocvičná jednota Sokol Centrum Haná o.s., Krasická 329/57, Prostějov</t>
  </si>
  <si>
    <t>Sportovní klub cyklistů Prostějov o.s., Kostelecká 49/4468, Prostějov</t>
  </si>
  <si>
    <t>HC Permoni o.s., Mánesova 597, Zlaté Hory</t>
  </si>
  <si>
    <t>Sportovní klub UP Olomouc, oddíl volejbalu, U Sportovní haly 2, Olomouc</t>
  </si>
  <si>
    <t>Studio Čtyřlístek, o.s., U Kovárny 350/2, Olomouc</t>
  </si>
  <si>
    <t>TJ Milo Olomouc, Střední Novosadská 48, Olomouc</t>
  </si>
  <si>
    <t>Klub rodičů a sponzorů při Základní umělecké škole Mohelnice, nám. Svobody 971/15, Mohelnice</t>
  </si>
  <si>
    <t>TJ Liga stovkařů Olomouc  o.s., Dolní náměstí 38, Olomouc</t>
  </si>
  <si>
    <t>DELTAKLUB STICHOVICE  o.s., Sídl. E. Beneše 15/21, Prostějov</t>
  </si>
  <si>
    <t>Občanské sdružení PŘIJDU VČAS, Hybešova 13, Prostějov</t>
  </si>
  <si>
    <t>Sdružení rodičů a přátel střední školy polytechnické – Rooseveltova 79, Olomouc, Rooseveltova 79, Olomouc</t>
  </si>
  <si>
    <t>Šachový klub Šternberk, Na Vyhlídce 2127/26, Šternberk</t>
  </si>
  <si>
    <t>Tělovýchovná jednota Střeň, o.s., Střeň 115, Náklo</t>
  </si>
  <si>
    <t xml:space="preserve">SK Hanácká volejbalová liga Prostějov, Česká 813/15, Prostějov  </t>
  </si>
  <si>
    <t>Pionýrské centrum Šumperk, nám. J. Zajíce 7, Šumperk</t>
  </si>
  <si>
    <t>Sdružení při škole v lázních, Kalvodova 360/66, Jeseník</t>
  </si>
  <si>
    <t>Tělocvičná jednota Sokol Vrahovice, Mikoláše Alše 85, Prostějov</t>
  </si>
  <si>
    <t>Rada rodičů Základní školy Javorník, Školní 72, Javorník</t>
  </si>
  <si>
    <t>Sokolská župa Prostějovská, ČOS, U kalicha 2, Prostějov</t>
  </si>
  <si>
    <t>Tělovýchovná jednota Sokol Klenovice na Hané, Klenovice na Hané 308, Klenovice na Hané</t>
  </si>
  <si>
    <t>Společnost příznivců Střední průmyslové školy, Tř. 17. listopadu 49, Olomouc</t>
  </si>
  <si>
    <t>GOLF CLUB OLOMOUC, tř. 17. listopadu 1126/43, Olomouc</t>
  </si>
  <si>
    <t>Muzejní společnost Litovelska, občanské sdružení, Smyčkova 795, Litovel</t>
  </si>
  <si>
    <t>Tělovýchovná jednota Sokol Blatec, Blatec 15, Blatec</t>
  </si>
  <si>
    <t>Studio Experiment o.s., Slovenská 587/5, Olomouc</t>
  </si>
  <si>
    <t>Sdružení přátel průmyslové školy v Přerově, Havlíčkova 377/2, Přerov</t>
  </si>
  <si>
    <t>Tělocvičná jednota Sokol Bělkovice - Lašťany, Bělkovice – Lašťany 131, Bělkovice – Lašťany</t>
  </si>
  <si>
    <t>Tělovýchovná jednota Jiskra Velká Kraš, Velká Kraš</t>
  </si>
  <si>
    <t>Fotbalový klub Kozlovice, Kozlovice 215, Přerov</t>
  </si>
  <si>
    <t>TJ Sokol Ústí, Ústí 158, Ústí</t>
  </si>
  <si>
    <t>GameCon, Kabešova 943/4, Praha 9</t>
  </si>
  <si>
    <t>Sokolská župa Olomoucká - Smrčkova, Rooseveltova 34/127, Olomouc</t>
  </si>
  <si>
    <t>Sdružení rodičů při Obchodní akademii a Jazykové škole s právem Státní jazykové zkoušky, Přerov, Bartošova 24, Přerov</t>
  </si>
  <si>
    <t>Tělovýchovná jednota Sokol Tvorovice, Tvorovice</t>
  </si>
  <si>
    <t>Letní tábory, o.s., Jeremenkova 1784/52, Šumperk</t>
  </si>
  <si>
    <t>Tělovýchovná jednota Sokol Čechovice, Čechovická 270/55, Prostějov</t>
  </si>
  <si>
    <t>Klub přátel Středního odborného učiliště Prostějov, Nám. E. Husserla 1, Prostějov</t>
  </si>
  <si>
    <t>FC Dukla Hranice, K. Čapka 167, Hranice</t>
  </si>
  <si>
    <t>Bojové sporty Olomouc o.s., Zámečnická 2, Olomouc</t>
  </si>
  <si>
    <t>Sportovní klub Červenka, Jižní 24, Červenka</t>
  </si>
  <si>
    <t>Tělocvičná jednota Sokol Luká, Luká 28, Slavětín u Litovle</t>
  </si>
  <si>
    <t xml:space="preserve">Přátelé Sobáčovského rybníka, Sobáčov 89, Mladeč </t>
  </si>
  <si>
    <t>TJ Sokol Zábřeh, Sokolská 94/13, Zábřeh</t>
  </si>
  <si>
    <t>Občanské sdružení AMÉLKA, Boženy Němcové 1507/24, Zábřeh</t>
  </si>
  <si>
    <t>FK Němčice nad Hanou o.s., Sokolská 500, Němčice nad Hanou</t>
  </si>
  <si>
    <t>Sportuj.org o.s., Jahodová 2703/125, Praha</t>
  </si>
  <si>
    <t>Pionýrská skupina PLŠI Soběchleby, Soběchleby 198, Soběchleby</t>
  </si>
  <si>
    <t>Český radioklub RADIOKLUB OK2KYJ, Štítného 637, Olomouc</t>
  </si>
  <si>
    <t>Tělocvičná jednota Sokol Vicov, Vicov 183, Plumlov</t>
  </si>
  <si>
    <t>Nadační fond GAUDEAMUS, Nerudova 7, Cheb</t>
  </si>
  <si>
    <t xml:space="preserve">Nadační fond Vincenze Priessnitze, Priessnitzova 1345/49a, Jeseník </t>
  </si>
  <si>
    <t>Mgr. Jaroslav Bečák, Vodní 266, 753 66 Hustopeče nad Bečvou</t>
  </si>
  <si>
    <t>Michal Vacek, Černotín 12, Černotín</t>
  </si>
  <si>
    <t>Květoslava Trnečková, Kaple 44, Čelechovice na Hané</t>
  </si>
  <si>
    <t>Petr Školoud, Přestavlky 51, Přerov</t>
  </si>
  <si>
    <t>Petr Huťka, Kabelíkova 5, Přerov</t>
  </si>
  <si>
    <t>Tomáš Slovák, Kollárova 377/13, Šternberk</t>
  </si>
  <si>
    <t>Mgr. Iva Ficová, Rejskova 3084/43, Prostějov</t>
  </si>
  <si>
    <t>Tomáš Kajnar, Nádražní 313, Zlaté Hory</t>
  </si>
  <si>
    <t>Bc. David Jílek, Havlíčkova 33, Zábřeh</t>
  </si>
  <si>
    <t>Jiří Kelich, Dr. Beneše 15, Uničov</t>
  </si>
  <si>
    <t>Jana Rychtarová, Na Zelince 1312, Lipník nad Bečvou</t>
  </si>
  <si>
    <t xml:space="preserve">Mgr. Mario Wiedermann, Letců 830/13, Olomouc </t>
  </si>
  <si>
    <t>Hana Vrbová, Ke Vsisku 321, Velký Týnec</t>
  </si>
  <si>
    <t>Mgr. Vladimír Vačkář, Seloutky 175, Prostějov</t>
  </si>
  <si>
    <t>Marcela Hopjáková, Hradská 107, Loštice</t>
  </si>
  <si>
    <t>Lucie Fabíková, Varšavské náměstí 1, Olomouc</t>
  </si>
  <si>
    <t xml:space="preserve">Ing. Petr Krejčiřík, Hranická 586, Hranice </t>
  </si>
  <si>
    <t>Jakub Nezdoba, Jarmily Glazarové 410/17, Olomouc</t>
  </si>
  <si>
    <t>Martin Pejzl, Sukova 874/4, Olomouc</t>
  </si>
  <si>
    <t>Zuzana Šmoldasová, Cholina 198, Cholina</t>
  </si>
  <si>
    <t>Slobodan Rusko, Synkova 379/1, Olomouc</t>
  </si>
  <si>
    <t>Ondřej Soukup, Stanislava Manharda 3692/17, Prostějov</t>
  </si>
  <si>
    <t>Miloš Matějíček, Štefánikova 699/13, Jeseník</t>
  </si>
  <si>
    <t>Gabriela Kubešová, Evaldova 1901/1, Šumperk</t>
  </si>
  <si>
    <t>Ivo Coufalík, Olomoucká 402, Dub nad Moravou</t>
  </si>
  <si>
    <t>Martin Dostál, Krokova 3827/18, Prostějov</t>
  </si>
  <si>
    <t>Jakub Filip, Třebčín 139, Lutín</t>
  </si>
  <si>
    <t>Miroslav Kučera, Hostice 35, Ruda nad Moravou</t>
  </si>
  <si>
    <t>Oskar Král, Okružní 562, Němčice nad Hanou</t>
  </si>
  <si>
    <t>Ing. Pavel Suk, Krátká 103, Ruda nad Moravou</t>
  </si>
  <si>
    <t xml:space="preserve">Bc. René Vandrovec, Osek nad Bečvou 1, Osek nad Bečvou </t>
  </si>
  <si>
    <t>Petr Marcinov, Holanova 57, Česká Ves</t>
  </si>
  <si>
    <t>Lenka Červená, Budovatelů 240/3, Přerov</t>
  </si>
  <si>
    <t>Jan Machala, Jánského 42, Česká Ves</t>
  </si>
  <si>
    <t>Václav Rozehnal, Lazce 61, Troubelice</t>
  </si>
  <si>
    <t xml:space="preserve">Ondřej Perutka, Hněvotín 441, Hněvotín </t>
  </si>
  <si>
    <t>Tadeáš Foltýn, Bohumíra Šmerala 3, Prostějov</t>
  </si>
  <si>
    <t>Miroslav Hýža, Jiráskova 381/25, Olomouc</t>
  </si>
  <si>
    <t>Vlastimil Vahala, Dlouhá 310, Hustopeče nad Bečvou</t>
  </si>
  <si>
    <t>Michal Barčík, Jílová 5, Olomouc</t>
  </si>
  <si>
    <t>Tomáš Vrba,  Strukov 22, Strukov</t>
  </si>
  <si>
    <t>Zdeněk Vysloužil, Studenec 17, Čelechovice na Hané</t>
  </si>
  <si>
    <t>MUDr. Jiří Novák, Požárníků 9b, Olomouc</t>
  </si>
  <si>
    <t xml:space="preserve">Mgr. Lenka Nasadilová, tř. Svornosti 17, Olomouc </t>
  </si>
  <si>
    <t>Tereza Daňková, Olomoucká 2, Hlubočky</t>
  </si>
  <si>
    <t>Ing. Martin Látal, Jiráskova 42/2232, Šternberk</t>
  </si>
  <si>
    <t>Jan Páleníček, Brněnská 48,  Olomouc</t>
  </si>
  <si>
    <t>Libuše Machalická, Jakoubka ze Stříbra 422/46, Olomouc</t>
  </si>
  <si>
    <t>Jonatan Šrámek, Za parkem 911, Velká Bystřice</t>
  </si>
  <si>
    <t>Richard Hála, Masarykova 99, Veselí nad Moravou</t>
  </si>
  <si>
    <t>Markéta Matušková, M. J. Husa 1111, Lipník n/B</t>
  </si>
  <si>
    <t>Miroslav Dobrovský, Zolova 26a/425, Olomouc</t>
  </si>
  <si>
    <t>Mgr. Jan Zatloukal, Ph. D., Mošnerova 18A, Olomouc</t>
  </si>
  <si>
    <t>Jan Rýdlo, Sokolská 130, Nasavrky</t>
  </si>
  <si>
    <t>Ing. Vojtěch Zima, Smetanovo nábřeží 1840, Hranice</t>
  </si>
  <si>
    <t>Mgr. Jan Machálek, Sídliště Svobody 3575/76, Prostějov</t>
  </si>
  <si>
    <t>Ing. Petr Wagner, Suchonice 5, Tršice</t>
  </si>
  <si>
    <t>Christophe Delattre, Komenského 9, Olomouc</t>
  </si>
  <si>
    <t xml:space="preserve">Břetislav Horník, Sadová 518, Uničov </t>
  </si>
  <si>
    <t>Marcela Míšelnická, Dolní Hejčínská 54/22, Olomouc</t>
  </si>
  <si>
    <t>Ing. Pavel Biskup, Poruba 68, Hustopeče nad Bečvou</t>
  </si>
  <si>
    <t>Mgr. Ondřej Kalina, Jánského 430/6, Olomouc</t>
  </si>
  <si>
    <t>Grenar František, Horní Štěpánov 33, Horní Štěpánov</t>
  </si>
  <si>
    <t>Mgr. Martin Růžička, Pod lesem 26, Olomouc</t>
  </si>
  <si>
    <t>Mgr. Soňa Vybíralová, Skrbeňská 28, Horka nad Moravou</t>
  </si>
  <si>
    <t>Pavel Novák, Kabelíkova 12, Přerov</t>
  </si>
  <si>
    <t>Obec Dřevnovice, Dřevnovice 44, Dřevnovice</t>
  </si>
  <si>
    <t>MATEŘSKÁ ŠKOLA MALÁ MORAVA, příspěvková organizace, Vysoký Potok 40, Malá Morava (Zřizovatel - Obec Malá Morava IČ: 00302970)</t>
  </si>
  <si>
    <r>
      <t xml:space="preserve">FK Vrbátky, Prešovská 19, Prostějov </t>
    </r>
    <r>
      <rPr>
        <b/>
        <i/>
        <sz val="10"/>
        <rFont val="Arial"/>
        <family val="2"/>
        <charset val="238"/>
      </rPr>
      <t xml:space="preserve">   </t>
    </r>
  </si>
  <si>
    <t>Dům dětí a mládeže Olomouc, Tř. 17.listopadu, Olomouc</t>
  </si>
  <si>
    <t>Středisko volného času Atlas a Bios Přerov, Žižkova 12, Přerov</t>
  </si>
  <si>
    <t>SVČ a zařízení pro DVPP Doris Šumperk, Komenského 9, Šumperk</t>
  </si>
  <si>
    <t>SVČ DUHA Jeseník, Průchodní 154, Jeseník</t>
  </si>
  <si>
    <t>Sportcentrum-DDM Prostějov, Olympijská 4, Prostějov</t>
  </si>
  <si>
    <t>Střední škola technická, 1. máje 2, Mohelnice, Šumperk</t>
  </si>
  <si>
    <t>Střední odborná škola, Šumperk, Zemědělská 3</t>
  </si>
  <si>
    <t>Obchodní akademie, Mohelnice, Olomoucká 82</t>
  </si>
  <si>
    <t>Dětský domov a Školní jídelna, Přerov, Sušilova 25</t>
  </si>
  <si>
    <t>Gymnázium Jeseník, Komenského 281</t>
  </si>
  <si>
    <t>Střední škola polytechnická, Olomouc, Rooseveltova 79</t>
  </si>
  <si>
    <t>Gymnázium Jana Opletala, Litovel, Opletalova 189</t>
  </si>
  <si>
    <t>ZUŠ "Žerotín" Olomouc, Kavaleristů 6</t>
  </si>
  <si>
    <t>Dům dětí a mládeže, Tř. 17. listopadu 47, Olomouc</t>
  </si>
  <si>
    <t>Středisko volného času ATLAS a BIOS, Přerov</t>
  </si>
  <si>
    <t>Pedagogicko - psychologická poradna Olomouckého kraje, Olomouc, U Sportovní haly 1a</t>
  </si>
  <si>
    <t>Město Moravský Beroun, náměstí 9. května 4, Moravský Beroun</t>
  </si>
  <si>
    <t>ITS Tennis centre s.r.o., Janského 424/18, Olomouc</t>
  </si>
  <si>
    <t>Nadační fond Centrum bakalářských studií, Jesenická 621/31, Šumperk</t>
  </si>
  <si>
    <t>Nadační fond Českého klubu olympioniků regionu Severní Morava, Horečky 635, Frenštát pod Radhoštěm</t>
  </si>
  <si>
    <t>Univerzita Palackého v Olomouci, Křížkovského 511/8, Olomouc</t>
  </si>
  <si>
    <t>Moravská vysoká škola Olomouc, o.p.s., Kosmonautů 1288/1, Olomouc</t>
  </si>
  <si>
    <t>Vysoká škola logistiky o.p.s., Palackého 1381/25, Přerov</t>
  </si>
  <si>
    <t>Jaromír Zaoral, Západní 48, Olomouc</t>
  </si>
  <si>
    <t>HC Olomouc s.r.o., Hynaisova 9a, Olomouc</t>
  </si>
  <si>
    <t>HOKEJ ŠUMPERK 2003, s.r.o., Žerotínova 1691/55B, Šumperk</t>
  </si>
  <si>
    <t>1. HFK Olomouc a.s., Staškova 652/28, Olomouc</t>
  </si>
  <si>
    <t>Tenis centrum Olomouc s.r.o., Ibsenova 496/19, Olomouc</t>
  </si>
  <si>
    <t>Prostějov - C 1885 spol. s r.o., Kostelecká 4468/49, Prostějov</t>
  </si>
  <si>
    <t>Sokol Konice s.r.o., Sportovní 205, Konice</t>
  </si>
  <si>
    <t>Fotbalový klub SAN-JV Šumperk s.r.o., Hlavní třída 3061/20, Šumperk</t>
  </si>
  <si>
    <t>Basketbal Olomouc s.r.o., Stiborova 609/26, Olomouc</t>
  </si>
  <si>
    <t>INREMA SPORTS s.r.o., Nešverova 693/1, Olomouc</t>
  </si>
  <si>
    <t>STALAGMIT, a.s., Sobáčov 89, Mladeč</t>
  </si>
  <si>
    <t>Sport Management s.r.o., Kosmákova 3364/55, Přerov</t>
  </si>
  <si>
    <t>Sportovní klub Hranice s.r.o., U Kostelíčka 1940, Hranice</t>
  </si>
  <si>
    <t>Centrum individuálních sportů kraje Olomouckého, o.s.,                                               Legionářská 1165/12, Olomouc</t>
  </si>
  <si>
    <t>SK Olomouc Sigma MŽ, Legionářská 1165/12, Olomouc</t>
  </si>
  <si>
    <t>Tělocvičná jednota Sokol Přerov Handball Club, U Tenisu 3250/19, Přerov</t>
  </si>
  <si>
    <t xml:space="preserve">Dámský házenkářský klub Zora Olomouc, U stadionu 1166/6, Olomouc </t>
  </si>
  <si>
    <t>Tělovýchovná jednota Cement Hranice, Žáčkova 1988, Hranice</t>
  </si>
  <si>
    <t>BK Prostějov, Za Kosteleckou 51, Prostějov</t>
  </si>
  <si>
    <t>Sportovní klub Univerzity Palackého v Olomouci, U Sportovní haly 2, Olomouc</t>
  </si>
  <si>
    <t>Přerovský volejbalový klub o.s., Dr. Petřivalského 584/1,  Přerov I - Město</t>
  </si>
  <si>
    <t>VK Prostějov o.s., Za Kosteleckou ul. 51, Prostějov</t>
  </si>
  <si>
    <t>Tenisový klub Prostějov, Sportovní 1, Prostějov</t>
  </si>
  <si>
    <t>TK PRECHEZA Přerov o.s., Kosmákova 3364/55, Přerov</t>
  </si>
  <si>
    <t>Ski Klub Šumperk, o. s., Tyršova 12, Šumperk</t>
  </si>
  <si>
    <t>FENIX SKI TEAM Jeseník o.s., Masarykovo náměstí 60/5, Jeseník</t>
  </si>
  <si>
    <t>Dělnická tělocvičná jednota Prostějov, oddíl boxu, Netušilova 1620/7, Prostějov</t>
  </si>
  <si>
    <t>Tělocvičná jednota SOKOL Šternberk, Zahradní 23, Šternberk</t>
  </si>
  <si>
    <t>AVZO TSČ ČR ZO VIDNAVA, 9. května 255, Vidnava</t>
  </si>
  <si>
    <t>BASKETBALOVÝ KLUB PANTER JAVORNÍK, Fučíkova 257, Javorník</t>
  </si>
  <si>
    <t>FBK Jeseník, U Norkárny 138, Česká Ves</t>
  </si>
  <si>
    <t>FC TATRAN TOUAX SUPÍKOVICE, Supíkovice 130, Supíkovice</t>
  </si>
  <si>
    <t>FK MIKULOVICE o.s., Hlavní 190, Mikulovice</t>
  </si>
  <si>
    <t xml:space="preserve">Fotbalový klub Jeseník, Slezská 1353/1b, Jeseník </t>
  </si>
  <si>
    <t>Karate Klub Jeseník o.s., Lipovská 1168/54, Jeseník</t>
  </si>
  <si>
    <t>Sportovní klub Omya KST Jeseník, Dukelská 203/11, Jeseník</t>
  </si>
  <si>
    <t>Plavecký klub Jeseník, o. s., Lipová-lázně 741, Lipová-lázně</t>
  </si>
  <si>
    <t xml:space="preserve">SK Řetězárna, Sportovní 284, Česká Ves </t>
  </si>
  <si>
    <t>SKI Řetězárna, Na Stráni 253/2, Jeseník</t>
  </si>
  <si>
    <t xml:space="preserve">Sportovní klub SK Lipová - lázně, Lipová-lázně </t>
  </si>
  <si>
    <t xml:space="preserve">Šachový klub Jeseník, Zámecké náměstí 2/2, Jeseník </t>
  </si>
  <si>
    <t>T. J. Písečná, Písečná 38, Písečná</t>
  </si>
  <si>
    <t>Tělovýchovná jednota DYNAMO JAVORNÍK, Družstevní 431, Javorník</t>
  </si>
  <si>
    <t>Tělovýchovná jednota jezdeckého klubu při SOUz Horní Heřmanice, Horní Heřmanice, Bernartice</t>
  </si>
  <si>
    <t>Tělovýchovná jednota Sokol Žulová, Žulová</t>
  </si>
  <si>
    <t>TJ Vidnava o.s., Fojtství 326, Vidnava</t>
  </si>
  <si>
    <t>1. FC Olomouc, Jeremenkova 1211/40b, Olomouc</t>
  </si>
  <si>
    <t>1.FC Olešnice u Bouzova, Olešnice 2, Bouzov</t>
  </si>
  <si>
    <t>1. HFK Olomouc mládež, Staškova 652/28, Olomouc</t>
  </si>
  <si>
    <t>Agentura GARDE Calcio Olomouc, Svésedlice 35, Svésedlice</t>
  </si>
  <si>
    <t>AMK Litovel, Šargounská 1043/7, Litovel</t>
  </si>
  <si>
    <t>APA VČAS, tř. Míru 115, Olomouc</t>
  </si>
  <si>
    <t>Atletické přípravky Olomouc, Pražská 140/1, Olomouc</t>
  </si>
  <si>
    <t>Atletický klub Olomouc, 17. listopadu 1139/3, Olomouc</t>
  </si>
  <si>
    <t>Atletický klub Šternberk, Lidická 1273/17, Šternberk</t>
  </si>
  <si>
    <t>Box klub Gambare Olomouc, Herrmannova 1, Olomouc</t>
  </si>
  <si>
    <t>CYKLO 2000 KAŇKOVSKÝ, Bělkovice-Lašťany 581, Bělkovice-Lašťany</t>
  </si>
  <si>
    <t>Český rybářský svaz místní organizace Olomouc, Chválkovická 113/56, Olomouc</t>
  </si>
  <si>
    <t>DHK Litovel, Uničovská 1197/13b, Litovel</t>
  </si>
  <si>
    <t xml:space="preserve">FBS Olomouc o.s., Erbenova 270/2, Olomouc </t>
  </si>
  <si>
    <t>FC Lužice, Lužice 109, Lužice</t>
  </si>
  <si>
    <t>FIGURE SKATING CLUB OLOMOUC, o.s., Hynaisova 1091/9a, Olomouc</t>
  </si>
  <si>
    <t>FK AUTODEMONT, 1. máje 412/8, Horka nad Moravou</t>
  </si>
  <si>
    <t>FORTEX SKI, Moravský Beroun o.s., Husova 448, Moravský Beroun</t>
  </si>
  <si>
    <t>Fotbalový club Hněvotín, Hněvotín 331, Hněvotín</t>
  </si>
  <si>
    <t>Fotbalový klub Drahlov, Drahlov, Charváty</t>
  </si>
  <si>
    <t>Fotbalový klub FC Dolany, Dolany 99, Dolany u Olomouce</t>
  </si>
  <si>
    <t>Fotbalový klub Hlubočky, Havlíčkova 204, Hlubočky</t>
  </si>
  <si>
    <t>Fotbalový klub Huzová, Huzová</t>
  </si>
  <si>
    <t xml:space="preserve">Fotbalový klub Nemilany, Sportovní 2A, Olomouc </t>
  </si>
  <si>
    <t>Fotbalový klub Přáslavice, Přáslavice 229, Přáslavice</t>
  </si>
  <si>
    <t>FOTBALOVÝ KLUB ŠTERNBERK, o.s., Blahoslavova 1434/15, Šternberk</t>
  </si>
  <si>
    <t>GOLF CLUB OLOMOUC, Tř. 17. listopadu 1126/43, Olomouc</t>
  </si>
  <si>
    <t>Gymnastický klub mládeže Olomouc, 17. listopadu 1044/5, Olomouc</t>
  </si>
  <si>
    <t>Hanácký kuželkářský klub Olomouc, o.s., U stadiónu 2, Olomouc</t>
  </si>
  <si>
    <t>Házená Uničov, U Stadionu 619, Uničov</t>
  </si>
  <si>
    <t>HC Uničov, Pionýrů 1174, Uničov</t>
  </si>
  <si>
    <t>JUDO KLUB OLOMOUC, o.s., Na střelnici 1212/39, Olomouc</t>
  </si>
  <si>
    <t>Karate Club MABU - DO Olomouc, V hlinkách 806/19, Olomouc</t>
  </si>
  <si>
    <t>KESTONE RACING, Šumperská 536, Uničov</t>
  </si>
  <si>
    <t>Klub Heyrovského Olomouc o.s., Heyrovského 460/33, Olomouc</t>
  </si>
  <si>
    <t>Klub horolezců Olomouc, Tř. Svobody 20, Olomouc</t>
  </si>
  <si>
    <t>Klub lyžařů Lokomotiva Olomouc o.s., Jiráskova 508/15, Olomouc</t>
  </si>
  <si>
    <t>Klub sportovního tance QUICK Olomouc, o.s., Sudova 11, Olomouc</t>
  </si>
  <si>
    <t>Klub sportovních potápěčů Olomouc, Komenského 914/31, Olomouc</t>
  </si>
  <si>
    <t>MGC Olomouc, Tř. 17. listopadu 3, Olomouc</t>
  </si>
  <si>
    <t>Olomouc Eagles, Hynaisova 1091/9a, Olomouc</t>
  </si>
  <si>
    <t xml:space="preserve">Olomoucká krajská organizace ČSTV, Legionářská 1165/12, Olomouc </t>
  </si>
  <si>
    <t>Orel jednota Velká Bystřice, 8. května 429, Velká Bystřice</t>
  </si>
  <si>
    <t>OSK KLUBKO, Stiborova 2, Olomouc</t>
  </si>
  <si>
    <t>PROMOTORSPORT, Lazce 17, Troubelice</t>
  </si>
  <si>
    <t>Sdružení Suchý Žleb Hlubočky, o.s., Krapkova 10, Olomouc</t>
  </si>
  <si>
    <t>Sportovní klub OLOMOUC SIGMA Moravské železárny, Legionářská 1165/12, Olomouc</t>
  </si>
  <si>
    <t xml:space="preserve">SK Vyhlídka Šternberk, TRI KLUB, Na Vyhlídce 25, Šternberk </t>
  </si>
  <si>
    <t xml:space="preserve">SK Uničov, U Stadionu 619, Uničov  </t>
  </si>
  <si>
    <t xml:space="preserve">Ski klub Lokomotiva Olomouc, 17. listopadu 1139/3, Olomouc </t>
  </si>
  <si>
    <t>Ski klub Olomouc,  občanské sdružení, U cukrovaru 613/26, Olomouc</t>
  </si>
  <si>
    <t>Sokolská župa Olomoucká - Smrčkova, Roosveltova 34, Olomouc</t>
  </si>
  <si>
    <t>Sokol Horní Loděnice, Horní Loděnice 94, Horní Loděnice</t>
  </si>
  <si>
    <t>SPORTCLUB AGENTURA 64 OLOMOUC, Jarmily Glazarové 9h, Olomouc</t>
  </si>
  <si>
    <t>Sportovní Centrum EXIMPO Náklo, Náklo 216, Náklo</t>
  </si>
  <si>
    <t>Sportovní fotbalový klub Nedvězí, Jilemnického 2, Olomouc</t>
  </si>
  <si>
    <t xml:space="preserve">Sportovní klub Droždín, Dolní Úlehla 291/27, Olomouc  </t>
  </si>
  <si>
    <t>Sportovní klub Grygov, Husova 197, Grygov</t>
  </si>
  <si>
    <t>Sportovní klub Hvězda Město Libavá, 9. května 210, Šternberk</t>
  </si>
  <si>
    <t xml:space="preserve">SK Chválkovice, Chválkovice 515, Olomouc </t>
  </si>
  <si>
    <t xml:space="preserve">Sportovní klub Náměšť na Hané, Bělidlo 434, Náměšť na Hané </t>
  </si>
  <si>
    <t>Sportovní klub při Hasičském záchranném sboru Olomouckého kraje, Schweitzerova 524/91, Olomouc</t>
  </si>
  <si>
    <t xml:space="preserve">Sportovní klub Slatinice, Slatinice </t>
  </si>
  <si>
    <t xml:space="preserve">Sportovní klub Šumvald, Šumvald 266, Šumvald </t>
  </si>
  <si>
    <t>Sportovní klub SKIVELO neslyšících Olomouc, Jungmannova 25, Olomouc</t>
  </si>
  <si>
    <t xml:space="preserve">Sportovní klub tělesně postižených sportovců Olomouc, Balbínova 373/3, Olomouc </t>
  </si>
  <si>
    <t xml:space="preserve">Sportovní klub Univerzity Palackého v Olomouci, U sportovní haly 38/2, Olomouc </t>
  </si>
  <si>
    <t>Sportovní klub Velká Bystřice, Na Letné 766, Velká Bystřice</t>
  </si>
  <si>
    <t>Sportovní střelecký klub ELÁN Olomouc, Balbínova 373/3, Olomouc</t>
  </si>
  <si>
    <t xml:space="preserve">Tenisový klub Gymnázium Uničov, Nemocniční 1190, Uničov </t>
  </si>
  <si>
    <t>Tenisový klub Šternberk, Svatoplukova 15, Šternberk</t>
  </si>
  <si>
    <t>Tělocvičná jednota SOKOL Náklo, Náklo 90, Náklo</t>
  </si>
  <si>
    <t>Tělocvičná jednota SOKOL Olomouc, 17. listopadu 788/1, Olomouc</t>
  </si>
  <si>
    <t>Tělocvičná jednota SOKOL Olomouc - Chválkovice, Na zákopě 239/82, Olomouc</t>
  </si>
  <si>
    <t xml:space="preserve">Tělocvičná jednota Sokol Olomouc-Neředín, Neředínská 9/58, Olomouc </t>
  </si>
  <si>
    <t>Tělocvičná jednota Sokol Olomouc - Nový Svět, Sudova 21, Olomouc</t>
  </si>
  <si>
    <t xml:space="preserve">Tělocvičná jednota SOKOL Střelice,  Střelice 131, Uničov </t>
  </si>
  <si>
    <t>Tělocvičná jednota Sokol Štarnov, Štarnov 180, Bohuňovice</t>
  </si>
  <si>
    <t>Tělovýchovná jednota  Blatec, Blatec 15, Charváty</t>
  </si>
  <si>
    <t>T.J. Dalov, Dalov 63, Šternberk</t>
  </si>
  <si>
    <t>Tělovýchovná jednota Doubrava Haňovice,  Kluzov 30, Haňovice</t>
  </si>
  <si>
    <t>Tělovýchovná jednota Dukla Olomouc, Tř. Míru 1, Olomouc</t>
  </si>
  <si>
    <t>Tělovýchovná jednota Granitol Moravský Beroun, Karla IV. 99, Moravský Beroun</t>
  </si>
  <si>
    <t xml:space="preserve">TJ Hodolany Sigma, Farského 376/14, Olomouc </t>
  </si>
  <si>
    <t>Tělovýchovná jednota Lodní sporty Olomouc, 17. listopadu 1047/10, Olomouc</t>
  </si>
  <si>
    <t>Tělovýchovná jednota LOKOMOTIVA Olomouc, 17. listopadu 1139/3, Olomouc</t>
  </si>
  <si>
    <t>Tělovýchovná jednota Medlov, Medlov</t>
  </si>
  <si>
    <t>TJ MILO Olomouc, Střední novosadská 202/48, Olomouc</t>
  </si>
  <si>
    <t>Tělovýchovná jednota Slovan Černovír, Tvrdíkova 11, Olomouc</t>
  </si>
  <si>
    <t>Tělovýchovná jednota Sokol Bohuňovice, Loděnická 298, Bohuňovice</t>
  </si>
  <si>
    <t>TJ Sokol Dlouhá Loučka, Sportovní 371, Dlouhá Loučka</t>
  </si>
  <si>
    <t>Tělovýchovná jednota SOKOL Horka nad Moravou, tř. 1. máje 412/8, Horka nad Moravou</t>
  </si>
  <si>
    <t>Tělovýchovná jednota Sokol Chomoutov, Dalimilova 45, Olomouc</t>
  </si>
  <si>
    <t>Tělovýchovná jednota Sokol Nová Hradečná, Nová Hradečná 13, Nová Hradečná</t>
  </si>
  <si>
    <t>Tělovýchovná jednota Sokol Odrlice, Odrlice 52, Senice na Hané</t>
  </si>
  <si>
    <t>Tělovýchovná jednota Sokol Pňovice, Pňovice 242, Litovel</t>
  </si>
  <si>
    <t>Tělovýchovná jednota Sokol Příkazy, Příkazy</t>
  </si>
  <si>
    <t>Tělovýchovná jednota Sokol Slavonín, Jižní 149/30, Olomouc</t>
  </si>
  <si>
    <t>Tělovýchovná jednota Sokol Újezd, Újezd</t>
  </si>
  <si>
    <t>Tělovýchovná jednota Sokol Velký Újezd, Olomoucká 99, Velký Újezd</t>
  </si>
  <si>
    <t>Tělovýchovná jednota Štěpánov, Dolní 270/17, Štěpánov u Olomouce</t>
  </si>
  <si>
    <t>Tělovýchovná jednota Tatran Litovel, Nám. Př. Otakara 770, Litovel</t>
  </si>
  <si>
    <t>Tělovýchovná jednota Tršice, Tršice</t>
  </si>
  <si>
    <t>TJ Uničov, U Stadionu 619, Uničov</t>
  </si>
  <si>
    <t>TJ Vodní sporty Litovel, Kollárova 808/5, Litovel</t>
  </si>
  <si>
    <t>T.J. Mladějovice, Mladějovice 43, Mladějovice</t>
  </si>
  <si>
    <t>TJ Sigma Lutín, Jana Sigmunda, Lutín</t>
  </si>
  <si>
    <t>TJ Sokol Doloplazy, Doloplazy 289, Doloplazy</t>
  </si>
  <si>
    <t>Tělovýchovná jednota Sokol Drahanovice, Drahanovice</t>
  </si>
  <si>
    <t>TJ Sokol Kožušany, Kožušany-Tážaly 156, Kožušany-Tážaly</t>
  </si>
  <si>
    <t>Tělovýchovná jednota Sokol Mladeč, Mladeč 34, Mladeč</t>
  </si>
  <si>
    <t>TJ Sokol Paseka, Paseka 202, Paseka</t>
  </si>
  <si>
    <t>TJ STM Olomouc, Na Šibeníku 471/4, Olomouc</t>
  </si>
  <si>
    <t>ÚAMK – AMK BIKETRIAL KLUB OLOMOUC, Luběnice 82, Luběnice</t>
  </si>
  <si>
    <t xml:space="preserve">VESLAŘSKÝ KLUB OLOMOUC, 17. listopadu 10, Olomouc </t>
  </si>
  <si>
    <t>X - TRIATHLON, Polská 770/9, Olomouc</t>
  </si>
  <si>
    <t>1.SK Prostějov, Za Místním nádražím 4536, Prostějov</t>
  </si>
  <si>
    <t xml:space="preserve">BC MORAVAN, Netušilova 1620/7, Prostějov </t>
  </si>
  <si>
    <t>FC Hvozd, Hvozd u Prostějova</t>
  </si>
  <si>
    <t>FC Kralice na Hané, Sportovní 1, Kralice na Hané</t>
  </si>
  <si>
    <t>FKM Konice, o.s., Sportovní 205, Konice</t>
  </si>
  <si>
    <t>FK Němčice nad Hanou, Sokolská 500, Němčice nad Hanou</t>
  </si>
  <si>
    <t>FC Dobromilice, Dobromilice 314, Dobromilice</t>
  </si>
  <si>
    <t>FOTBALOVÝ KLUB VÝŠOVICE, Výšovice</t>
  </si>
  <si>
    <t>LHK Jestřábi Prostějov o.s., U Stadionu 2459/1, Prostějov</t>
  </si>
  <si>
    <t>Klub orientačního běhu Konice, Tyršova 397, Konice</t>
  </si>
  <si>
    <t>Klub orientačního běhu Železárny Prostějov, Sportovní 1, Prostějov</t>
  </si>
  <si>
    <t>KRASO – bruslení Prostějov, Za Kosteleckou 1, Prostějov</t>
  </si>
  <si>
    <t>Oddíl horolezecký Sportovního klubu Prostějov, Sportovní 3924/1, Prostějov</t>
  </si>
  <si>
    <t xml:space="preserve">Oddíl korfbalu Sportovního klubu Prostějov, Sportovní 3924/1, Prostějov </t>
  </si>
  <si>
    <t>SK Jesenec, Dzbel</t>
  </si>
  <si>
    <t>SK SC PRIMA NEZAMYSLICE, 1. máje 156, Nezamyslice</t>
  </si>
  <si>
    <t>Sportovní Klub Cyklistů Prostějov, Kostelecká 4468/49, Prostějov</t>
  </si>
  <si>
    <t>SK Lipová, Lipová</t>
  </si>
  <si>
    <t>Sportovní klub K2 Prostějov, sídl. E. Beneše 21/15, Prostějov</t>
  </si>
  <si>
    <t>Svaz vodáků České republiky, klub 109, Prostějov, Kravařova 123/1, Prostějov</t>
  </si>
  <si>
    <t>ŠKOLA SEBEOBRANY BUDOKAN PROSTĚJOV, Jana Zrzavého 3975, Prostějov</t>
  </si>
  <si>
    <t xml:space="preserve">Tělocvičná jednota Sokol I. Prostějov, Skálovo nám. 173/4, Prostějov </t>
  </si>
  <si>
    <t xml:space="preserve">Tělocvičná jednota Sokol II Prostějov, U Kalicha 2, Prostějov </t>
  </si>
  <si>
    <t>TĚLOCVIČNÁ JEDNOTA SOKOL BEDIHOŠŤ, Prostějovská 123, Bedihošť</t>
  </si>
  <si>
    <t>Tělocvičná jednota SOKOL Konice, Sportovní 205, Konice</t>
  </si>
  <si>
    <t>Tělocvičná jednota Sokol Kostelec na Hané, Tyršova 428, Kostelec na Hané</t>
  </si>
  <si>
    <t>Tělocvičná jednota Sokol Kostelec na Hané - HK, Sportovní 870, Kostelec na Hané</t>
  </si>
  <si>
    <t>Tělocvičná jednota Sokol Olšany u Prostějova, Olšany u Prostějova</t>
  </si>
  <si>
    <t>TĚLOCVIČNÁ JEDNOTA SOKOL OTASLAVICE, Otaslavice</t>
  </si>
  <si>
    <t>TĚLOCVIČNÁ JEDNOTA SOKOL PŘEMYSLOVICE, Přemyslovice 400, Přemyslovice</t>
  </si>
  <si>
    <t xml:space="preserve">TĚLOCVIČNÁ JEDNOTA SOKOL VÍCOV, Vícov 183, Vícov </t>
  </si>
  <si>
    <t>Tělocvičná jednota Sokol Zdětín, Zdětín, Ptení</t>
  </si>
  <si>
    <t>TJ HANÁ Prostějov, Brněnská 1385/10, Prostějov</t>
  </si>
  <si>
    <t>Tělovýchovná jednota Horní Štěpánov, Horní Štěpánov</t>
  </si>
  <si>
    <t>Tělovýchovná jednota Jiskra Brodek u Konice,  Brodek u Konice</t>
  </si>
  <si>
    <t xml:space="preserve">TJ OP Prostějov, Kostelecká 47, Prostějov </t>
  </si>
  <si>
    <t xml:space="preserve">Tělovýchovná jednota Sokol Čechovice, Čechovická 270/55, Prostějov </t>
  </si>
  <si>
    <t>Tělovýchovná jednota SOKOL Kladky, Kladky</t>
  </si>
  <si>
    <t>Tělovýchovná jednota Stavební stroje Němčice nad Hanou, Masarykova 421, Němčice nad Hanou</t>
  </si>
  <si>
    <t xml:space="preserve">TJ Kulečník Prostějov, Palackého 25, Prostějov </t>
  </si>
  <si>
    <t>TJ Sokol Plumlov, Rudé armády 302, Plumlov</t>
  </si>
  <si>
    <t>Tělovýchovná jednota Prostějov, Anenská 936/17, Prostějov</t>
  </si>
  <si>
    <t>TJ Pavlovice u Kojetína, Mořice</t>
  </si>
  <si>
    <t>TJ SOKOL DRŽOVICE, Olomoucká 162, Prostějov</t>
  </si>
  <si>
    <t>Tělovýchovná jednota SOKOL Klenovice na Hané, Klenovice na Hané 308, Klenovice na Hané</t>
  </si>
  <si>
    <t>TJ SOKOL Mostkovice, Prostějovská 15/1, Mostkovice</t>
  </si>
  <si>
    <t>TJ Sokol Protivanov, Sokolská 198, Protivanov</t>
  </si>
  <si>
    <t>TJ Sokol Určice, Určice 350, Určice</t>
  </si>
  <si>
    <t>1. FC Viktorie Přerov o.s., Sokolská 734/28, Přerov</t>
  </si>
  <si>
    <t>AMK KEMP Hranice, Pod Hůrkou 2103, Hranice</t>
  </si>
  <si>
    <t>Basketbalový klub Lipník nad Bečvou, Za parkem 1131/8, Lipník nad Bečvou</t>
  </si>
  <si>
    <t>DRAGON FORCE PŘEROV, Kozlovská 1334/3, Přerov</t>
  </si>
  <si>
    <t>FbC Lipník, Pod Skalkou 6, Přerov</t>
  </si>
  <si>
    <t>FC Želatovice, Želatovice 165, Želatovice</t>
  </si>
  <si>
    <t>Fitness AVE Přerov, Nádražní 2810/2, Přerov</t>
  </si>
  <si>
    <t>FK Býškovice/Horní Újezd o.s., Býškovice 115, Všechovice</t>
  </si>
  <si>
    <t>FK Troubky o.s., K záložně 699/2, Troubky</t>
  </si>
  <si>
    <t>Football club Beňov, Pod Topoly 71, Beňov</t>
  </si>
  <si>
    <t>Fotbalový klub Slavoj Kojetín - Koválovice, Závodí 333, Kojetín</t>
  </si>
  <si>
    <t>GOLF CLUB Radíkov, Radíkov 48, Hranice</t>
  </si>
  <si>
    <t>HC ZUBR PŘEROV, Petřivalského 2885/5, Přerov</t>
  </si>
  <si>
    <t>Judo Femax Engeneering Hranice, Teplice nad Bečvou 95, Teplice nad Bečvou</t>
  </si>
  <si>
    <t>KANOISTIKA KOJETÍN, Loděnice 1371, Kojetín</t>
  </si>
  <si>
    <t>Karate Přerov, o.s., Neumannova 2620/5, Přerov</t>
  </si>
  <si>
    <t>KBC Přerov, Velká Dlážka 309/1, Přerov</t>
  </si>
  <si>
    <t>KLUB KOLOBĚHU LIPNÍK NAD BEČVOU, Podhůra 440, Lipník nad Bečvou</t>
  </si>
  <si>
    <t xml:space="preserve">Klub sportovní gymnastiky SK Přerov, Vinařská 57/26, Přerov </t>
  </si>
  <si>
    <t xml:space="preserve">Klub vodních sportů Hranice, Trávnická 508, Hranice </t>
  </si>
  <si>
    <t>Klub vodního póla Přerov, Želatovská 549/34, Přerov</t>
  </si>
  <si>
    <t>Night Birds - inline hockey club Přerov, Jateční 2177/5, Přerov</t>
  </si>
  <si>
    <t>Policejní sportovní klub Přerov, U výstaviště 3183/18, Přerov</t>
  </si>
  <si>
    <t xml:space="preserve">SK Hranice, Žáčkova 1442, Hranice </t>
  </si>
  <si>
    <t>Spartak VTJ Lipník nad Bečvou, B. Němcové 1043/3, Lipník nad Bečvou</t>
  </si>
  <si>
    <t>Sportovně střelecký klub Radslavice , Přerovská 214, Radslavice</t>
  </si>
  <si>
    <t>Sportovní klub BADMINTON Přerov, Nerudova 2106/20, Přerov</t>
  </si>
  <si>
    <t>SPORTOVNÍ KLUB KOLOBĚHU LIPNÍK NAD BEČVOU - LIPENŠTÍ DRACI, B. Němcové 1071/17, Lipník nad Bečvou</t>
  </si>
  <si>
    <t>Sportovní klub Přerov, Dr. Petřivalského 1, Přerov</t>
  </si>
  <si>
    <t>Sportovní klub Žeravice, U stadionu 214/7, Přerov</t>
  </si>
  <si>
    <t>Svaz potápěčů Moravy a Slezska, o.s. Potápěčský klub SKORPEN Přerov, Dr. Milady Horákové 5, Přerov</t>
  </si>
  <si>
    <t>TENIS TONDACH HRANICE, o.s., Sady Čs. legií 750, Hranice</t>
  </si>
  <si>
    <t>Tělovýchovná jednota SIGMA Hranice, o.s., Masarykovo náměstí 18, Hranice</t>
  </si>
  <si>
    <t>Tělovýchovná jednota Sokol Čekyně, Přerov</t>
  </si>
  <si>
    <t>Tělovýchovná jednota Sokol Dolní Újezd, Dolní Újezd</t>
  </si>
  <si>
    <t>Tělovýchovná jednota Sokol Domaželice, Domaželice</t>
  </si>
  <si>
    <t>Tělovýchovná jednota Sokol Lazníky, Lazníky</t>
  </si>
  <si>
    <t>TJ SOKOL Opatovice, o.s., Sportovní 157, Opatovice</t>
  </si>
  <si>
    <t>Tělovýchovná jednota Sokol Pavlovice u Př., Pavlovice u Přerova</t>
  </si>
  <si>
    <t>TJ Sokol Rokytnice, Rokytnice 295, Rokytnice</t>
  </si>
  <si>
    <t>TJ Sokol Tovačov, Nádražní 333, Tovačov</t>
  </si>
  <si>
    <t>Tělovýchovná jednota Sokol Ústí, Ústí 158, Ústí</t>
  </si>
  <si>
    <t xml:space="preserve">TJ Spartak Milotice n/B, Milotice nad Bečvou 19, Milotice nad Bečvou </t>
  </si>
  <si>
    <t>TJ TENISOVÝ KLUB Lipník nad Bečvou, B. Němcové, Lipník nad Bečvou</t>
  </si>
  <si>
    <t>Tělovýchovná jednota UNION Lověšice, U Sokolovny 226, Přerov</t>
  </si>
  <si>
    <t>TJ Slovan Hranice, tenisový oddíl, Žáčkova 2141, Hranice</t>
  </si>
  <si>
    <t>TJ Sokol Bělotín, Bělotín 323, Bělotín</t>
  </si>
  <si>
    <t>TJ Sokol Horní Moštěnice, o.s., Revoluční 215/39, Horní Moštěnice</t>
  </si>
  <si>
    <t>TJ Sokol Hustopeče nad Bečvou, o.s., Školní 153, Hustopeče nad Bečvou</t>
  </si>
  <si>
    <t>TJ SOKOL Jezernice, Jezernice 57, Jezernice</t>
  </si>
  <si>
    <t>TJ Sokol Radslavice, Radslavice</t>
  </si>
  <si>
    <t>TJ SPARTAK PŘEROV, Bezručova 770/4, Přerov</t>
  </si>
  <si>
    <t>TJ Sport pro všechny Střítež nad Ludinou, Střítež nad Ludinou</t>
  </si>
  <si>
    <t>ÚAMK-AMK BIKETRIAL PŘEROV, Trávník 1315/28, Přerov</t>
  </si>
  <si>
    <t>Veslařský klub Přerov, Bezručova 770/4, Přerov</t>
  </si>
  <si>
    <t>1. FC DELTA REAL ŠUMPERK, Zábřežská 23, Šumperk</t>
  </si>
  <si>
    <t xml:space="preserve">BMX TEAM ŠUMPERK o.s., Kosmonautů 1884/9, Šumperk </t>
  </si>
  <si>
    <t>FbC Asper Šumperk o.s., Potoční 2190/70, Šumperk</t>
  </si>
  <si>
    <t>FBC Mohelnice, Masarykova 546/25, Mohelnice</t>
  </si>
  <si>
    <t>FK MOHELNICE, 1. máje 787/14, Mohelnice</t>
  </si>
  <si>
    <t>Fotbalový klub SAN-JV Šumperk občanské sdružení, Evaldova 1894/3, Šumperk</t>
  </si>
  <si>
    <t>Futsal Club Region Šumperk, Anglická 2118/4, Šumperk</t>
  </si>
  <si>
    <t>Hokejový klub Mladí draci Šumperk OS, Žerotínova 55B, Šumperk</t>
  </si>
  <si>
    <t>Magnus Orienteering, Revoluční 1693/10b, Šumperk</t>
  </si>
  <si>
    <t xml:space="preserve">Regionální sportovní klub mládeže Horní Pomoraví, o.s., Kladská 171, Staré Město </t>
  </si>
  <si>
    <t>SKI KLUB JESENÍKY, Petrov nad Desnou 137, Petrov nad Desnou</t>
  </si>
  <si>
    <t>SK Petrov - Sobotín, Petrov nad Desnou 51, Petrov nad Desnou</t>
  </si>
  <si>
    <t>Sportovní klub Bludov, Čapkova 927, Bludov</t>
  </si>
  <si>
    <t>Sportovní klub Hanušovice, Na Holbě 489, Hanušovice</t>
  </si>
  <si>
    <t>Sportovní klub SK Severka Šumperk, Janáčkova 39, Šumperk</t>
  </si>
  <si>
    <t>Sportovní klub SULKO - Zábřeh, Postřelmovská 2265/4, Zábřeh</t>
  </si>
  <si>
    <t>Tělocvičná jednota Dubicko, Velká Strana 21, Dubicko</t>
  </si>
  <si>
    <t>Tělocvičná jednota Sokol Mohelnice, nám. Tyrše a Fügnera 194/1, Mohelnice</t>
  </si>
  <si>
    <t>Tělovýchovná jednota Baník Staré Město pod Sněžníkem, Staré Město</t>
  </si>
  <si>
    <t>TJ FK Bohdíkov, Bohdíkov</t>
  </si>
  <si>
    <t>Tělovýchovná jednota Fotbalový klub Ruda nad Moravou, Sportovní 301, Ruda nad Moravou</t>
  </si>
  <si>
    <t>Tělovýchovná jednota Jiskra Oskava, Oskava</t>
  </si>
  <si>
    <t>Tělovýchovná jednota Jiskra Rapotín, Rapotín 284, Rapotín</t>
  </si>
  <si>
    <t>Tělovýchovná jednota Maletín, Maletín 91, Maletín</t>
  </si>
  <si>
    <t>Tělovýchovná jednota OLPA Jindřichov, Jindřichov</t>
  </si>
  <si>
    <t>Tělovýchovná jednota Postřelmov, Postřelmov</t>
  </si>
  <si>
    <t>Tělovýchovná jednota SOKOL Jedlí, Jedlí 106, Jedlí</t>
  </si>
  <si>
    <t>Tělovýchovná jednota Sokol Nový Malín, Nový Malín</t>
  </si>
  <si>
    <t>Tělovýchovná jednota Sokol Sudkov, Sudkov</t>
  </si>
  <si>
    <t>TJ SOKOL ŠTÍTY, o.s., nám. Míru 5, Štíty</t>
  </si>
  <si>
    <t>Tělovýchovná jednota SPARTAK Loučná nad Desnou, Loučná nad Desnou 92, Loučná nad Desnou</t>
  </si>
  <si>
    <t>Sportovní klub SK Loštice, o.s., Ke koupališti, Loštice</t>
  </si>
  <si>
    <t>Tělovýchovná jednota Sportovní klub Zvole, Zvole</t>
  </si>
  <si>
    <t>TJ TATRAN Písařov, Písařov</t>
  </si>
  <si>
    <t>TJ SOKOL MALÁ MORAVA, Malá Morava</t>
  </si>
  <si>
    <t>Tělovýchovná jednota Sokol Lázně Velké Losiny, U Hřiště 652, Velké Losiny</t>
  </si>
  <si>
    <t>TJ Sokol Lesnice, Lesnice 118, Lesnice</t>
  </si>
  <si>
    <t>TJ Šumperk, Žerotínova 1691/55, Šumperk</t>
  </si>
  <si>
    <t xml:space="preserve">1. FC Olomouc, Jeremenkova 1211/40b, Olomouc </t>
  </si>
  <si>
    <t>Beach Volley Club Olomoouc, Dětřichovice 42, Světlá Hora</t>
  </si>
  <si>
    <t xml:space="preserve">FIGURE SKATING CLUB OLOMOUC, o.s., Hynaisova 1091/9a, Olomouc </t>
  </si>
  <si>
    <t>GIGANT Orienteering, o. s., Zádveřice 210, Zádveřice-Raková</t>
  </si>
  <si>
    <t xml:space="preserve">Okresní sdružení hasičů ČMS Olomouc, Jeremenkova 1056/40, Olomouc </t>
  </si>
  <si>
    <t>PK Perutýn, Dolany 589, Dolany</t>
  </si>
  <si>
    <t>Okresní fotbalový svaz Olomouc, Na střelnici 1212/39, Olomouc</t>
  </si>
  <si>
    <t xml:space="preserve">SK Uničov, U Stadionu 619, Uničov </t>
  </si>
  <si>
    <t>SK Vyhlídka Šternberk, TRI KLUB, Na Vyhlídce 25, Šternberk</t>
  </si>
  <si>
    <t>Jesenický šnek, Nábřežní 414/24, Jeseník</t>
  </si>
  <si>
    <t>Jeseníky - Severní Hřeben, o.s., Lipová-lázně 173/36, Lipová-lázně</t>
  </si>
  <si>
    <t xml:space="preserve">Karate Klub Jeseník o.s., Lipovská 1168/54, Jeseník </t>
  </si>
  <si>
    <t>Šachový klub Jeseník, Zámecké náměstí 2/2, Jeseník</t>
  </si>
  <si>
    <t xml:space="preserve">Atletický klub Prostějov, Sportovní 3924/1, Prostějov </t>
  </si>
  <si>
    <t>Klub biatlonu Prostějov, Čehovice 23, Bedihošť</t>
  </si>
  <si>
    <t>Oddíl šachů Sportovního klubu Prostějov, Sportovní 3924/1, Prostějov</t>
  </si>
  <si>
    <t xml:space="preserve">Tělocvičná jednota Sokol I Prostějov, Skálovo nám. 173/4, Prostějov </t>
  </si>
  <si>
    <t>AMK KEMP Hranice, oddíl BMX, Pod Hůrkou 2103, Hranice</t>
  </si>
  <si>
    <t>Cyklistický oddíl MIKO CYCLES Přerov, Kratochvílova 119/14, Přerov</t>
  </si>
  <si>
    <t>MORAVIAN DRAGONS, Bezručova 770/4, Přerov</t>
  </si>
  <si>
    <t>Tělovýchovná jednota Sokol Tovačov, Nádražní 333, Tovačov</t>
  </si>
  <si>
    <t>DDM&amp;TJ Mohelnice, o.s., Smetanova 606/12, Mohelnice</t>
  </si>
  <si>
    <t xml:space="preserve">Fotbalový klub SAN-JV Šumperk o.s., Evaldova 1894/3, Šumperk </t>
  </si>
  <si>
    <t xml:space="preserve">SK Salith - SUMTEX, Gagarinova 2390/21, Šumperk </t>
  </si>
  <si>
    <t>Tělovýchovná jednota SK Loštice, o.s., Ke koupališti, Loštice</t>
  </si>
  <si>
    <t>JAKUB BALDESSARI, Jílová 534/12, Olomouc</t>
  </si>
  <si>
    <t>TEREZA ČECHOVÁ, Grymovská 197/26, Přerov</t>
  </si>
  <si>
    <t>JANA DVOŘÁKOVÁ, Politických vězňů 567/9, Olomouc</t>
  </si>
  <si>
    <t>ANDREA FLEISSIGOVÁ, Masarykovo náměstí 19, Brodek u Přerova</t>
  </si>
  <si>
    <t>ROMAN GOGELA, Sušice 106, Radslavice</t>
  </si>
  <si>
    <t>LUCIE HARTENBERGEROVÁ, Za Vodou 145, Štíty</t>
  </si>
  <si>
    <t>LUCIE HOLUBOVÁ, Kalvodova 1145/21, Jeseník</t>
  </si>
  <si>
    <t>JANA HORECKÁ, Zelená 588/17, Olomouc</t>
  </si>
  <si>
    <t>Bc. KATEŘINA HYNKOVÁ, Otaslavice 527, Otaslavice</t>
  </si>
  <si>
    <t>TEREZA JAKEŠOVÁ, Za Lokálkou 756, Hranice</t>
  </si>
  <si>
    <t>MARTIN JAKUBEC, Hanušova 150/9, Olomouc</t>
  </si>
  <si>
    <t>LUDĚK JANÁK, Litovelská 163/18, Olomouc</t>
  </si>
  <si>
    <t>KATEŘINA JANÁKOVÁ, 28. října 862/40, Jeseník</t>
  </si>
  <si>
    <t>ONDŘEJ KALVACH, Gorazdovo nám. 79/4, Olomouc</t>
  </si>
  <si>
    <t>KLÁRA KAŠTILOVÁ, Stiborova 632/2, Olomouc</t>
  </si>
  <si>
    <t xml:space="preserve">LADA KRŠŇÁKOVÁ, Pod Senovou 2671/18, Šumperk </t>
  </si>
  <si>
    <t>LUKÁŠ KUČERA, Javoříčská 678/4, Olomouc</t>
  </si>
  <si>
    <t>VOJTĚCH MAKOVÝ, Bukovany 133, Olomouc</t>
  </si>
  <si>
    <t xml:space="preserve">Petr Mareš, Hlubočky 98, Hlubočky </t>
  </si>
  <si>
    <t xml:space="preserve">ONDREJ PALENČAR, Jaselská 1841, Hranice </t>
  </si>
  <si>
    <t>OLGA PAVLOVÁ, Hněvotínská 189/11, Olomouc</t>
  </si>
  <si>
    <t>KAROLÍNA PLISKOVÁ, Bratrská 1092/24, Lipník nad Bečvou</t>
  </si>
  <si>
    <t>Bc. LUCIE PULTEROVÁ, Temenická 2583/19, Šumperk</t>
  </si>
  <si>
    <t>KATEŘINA SKOPALÍKOVÁ, Nad Skálou 849, Velká Bystřice</t>
  </si>
  <si>
    <t>MICHAELA TICHÁ, Řezáčova 419/16, Olomouc</t>
  </si>
  <si>
    <t>SIMONA VŠETIČKOVÁ, Seč 10, Lipová</t>
  </si>
  <si>
    <t>PETRA ZATLOUKALOVÁ, Školní 525, Bludov</t>
  </si>
  <si>
    <t>ONDŘEJ KUČERA, Dr. Milady Horákové 23/7, Přerov</t>
  </si>
  <si>
    <t>MICHAL ENTER, Na Kopečku 3037/20, Šumperk</t>
  </si>
  <si>
    <t>MARTIN HOBZA, Družstevní 618/8, Olomouc</t>
  </si>
  <si>
    <t>JAN KRŠŇÁK, Pod Senovou 2671/18, Šumperk</t>
  </si>
  <si>
    <t>ANDREA MASÁROVÁ, Zahradní 2662/13, Šumperk</t>
  </si>
  <si>
    <t>LUKÁŠ MATOUŠEK, 1. máje 211, Nezamyslice u Prostějova</t>
  </si>
  <si>
    <t>JIŘÍ NOVÁČEK, Kozov 38, Bouzov</t>
  </si>
  <si>
    <t>JANA PAVLIČÍKOVÁ, Partyzánská 281, Javorník</t>
  </si>
  <si>
    <t>DANA POHANKOVÁ, Krumpach 1948/32, Zábřeh</t>
  </si>
  <si>
    <t>MARIKA ZUPKOVÁ, Pod Senovou 2674/24, Šumperk</t>
  </si>
  <si>
    <t>MARTINA BĚHALOVÁ, U cihelny 134/14, Olomouc</t>
  </si>
  <si>
    <t>ANEŽKA ADAMÍKOVÁ, Ztracená 1724/49, Přerov</t>
  </si>
  <si>
    <t xml:space="preserve">KRISTINA HALFAROVÁ, Dukelská 718/6, Jeseník </t>
  </si>
  <si>
    <t>Bc. LENKA HRABALOVÁ, Na Letné 443/29, Olomouc</t>
  </si>
  <si>
    <t>BARBORA CHLÁDKOVÁ, Liboš 184, Štěpánov u Olomouce</t>
  </si>
  <si>
    <t>PAVLA CHOVANČÁKOVÁ, Jeřmaň 8, Bouzov</t>
  </si>
  <si>
    <t>ADÉLA INDRÁKOVÁ, Stiborova 574/10, Olomouc</t>
  </si>
  <si>
    <t>JAN KAUFMAN, tř. Kosmonautů 1022/14, Olomouc</t>
  </si>
  <si>
    <t xml:space="preserve">PETRA KŘIVÁNKOVÁ, Lipovská 541/57, Jeseník </t>
  </si>
  <si>
    <t>MARTIN LOCHMAN, Velká Dlážka 311/9, Přerov</t>
  </si>
  <si>
    <t>Bc. VÁCLAV MACHÁČ, Osek nad Bečvou 397, Osek nad Bečvou</t>
  </si>
  <si>
    <t>EVA SPÁČILOVÁ, Nasobůrky 10, Litovel</t>
  </si>
  <si>
    <t>OLGA URBÁNKOVÁ, Hranice III-Velká 95, Hranice</t>
  </si>
  <si>
    <t>RADANA ZBOŘILOVÁ, Gagarinova 447, Hlubočky</t>
  </si>
  <si>
    <t>SABINA ŽOCHOVÁ, Polská 340/35, Olomouc</t>
  </si>
  <si>
    <t>ŽANETA KONEČNÁ, 9. května 385, Brodek u Přerova</t>
  </si>
  <si>
    <t>VOJTĚCH DVOŘÁK, Josefa Hory 339/17, Jeseník</t>
  </si>
  <si>
    <t>DAVID DRAHOŇOVSKÝ, Masarykovo nám. 157/16, Jeseník</t>
  </si>
  <si>
    <t>GABRIELA JANÍKOVÁ, Dukelská 940/40, Jeseník</t>
  </si>
  <si>
    <t>BÁRA ČMELOVÁ, Vápenná 367, Vápenná</t>
  </si>
  <si>
    <t>TOMÁŠ JAKUBEC, Hanušova 150/9, Olomouc</t>
  </si>
  <si>
    <t>ROZÁLIE KREMPLOVÁ, tř. Spojenců 712/10, Olomouc</t>
  </si>
  <si>
    <t>JAN MALÝ, Raisova 727/8, Jeseník</t>
  </si>
  <si>
    <t>Střední lesnická škola Hranice, Jurikova 588, Hranice</t>
  </si>
  <si>
    <t>Gymnázium Šumperk, Masarykovo náměstí 8, Šumperk</t>
  </si>
  <si>
    <t>Dům dětí a mládeže Litovel, Komenského 719/6, Litovel</t>
  </si>
  <si>
    <t>Střední odborná škola, Zemědělská 3, Šumperk</t>
  </si>
  <si>
    <t>Základní škola a Mateřská škola při Priessnitzových léčebných lázních a.s., Jeseník, Kalvodova 360, 790 03 Jeseník</t>
  </si>
  <si>
    <t>Gymnázium Jana Opletala, Opletalova 189, Litovel</t>
  </si>
  <si>
    <t xml:space="preserve">Dům dětí a mládeže Olomouc, 17.listopadu 1034/47, Olomouc </t>
  </si>
  <si>
    <t>Střední odborná škola lesnická a strojírenská Šternberk, Opavská 55/8, Šternberk</t>
  </si>
  <si>
    <t>Středisko volného času ATLAS a BIOS, Přerov, Žižkova 12, Přerov</t>
  </si>
  <si>
    <t>Základní škola a mateřská škola Lipník nad Bečvou, ulice Hranická 511, Lipník nad Bečvou</t>
  </si>
  <si>
    <t>Základní škola Pivín, okres Prostějov, Pivín 170, Pivín</t>
  </si>
  <si>
    <t>Základní škola a mateřská škola Olšany, okres Šumperk, Olšany 64, 789 62 Olšany u Šumperka</t>
  </si>
  <si>
    <t>Dům dětí a mládeže ORION Němčice nad Hanou, Tyršova 360, Němčice nad Hanou</t>
  </si>
  <si>
    <t>Mateřská škola Mikulovice, Sokolská 475, Mikulovice</t>
  </si>
  <si>
    <t>Základní škola Senice na Hané, okres Olomouc, Žižkov 300, 783 45 Senice na Hané</t>
  </si>
  <si>
    <t xml:space="preserve">Základní škola Přerov, Trávník 27, Přerov </t>
  </si>
  <si>
    <t>Základní škola Troubelice, okres Olomouc, Troubelice 313, Troubelice</t>
  </si>
  <si>
    <t>Základní škola a mateřská škola Rokytnice, okres Přerov, Rokytnice 89, Rokytnice u Přerova</t>
  </si>
  <si>
    <t>Základní škola a mateřská škola Oskava, Oskava 66, Oskava</t>
  </si>
  <si>
    <t>Mateřská škola Mohelnice, Na Zámečku 10, Mohelnice</t>
  </si>
  <si>
    <t>Mateřská škola Výkleky, okres Přerov, Výkleky 72, Veselíčko</t>
  </si>
  <si>
    <t>Základní škola a Mateřská škola Hanušovice, okres Šumperk, Hlavní 145, 788 33 Hanušovice</t>
  </si>
  <si>
    <t xml:space="preserve">Střední odborná škola, Šumperk, Zemědělská 3 </t>
  </si>
  <si>
    <t xml:space="preserve">Slovanské gymnázium, Olomouc, tř. Jiřího z Poděbrad 13 </t>
  </si>
  <si>
    <t xml:space="preserve">Střední škola, Základní škola a Mateřská škola Šumperk, Hanácká 3 </t>
  </si>
  <si>
    <t xml:space="preserve">Mateřská škola POHÁDKA, Zábřeh, Československé armády 650/13, Zábřeh </t>
  </si>
  <si>
    <t xml:space="preserve">Mateřská škola Zábřeh, Strejcova 132/2a, Zábřeh </t>
  </si>
  <si>
    <t>Mateřská škola Bludov, příspěvková organizace, Polní 502, Bludov</t>
  </si>
  <si>
    <t>Základní škola Plumlov, Rudé armády 300, Plumlov</t>
  </si>
  <si>
    <t xml:space="preserve">Základní škola Senice na Hané, okres Olomouc, příspěvková organizace, Žižkov 300, 783 45 Senice na Hané </t>
  </si>
  <si>
    <t>Základní škola a Mateřská škola Hoštejn, příspěvková organizace, Hoštejn 16, 789 01 Zábřeh</t>
  </si>
  <si>
    <t>Macáková Michaela, U Strhance 4, Přerov</t>
  </si>
  <si>
    <t>Štverková Viktorie, Synkova 6, Olomouc</t>
  </si>
  <si>
    <t>Doležalová Jana, Střítež nad Ludinou 264, Střítež nad Ludinou</t>
  </si>
  <si>
    <t>Hoang Nam, Plumlovská 132, Prostějov</t>
  </si>
  <si>
    <t>Hloch Oto, Anenská 481, Držovice</t>
  </si>
  <si>
    <t>Motlíček Ondřej, Zábřežská 41, Šumperk</t>
  </si>
  <si>
    <t>Loun Jiří, Nádražní 18, Šternberk</t>
  </si>
  <si>
    <t>Lounová Hana, Nádražní 18, Šternberk</t>
  </si>
  <si>
    <t>Bermell Marko, Dlouhá 44, Olomouc</t>
  </si>
  <si>
    <t>Uhlíř Jakub, Werichova 27, Olomouc</t>
  </si>
  <si>
    <t>Röder Adam, Werichova 16, Olomouc</t>
  </si>
  <si>
    <t>Sisková Anna, K Hájence 6, Olomouc</t>
  </si>
  <si>
    <t>Čepová Michaela, C. Boudy 6, Prostějov</t>
  </si>
  <si>
    <t>Ponížil Daniel, Okružní 201, Prostějov</t>
  </si>
  <si>
    <t>Mikuláš Jirka, Klostermannova 1, Olomouc</t>
  </si>
  <si>
    <t>Ivanova Martina, Družby národů 9/22, Křelov - Břuchotín</t>
  </si>
  <si>
    <t>Müller Radek, Nádražní 1003, Litovel</t>
  </si>
  <si>
    <t>Lév Jaroslav, Jindřichov 26, Střítež nad Ludinou</t>
  </si>
  <si>
    <t>Hájková Adéla, Na Tabulovém vrchu 3, Olomouc</t>
  </si>
  <si>
    <t>Bureš Michal, Esperantská 466/20, Prostějov</t>
  </si>
  <si>
    <t>Havlíček Ondřej, Puškynova 11, Šumperk</t>
  </si>
  <si>
    <t>Janková Josefína, Husitská 2, Olomouc</t>
  </si>
  <si>
    <t>Šumníková Marie, Jahodová 15, Olomouc</t>
  </si>
  <si>
    <t>Tkadlčíková Eliška, Jahodová 1, Olomouc</t>
  </si>
  <si>
    <t>Nedělník Petr, Gratrušovská 13, Šumperk</t>
  </si>
  <si>
    <t>Vychodilová Lucie, Werichova 29, Olomouc</t>
  </si>
  <si>
    <t>Hrdličková Adéla, Zábřežská 41, Šumperk</t>
  </si>
  <si>
    <t>Tříska Pavel, Foerstrova 35, Olomouc</t>
  </si>
  <si>
    <t>Hýbl Štěpán, Kosov 110, Zábřeh</t>
  </si>
  <si>
    <t xml:space="preserve">Kejíková Tereza, Na Bardóně 221, Protivanov </t>
  </si>
  <si>
    <t>Soldánová Anna, Černá Voda 136, Černá Voda</t>
  </si>
  <si>
    <t>Palkovský Martin, Novostavby 251, Majetín</t>
  </si>
  <si>
    <t>Skácel Ondřej, Jiráskova 43, Šternberk</t>
  </si>
  <si>
    <t>Studený Jan, Žerotínovo nám. 35, Přerov</t>
  </si>
  <si>
    <t>Minaříková Kamila, Mozartova 42, Olomouc</t>
  </si>
  <si>
    <t>Sperottová Šárka, U Místní dráhy 945/1, Olomouc</t>
  </si>
  <si>
    <t>Ševčíková Kateřina, Neumannova 827/1, Olomouc</t>
  </si>
  <si>
    <t>Vincena Petr, Nábřeží Dr. E. Beneše 18, Přerov</t>
  </si>
  <si>
    <t>Jandová Karolína, Palackého 17, Přerov</t>
  </si>
  <si>
    <t>Holčáková Marie, Jindřichov 76, Hranice</t>
  </si>
  <si>
    <t>Šrámek Jonatan, Za parkem 911, Velká Bystřice</t>
  </si>
  <si>
    <t>Wiedermann Mario, Letců 13, Olomouc</t>
  </si>
  <si>
    <t>Čapáková Eliška, Družstevní 1014, Litovel</t>
  </si>
  <si>
    <t>Skládal Filip, Náves 93, Majetín</t>
  </si>
  <si>
    <t>Slučik Ondřej, Zikova 22, Olomouc</t>
  </si>
  <si>
    <t>Baciak Marek, Květinová 244/8, Křelov</t>
  </si>
  <si>
    <t>Kaštylová Nikol, Norská 4224/3, Prostějov</t>
  </si>
  <si>
    <t>Krňávková Kristýna, Bohdíkovská, Šumperk</t>
  </si>
  <si>
    <t>Hrabal Zdeněk, Za Pilou 169, Bohuňovice</t>
  </si>
  <si>
    <t>Apko Radek, Hrabová 73, Zábřeh</t>
  </si>
  <si>
    <t>Hejnarová Kateřina, Dolní 145, Štěpánov u Olomouce</t>
  </si>
  <si>
    <t>Janková Anna, Rokytnice 211, Rokytnice u Přerova</t>
  </si>
  <si>
    <t>Michálek Cyril Mojmír, Bernartice 130, Bernartice</t>
  </si>
  <si>
    <t>Sloupová Kateřina, 17. listopadu 474, Javorník</t>
  </si>
  <si>
    <t>Lyko Martin, Školní 495, Javorník</t>
  </si>
  <si>
    <t>Kříž Vojtěch, Obora 725/11, Šternberk</t>
  </si>
  <si>
    <t>Buček Jan, Zedníkova 6, Olomouc</t>
  </si>
  <si>
    <t>Turek Pavel, Západní 784/1, Olomouc</t>
  </si>
  <si>
    <t>SOŠ a SOU strojírenské a stavební, Jeseník, Dukelská 1240</t>
  </si>
  <si>
    <t>Odborné učiliště a Praktická škola, Lipová - lázně 458</t>
  </si>
  <si>
    <t>SOŠ a SOU zemědělské, Horní Heřmanice 47</t>
  </si>
  <si>
    <t>SOŠ gastronomie a potravinářství, Jeseník, U Jatek 8</t>
  </si>
  <si>
    <t>SPŠ a SOU, Uničov, Školní 164</t>
  </si>
  <si>
    <t>Sigmundova střední škola strojírenská, Lutín</t>
  </si>
  <si>
    <t>SOŠ obchodu a služeb, Štursova 14</t>
  </si>
  <si>
    <t>Střední odborná škola, Komenského 677</t>
  </si>
  <si>
    <t>Střední škola technická a obchodní, Olomouc, Kosinova 4</t>
  </si>
  <si>
    <t xml:space="preserve">SOŠ lesnická a strojírenská, Opavská 8 </t>
  </si>
  <si>
    <t>SOŠ průmyslová a SOU strojírenské, Prostějov, Lidická 4</t>
  </si>
  <si>
    <t>Švehlova střední škola polytechnická</t>
  </si>
  <si>
    <t>SOU obchodní Prostějov</t>
  </si>
  <si>
    <t>SŠ, ZŠ a MŠ Prostějov, Komenského 10</t>
  </si>
  <si>
    <t>Střední škola průmyslová Hranice</t>
  </si>
  <si>
    <t>SŠ elektrotechnická, Lipník nad Bečvou</t>
  </si>
  <si>
    <t>Odborné učiliště, Křenovice 8</t>
  </si>
  <si>
    <t>Střední škola technická, Přerov, Kouřilkova 8</t>
  </si>
  <si>
    <t>Střední škola řezbářská, Tovačov, Nádražní 146</t>
  </si>
  <si>
    <t>SOŠ a SOU, Šumperk, Gen. Krátkého 30</t>
  </si>
  <si>
    <t>Odborné učiliště a Praktická škola</t>
  </si>
  <si>
    <t>Střední škola technická a zemědělská, Mohelnice, 1. máje 2</t>
  </si>
  <si>
    <t>SŠ železniční  a stavební, Šumperk, Bulharská 8</t>
  </si>
  <si>
    <t>SŠ sociální péče a služeb, Zábřeh, nám. 8. května 2</t>
  </si>
  <si>
    <t>Střední škola stavební a podnikatelská s.r.o., Štěpánovská 23, Olomouc - Chomoutov 779 00</t>
  </si>
  <si>
    <t>Soukromé odborné učiliště Velký újezd, s.r.o, Velký Újezd 321, 783 55</t>
  </si>
  <si>
    <t>Střední škola automobilní Prostějov, s.r.o., Vápenice 2977/9, Prostějov 796 01</t>
  </si>
  <si>
    <t>Univerzita Palackého v Olomouci, Křížkovského 8, Olomouc</t>
  </si>
  <si>
    <t>Moravská vysoká škola Olomouc, o.p.s., Jeremenkova 1142/42, Olomouc</t>
  </si>
  <si>
    <t>Český tenisový svaz vozíčkářů</t>
  </si>
  <si>
    <t>Národní rada osob se zdravotním postižením České republiky</t>
  </si>
  <si>
    <t>Sun Drive Communications s. r. o.</t>
  </si>
  <si>
    <t xml:space="preserve">DC 90 o. s. </t>
  </si>
  <si>
    <t xml:space="preserve">OLiVy o. s. </t>
  </si>
  <si>
    <t>TyfloCentrum Olomouc, o. p. s.</t>
  </si>
  <si>
    <t>ISIS - Občanské sdružení pro pomoc náhradním rodinám</t>
  </si>
  <si>
    <t>ORJ 11</t>
  </si>
  <si>
    <t>TJ INVACLUB Loštice</t>
  </si>
  <si>
    <t>ROSKA Přerov regionální org. Unie Roska v ĆR</t>
  </si>
  <si>
    <t>Senior klub Moravský Beroun</t>
  </si>
  <si>
    <t>O. s. Inspiro</t>
  </si>
  <si>
    <t>Klub seniorů, Rouské - Všechovice</t>
  </si>
  <si>
    <t>Klub osadníků v osadě Karlov</t>
  </si>
  <si>
    <t>"HELP&amp;HELP"</t>
  </si>
  <si>
    <t>LUKA</t>
  </si>
  <si>
    <t>Ing. Roman Gronský</t>
  </si>
  <si>
    <t>Svaz tělesně postižených v ČR, o. s. - okresní organizace</t>
  </si>
  <si>
    <t>Občanské sdružení AMANS</t>
  </si>
  <si>
    <t>Svaz tělesně postižených v České republice, o. s., okresní organizace Prostějov</t>
  </si>
  <si>
    <t>Klíč - centrum sociálních služeb, příspěvková organizace</t>
  </si>
  <si>
    <t xml:space="preserve">Nová škola, o. p. s. </t>
  </si>
  <si>
    <t>Občanské sdružení Klub seniorů Brodek u Přerova</t>
  </si>
  <si>
    <t>Středisko rané péče SPRP Olomouc</t>
  </si>
  <si>
    <t>Oblastní unie neslyšících Olomouc</t>
  </si>
  <si>
    <t>Mateřské centrum Ježeček, občanské sdružení</t>
  </si>
  <si>
    <t>SK Olomouc Sigma MŽ</t>
  </si>
  <si>
    <t>Kamarádi otevřených srdcí</t>
  </si>
  <si>
    <t>Občanské sdružení Patříme k sobě</t>
  </si>
  <si>
    <t>Sdružení Linka bezpečí</t>
  </si>
  <si>
    <t>Občanské sdružení na pomoc zdravotně postiženým LIPKA</t>
  </si>
  <si>
    <t>ZO DAR ČR Prostějov</t>
  </si>
  <si>
    <t>"Šance pro všechny, o. s."</t>
  </si>
  <si>
    <t xml:space="preserve">Tajtrlík o. s. </t>
  </si>
  <si>
    <t>Reginální unie seniorů</t>
  </si>
  <si>
    <t>Svaz tělesně postižených v České republice, o. s., místní organizace Přerov</t>
  </si>
  <si>
    <t>Svaz postižených civilizačními chorobami v ĆR, o. s. základní organizace Přerov 2</t>
  </si>
  <si>
    <t>Armáda spásy v ČR</t>
  </si>
  <si>
    <t xml:space="preserve">DĚTSKÝ KLÍČ Šumperk, o. p. s. </t>
  </si>
  <si>
    <t>Liga otevřených mužů, o. s.</t>
  </si>
  <si>
    <t>Bc. Lubomír Vraj</t>
  </si>
  <si>
    <t xml:space="preserve">KLUB STOMIKŮ O.S.PŘEROV </t>
  </si>
  <si>
    <t>Společnost pro podporu lidí s mentálním postižením v České republice, o. s. Okresní organizace SPMP ČR Olomouc</t>
  </si>
  <si>
    <t>Občanské sdružení Kiwanis Klub Hranice</t>
  </si>
  <si>
    <t>Klub stomiků Prostějov, o. s.</t>
  </si>
  <si>
    <t>SPOLU Olomouc</t>
  </si>
  <si>
    <t xml:space="preserve">Klub dvojčat a vícerčat Morava, o. s. </t>
  </si>
  <si>
    <t>Občanské sdružení Romodrom</t>
  </si>
  <si>
    <t>Rada seniorů České republiky, o. s.</t>
  </si>
  <si>
    <t>Nadace Malý Noe</t>
  </si>
  <si>
    <t>Charita Olomouc</t>
  </si>
  <si>
    <t>Charita Zábřeh</t>
  </si>
  <si>
    <t>Sdružení Podané ruce, o. s.</t>
  </si>
  <si>
    <t>Charita Hranice</t>
  </si>
  <si>
    <t>SPOLEČNĚ - JEKHATENE, o. s.</t>
  </si>
  <si>
    <t>Sdružení SPES, o. s.</t>
  </si>
  <si>
    <t>Oblastní charita Přerov</t>
  </si>
  <si>
    <t>Člověk v tísni, o. p. s.</t>
  </si>
  <si>
    <t>OS ECCE HOMO Šternberk</t>
  </si>
  <si>
    <t>Společenství Romů na Moravě Romano jekhetaniben pre Morava</t>
  </si>
  <si>
    <t>Charita Šumperk</t>
  </si>
  <si>
    <t>Svaz tělesně postižených v ČR, o. s. místní organizace Přerov</t>
  </si>
  <si>
    <t>o.s. KAPPA-HELP</t>
  </si>
  <si>
    <t>Občanské sdružení sociální pomoci Prostějov</t>
  </si>
  <si>
    <t>Sdružení MOST K ŽIVOTU</t>
  </si>
  <si>
    <t>Občanské sdružení JASNĚNKA</t>
  </si>
  <si>
    <t>Dětský svět Zábřeh</t>
  </si>
  <si>
    <t>P-centrum</t>
  </si>
  <si>
    <t>Charita Šternberk</t>
  </si>
  <si>
    <t>Charita Prostějov</t>
  </si>
  <si>
    <t>Help - in, o. p. s.</t>
  </si>
  <si>
    <t>PONTIS Šumperk o. p. s.</t>
  </si>
  <si>
    <t>DĚTSKÝ KLÍČ Šumperk, o. p. s.</t>
  </si>
  <si>
    <t>Charita Javorník</t>
  </si>
  <si>
    <t xml:space="preserve">Společnost pro podporu lidí s mentálním postižením v ČR, o. s., </t>
  </si>
  <si>
    <t>ELIM - křesťanská společnost pro evangelizaci a diakonii Hranice, o. s.</t>
  </si>
  <si>
    <t>Diakonie ČCE - středisko v Sobotíně</t>
  </si>
  <si>
    <t>Maltézská pomoc</t>
  </si>
  <si>
    <t>Mana, o. s.</t>
  </si>
  <si>
    <t>Jsme tady, o. s.</t>
  </si>
  <si>
    <t>Charita Kojetín</t>
  </si>
  <si>
    <t>Pro Vás</t>
  </si>
  <si>
    <t>Darmoděj o. s.</t>
  </si>
  <si>
    <t>Mikroregion Hranicko</t>
  </si>
  <si>
    <t>České dráhy, a.s. Praha</t>
  </si>
  <si>
    <t>Kroměřížská dráha, o.s.</t>
  </si>
  <si>
    <t>ORJ 12</t>
  </si>
  <si>
    <t>Svazek Povodí Loučka</t>
  </si>
  <si>
    <t>Galerie Šantovka s.r.o. Praha</t>
  </si>
  <si>
    <t>Baletní studio při Moravském divadle Olomouc,  tř. Svobody 432/33,  77200 Olomouc</t>
  </si>
  <si>
    <t>Historické kočáry MYLORD,  náměstí Svobody 377/,  79858 Čechy pod Kosířem</t>
  </si>
  <si>
    <t>Agentura Lafayette,o.s.,  Valdenská 373/52,  77900 Olomouc</t>
  </si>
  <si>
    <t>Libor Gašparovič,  Opletalova 364/1,  77900 Olomouc</t>
  </si>
  <si>
    <t>Židovská obec Olomouc,  Komenského 862/7,  77900 Olomouc</t>
  </si>
  <si>
    <t>Lázně Slatinice a.s.,  Slatinice 29/,  78342 Slatinice</t>
  </si>
  <si>
    <t>Město Zlaté Hory,  nám. Svobody 80/,  79376 Zlaté Hory</t>
  </si>
  <si>
    <t>Lázně Teplice nad Bečvou a.s.,  Teplice nad Bečvou 63/,  75301 Teplice nad Bečvou</t>
  </si>
  <si>
    <t>Zdeněk Adamec,  Drnovice 112/,  68304 Drnovice</t>
  </si>
  <si>
    <t>DESMOS REAL s.r.o.,  Sladovní 103/3,  77900 Olomouc</t>
  </si>
  <si>
    <t>Divadlo Konvikt, o.s.,  Komenského 897/10,  77900 Olomouc</t>
  </si>
  <si>
    <t>MOTOR expert s.r.o.,  Žižkova 2567/3,  75002 Přerov</t>
  </si>
  <si>
    <t>Arcibiskupství olomoucké,  Wurmova 562/9,  77900 Olomouc</t>
  </si>
  <si>
    <t>Obec Čechy pod Kosířem,  náměstí Svobody 289/,  79858 Čechy pod Kosířem</t>
  </si>
  <si>
    <t>NB Trade, s.r.o.,  Za pekárnou 102/,  78314 Bohuňovice</t>
  </si>
  <si>
    <t>Matice svatokopecká,  nám. Sadové 1/1,  77900 Olomouc</t>
  </si>
  <si>
    <t>LOVE.FRAME s.r.o.,  Gogolova 228/8,  11800 Praha</t>
  </si>
  <si>
    <t>Evolution Films, s.r.o.,  Soukenická 1196/11,  11000 Praha</t>
  </si>
  <si>
    <t>„Stopy paměti, o.s.“,  Poupětova 69/3,  77900 Olomouc</t>
  </si>
  <si>
    <t>Vojenská nemocnice Olomouc,  Sušilovo nám. 1/5,  77900 Olomouc</t>
  </si>
  <si>
    <t>Výstaviště Flora Olomouc, a.s.,  Wolkerova 37/17,  77900 Olomouc, info@flora.cz</t>
  </si>
  <si>
    <t>Město Jeseník,  Masarykovo nám. 167/1,  79001 Jeseník, posta@mujes.cz</t>
  </si>
  <si>
    <t>Ensemble Damian o.s.,  Lužická 390/8,  77900 Olomouc</t>
  </si>
  <si>
    <t>Císařská Slavkovská Garda,  Lidická 203/,  68401 Slavkov u Brna</t>
  </si>
  <si>
    <t>Divadlo na Šantovce o.p.s.,  tř. Svobody 956/31,  77900 Olomouc</t>
  </si>
  <si>
    <t>FESTA MUSICALE OLOMOUC,  Slovenská /5,  77200 Olomouc</t>
  </si>
  <si>
    <t>„Modus Olomuciana“,  Opletalova 364/1,  77900 Olomouc</t>
  </si>
  <si>
    <t>Město Jeseník,  Masarykovo nám. 167/1,  79001 Jeseník</t>
  </si>
  <si>
    <t>Město Moravský Beroun,  náměstí 9. května 4/,  79305 Moravský Beroun</t>
  </si>
  <si>
    <t>Obec Mikulovice,  Hlavní 5/,  79084 Mikulovice</t>
  </si>
  <si>
    <t>ARKS Plus s.r.o.,  Dolní hejčínská 350/31,  77900 Olomouc</t>
  </si>
  <si>
    <t>SPOLEČNĚ OBĚTEM HOR pro podporu výst.lapidária,  Polní 273/,  78832 Staré Město</t>
  </si>
  <si>
    <t>Friendly &amp; Loyal s.r.o.,  Ondřejova 489/13,  77900 Olomouc</t>
  </si>
  <si>
    <t>Obec Oprostovice,  Oprostovice 36/,  75354 Oprostovice</t>
  </si>
  <si>
    <t>Association Military Fan,  Na Příhonech 184/,  79852 Konice</t>
  </si>
  <si>
    <t>Město Uničov,  Masarykovo nám. 1/,  78391 Uničov</t>
  </si>
  <si>
    <t>„Sdružení D”,  Polská 604/4,  77900 Olomouc</t>
  </si>
  <si>
    <t>Obec Soběchleby,  Soběchleby 141/,  75354 Soběchleby</t>
  </si>
  <si>
    <t>ORJ 13</t>
  </si>
  <si>
    <t>LOUTKOVÉ DIVADLO STAROST,  Vápenice /3,  79601 Prostějov</t>
  </si>
  <si>
    <t>Jana Seifriedová,  Bohuslavice 113/,  79856 Bohuslavice</t>
  </si>
  <si>
    <t>Sbor dobrovolných hasičů Sudkov,  Sudkov 200/,  78821 Sudkov</t>
  </si>
  <si>
    <t>SDRUŽENÍ HASIČŮ ČMS DZBEL,  Dzbel /23,  79853 Dzbel</t>
  </si>
  <si>
    <t>Richard Pohl,  Hluboká 82/,  53973 Hluboká</t>
  </si>
  <si>
    <t>Mohelnický spolek ručních řemesel,  nám. Kosmonautů /8,  78985 Mohelnice</t>
  </si>
  <si>
    <t>Klub seniorů Újezd,  Újezd 212/,  78396 Újezd</t>
  </si>
  <si>
    <t>Dechová kapela Věrovanka,  Drahlov 127/,  78375 Charváty</t>
  </si>
  <si>
    <t>CAMPANELLA Olomouc,  Slovenská 587/5,  77900 Olomouc</t>
  </si>
  <si>
    <t>Martin Vaňourek,  Dolní Krčmy 1215/34,  78985 Mohelnice</t>
  </si>
  <si>
    <t>Občanské sdružení Divadlo Plyšového Medvídka,  Krasická 3933/43,  79601 Prostějov</t>
  </si>
  <si>
    <t>Národopisný soubor TÝNEČÁCI,  Ke Vsisku 254/,  78372 Velký Týnec</t>
  </si>
  <si>
    <t>Svaz českých divadelních ochotníků, o.s.,  Nad Primaskou 1009/15,  10000 Praha</t>
  </si>
  <si>
    <t>ZIFČÁKOVÁ ZUZANA, Tyršova 1228/, 75201 Kojetín</t>
  </si>
  <si>
    <t>Obec Troubelice,  Troubelice 352/,  78383 Troubelice</t>
  </si>
  <si>
    <t>„Smíšený pěvecký sbor Carmen, o. s.”,  Havlíčkova 2314/40a,  78901 Zábřeh</t>
  </si>
  <si>
    <t>Sdružení rodičů a přátel školy při Základní škole Svatoplukova 7 Šternberk, o.s.,  Svatoplukova 1419/7,  78501 Šternberk</t>
  </si>
  <si>
    <t>Spolek Plumlovských nadšenců, o. s.,  Zámecká 97/,  79803 Plumlov</t>
  </si>
  <si>
    <t>Hudebně-dramatické studio při Moravském divadle Olomouc,  tř. Svobody 432/33,  77900 Olomouc</t>
  </si>
  <si>
    <t>Pěvecký sbor Šternberk,  Jesenická /1938,  78501 Šternberk</t>
  </si>
  <si>
    <t>Kirri o.s.,  Papůvka /50,  78312 Pňovice</t>
  </si>
  <si>
    <t>Římskokatolická farnost Želeč u Prostějova,  Želeč 19/,  79807 Želeč</t>
  </si>
  <si>
    <t>ZIMMEROVÁ PETRA, Zahradní 1299/, 75131 Lipník nad Bečvou</t>
  </si>
  <si>
    <t>Střední škola designu a módy, Prostějov,  Vápenice 2986/1,  79662 Prostějov</t>
  </si>
  <si>
    <t>První dámský klub historických vozidel ČR v AČR,  Nádražní 398/17,  78985 Mohelnice</t>
  </si>
  <si>
    <t>Asociace středoškolských klubů České republiky, o. s., klub při GJO Litovel,  Opletalova 189/4,  78401 Litovel</t>
  </si>
  <si>
    <t>CETKOVSKÝ JAN, Ing., Neumannova 827/1, 77900 Olomouc</t>
  </si>
  <si>
    <t>FIŠARA DUŠAN, Werichova 662/31, 77900 Olomouc</t>
  </si>
  <si>
    <t>Bílý Václav, Zvolenov 574/, 75101 Tovačov</t>
  </si>
  <si>
    <t>SOBOTA IVO, Králová 39/, 78391 Medlov</t>
  </si>
  <si>
    <t>Jeseníky přes hranici,  Mahenova 624/11,  79001 Jeseník</t>
  </si>
  <si>
    <t>KYPUSOVÁ MARTA, Jakoubka ze Stříbra 422/46, 77900 Olomouc</t>
  </si>
  <si>
    <t>SK PEPRMINT Prostějov,  Lipová 164/22,  79604 Prostějov</t>
  </si>
  <si>
    <t>SROSTLÍKOVÁ JITKA, Kotěrova 4347/9, 79601 Prostějov</t>
  </si>
  <si>
    <t>Klub vojenské historie Olomouc-L037,  Norská 192/25,  77900 Olomouc</t>
  </si>
  <si>
    <t>Ing. Bohumil Moudrý - MOBO,  Císařská 26/,  79807 Brodek u Prostějova</t>
  </si>
  <si>
    <t>Místní ženy, o.s.,  Doloplazy 15/,  79826 Doloplazy</t>
  </si>
  <si>
    <t>Ondřej Polák,  8. května 971/59,  78701 Šumperk</t>
  </si>
  <si>
    <t>KERAMIKA ÚJEZDEC,  Větrná 106/3,  75002 Přerov</t>
  </si>
  <si>
    <t>Ing. Jiří Mára,  Vsadsko 821/3,  75002 Přerov</t>
  </si>
  <si>
    <t>Sbor dobrovolných hasičů Skalička,  Skalička 1795/41,  78901 Zábřeh</t>
  </si>
  <si>
    <t>TĚŠICKÁ LIBUŠE, Chmelník 315/, 75366 Hustopeče nad Bečvou</t>
  </si>
  <si>
    <t>Vojenské sdružení rehabilitovaných AČR,  Křižíkova 20/12,  18600 Praha</t>
  </si>
  <si>
    <t>Kultura na dosah ruky,  Císařská 36/,  79807 Brodek u Prostějova</t>
  </si>
  <si>
    <t>Spolek Metoděj, o.s.,  Sušilova 1285/38,  78901 Zábřeh</t>
  </si>
  <si>
    <t>VETERÁN VEHICLE CLUB KONICE v AČR,  Za nádražím 662/,  79852 Konice</t>
  </si>
  <si>
    <t>Klub tanečního sportu Šumperk,  Fialova 416/3,  78701 Šumperk</t>
  </si>
  <si>
    <t>Sokolská župa Olomoucká - Smrčkova,  Roosveltova /34,  77900 Olomouc</t>
  </si>
  <si>
    <t>Nadační fond Správná cesta životem,  Na Tabulovém vrchu 1280/3,  77900 Olomouc</t>
  </si>
  <si>
    <t>Sdružení hudebníků VESELÁ KAPELA,  Sázavská /9,  78901 Zábřeh</t>
  </si>
  <si>
    <t>MLÁĎATA PLUS Olomouc,  Stará Víska 1189/23,  77900 Olomouc</t>
  </si>
  <si>
    <t>Dalov pro život, o.s.,  Dalov 43/,  78501 Šternberk</t>
  </si>
  <si>
    <t>Richard Pogoda,  Vídeňská 986/22,  77900 Olomouc</t>
  </si>
  <si>
    <t>TĚLOCVIČNÁ JEDNOTA SOKOL OBĚDKOVICE,    /,  79823 Obědkovice</t>
  </si>
  <si>
    <t>Obec Skorošice,  Skorošice 93/,  79065 Skorošice</t>
  </si>
  <si>
    <t>MIČKOVÁ KATEŘINA, Hlásnice 62/, 78501 Hlásnice</t>
  </si>
  <si>
    <t>KATEŘINA MARKOVÁ,  Švermova 1036/7,  77900 Olomouc</t>
  </si>
  <si>
    <t>Divadelní spolek Na štaci, o.s.,  Dolní brána 399/,  79827 Němčice nad Hanou</t>
  </si>
  <si>
    <t>Výstaviště Flora Olomouc, a.s.,  Wolkerova 37/17,  77900 Olomouc</t>
  </si>
  <si>
    <t>Renata Kaslová,  třída Tomáše Bati 3768/,  76001 Zlín</t>
  </si>
  <si>
    <t>Spolek řemesel ručních,  Horní 50/69,  78313 Štěpánov</t>
  </si>
  <si>
    <t>RESPEKT A TOLERANCE,  Radnice /4,  78985 Pavlov</t>
  </si>
  <si>
    <t>Dana Hanáková,  Třebovská 945/8,  78985 Mohelnice</t>
  </si>
  <si>
    <t>Řecká obec Javorník,  9. května 508/,  79070 Javorník</t>
  </si>
  <si>
    <t>Klub rodičů a příznivců ZUŠ v Olomouci, ul. Na vozovce 32,  Na Vozovce 246/32,  77900 Olomouc</t>
  </si>
  <si>
    <t>FOIBOS BOOKS s.r.o.,,  Bartoškova 1448/26,  14000 Praha</t>
  </si>
  <si>
    <t>HIT trade s.r.o.,  Svatoplukova /46,  79601 Prostějov</t>
  </si>
  <si>
    <t>Obec Velké Losiny,  Rudé armády 321/,  78815 Velké Losiny</t>
  </si>
  <si>
    <t>Moravská Veselka - občanské sdružení,  Sušice 38/,  75111 Sušice</t>
  </si>
  <si>
    <t>KONDZIOLKA ALOIS, Kmochova 1062/32, 77900 Olomouc</t>
  </si>
  <si>
    <t>MUSILOVÁ ANNA, Jurikova 636/, 75301 Hranice</t>
  </si>
  <si>
    <t>Mužský pěvecký spolek HANÁ,  Varšavské Nám. /1,  77900 Olomouc</t>
  </si>
  <si>
    <t>KRČMAŘOVÁ KATEŘINA, Stan. Masara 1354/, 75201 Kojetín</t>
  </si>
  <si>
    <t>MOKAF – Mohelnické kino amatérských filmů,  Lazebnická /2,  78985 Mohelnice</t>
  </si>
  <si>
    <t>Čermáková Marie, Denisova 271/6, 77900 Olomouc</t>
  </si>
  <si>
    <t>Římskokatolická farnost svatého Václava Olomouc,  Mlčochova 814/5,  77900 Olomouc</t>
  </si>
  <si>
    <t>AMK OLDTIMER CLUB HELFŠTÝN,  Radvanice 87/,  75121 Radvanice</t>
  </si>
  <si>
    <t>LACHMANOVÁ EDITA, Fanderlíkova 4010/47, 79601 Prostějov</t>
  </si>
  <si>
    <t>Spolek přátel muzea Střelice o.s.,    /,  78381</t>
  </si>
  <si>
    <t>JEDLIČKA JAROMÍR, Lipová-lázně 652/, 79061 Lipová-lázně</t>
  </si>
  <si>
    <t>HASTÍK JIŘÍ, Dr., Javoříčská 649/2, 77900 Olomouc</t>
  </si>
  <si>
    <t>Myslivecké sdružení sv.Eustach, o.s.,  Vernířovice 219/,  78815 Vernířovice</t>
  </si>
  <si>
    <t>RODIČE DĚTEM PŘI ZŠ LOUČNÁ NAD DESNOU,  Kociánov 58/,  78811 Loučná nad Desnou</t>
  </si>
  <si>
    <t>Rousecká Dráčata,  Rouské /64,  75353 Všechovice</t>
  </si>
  <si>
    <t>Základní organizace Českého zahrádkářského svazu Velký Újezd,  Přerovská 27/,  78355 Velký Újezd</t>
  </si>
  <si>
    <t>Naše Jeseníky,  Ramzová ev. 308/,  78825 Ostružná</t>
  </si>
  <si>
    <t>Sdružení rodičů a přátel ZUŠ Karla Ditterse ve Vidnavě,  Kostelní 1/,  79055 Vidnava</t>
  </si>
  <si>
    <t>Občanské sdružení Dodo ´s support individuality,  Beňov 75/,  75002 Beňov</t>
  </si>
  <si>
    <t>Sbor dobrovolných hasičů Doloplazy,  Doloplazy 70/,  78356 Doloplazy</t>
  </si>
  <si>
    <t>Mgr. Radomila Kašparová,  U cukrovaru 612/24,  77900 Olomouc</t>
  </si>
  <si>
    <t>Český svaz žen o.s.,  Rouské /55,  75353 Všechovice</t>
  </si>
  <si>
    <t>Leo Friedl,  Hodolanská 152/13,  77900 Olomouc</t>
  </si>
  <si>
    <t>Občanské sdružení Za uchování a rozvoj místních tradic,  Rouské 64/,  75353 Rouské</t>
  </si>
  <si>
    <t>Svaz letců České republiky odbočka č. 20 generála Františka Peřiny,  Karafiátová 293/4,  77900 Olomouc</t>
  </si>
  <si>
    <t>Sbor dobrovolných hasičů Hradečná,  Hradečná 4/,  78324 Bílá Lhota</t>
  </si>
  <si>
    <t>Sdružení přátel umění,  28. října /1,  79001 Jeseník</t>
  </si>
  <si>
    <t>MELO MICHAL, Ing., Pod skalkou 53/26, 75124 Přerov</t>
  </si>
  <si>
    <t>Tělocvičná jednota Sokol Dřevohostice,  Zámecká /255,  75114 Dřevohostice</t>
  </si>
  <si>
    <t>KUBIS ALEŠ, Na Letné 597/, 78353 Velká Bystřice</t>
  </si>
  <si>
    <t>K2 Hynčice,  Hynčice nad Moravou 38/,  78833 Hanušovice</t>
  </si>
  <si>
    <t>Svazek obcí Mikroregionu Zábřežsko,  Masarykovo náměstí 510/6,  78901 Zábřeh</t>
  </si>
  <si>
    <t>Obec Jestřebí,  Jestřebí 47/,  78901 Jestřebí</t>
  </si>
  <si>
    <t>PLESNÍKOVÁ DRAHOMÍRA, Chmelník 281/, 75366 Hustopeče nad Bečvou</t>
  </si>
  <si>
    <t>Sbor Církve bratrské v Olomouci,  Mariánská 855/3,  77900 Olomouc</t>
  </si>
  <si>
    <t>MAŘÍK BOHUSLAV, Kmochova 210/11, 77900 Olomouc</t>
  </si>
  <si>
    <t>Sbor dobrovolných hasičů ve Věrovanech,  Věrovany 30/,  78375 Věrovany</t>
  </si>
  <si>
    <t>TRIZULJAK MAREK, akad. mal., Senička 16/, 78345 Senička</t>
  </si>
  <si>
    <t>Sdružení TRANOSCIUS,  Frýdecká 452/37,  73601 Havířov</t>
  </si>
  <si>
    <t>OSTŘANSKÝ TOMÁŠ, Cholina 37/, 78322 Cholina</t>
  </si>
  <si>
    <t>Pěvecký sbor Canzonetta Bludov,  Husova 461/,  78961 Bludov</t>
  </si>
  <si>
    <t>Město Hranice,  Pernštejnské náměstí 1/,  75301 Hranice</t>
  </si>
  <si>
    <t>Muzeum Slatinice o.s.,  Slatinice 2/,  78342 Slatinice</t>
  </si>
  <si>
    <t>Trampské sdružení Skalička,  Skalička /34,  75352 Skalička</t>
  </si>
  <si>
    <t>Rada rodičů při Základní umělecké škole /ZUŠ/ v Zábřehu,  Farní 57/9,  78901 Zábřeh</t>
  </si>
  <si>
    <t>Myslivecký spolek Pavlov,  Pavlov 93/,  78985 Pavlov</t>
  </si>
  <si>
    <t>Hnutí Brontosaurus Jeseníky,  Průchodní 154/5,  79001 Jeseník</t>
  </si>
  <si>
    <t>Zábřežská kulturní, s.r.o.,  Československé armády 835/1,  78901 Zábřeh</t>
  </si>
  <si>
    <t>Mohelnický patchworkový klub, o. s.,  Na Zámečku 853/3,  78985 Mohelnice</t>
  </si>
  <si>
    <t>„Velkobystřická kulturní společnost”,  8. května 396/,  78353 Velká Bystřice</t>
  </si>
  <si>
    <t xml:space="preserve">ŠKOLOUDÍK JAROMÍR, Mgr., Ph.D., Pavlovice u Přerova 171/, 75111 </t>
  </si>
  <si>
    <t>A-klub Hranice,  Hromůvka 1511/,  75301 Hranice</t>
  </si>
  <si>
    <t>Město Šternberk,  Horní náměstí 78/16,  78501 Šternberk</t>
  </si>
  <si>
    <t>Mgr. Dana Chytilová,  Boční 439/,  78372 Velký Týnec</t>
  </si>
  <si>
    <t>Vlčice,    /162,  79067 Vlčice</t>
  </si>
  <si>
    <t>Zemědělské družstvo Jeseník,  ul. Šumperská 118/,  79001 Jeseník</t>
  </si>
  <si>
    <t>Národopisný soubor Pantlék,  Dolní brána 399/,  79827 Němčice nad Hanou</t>
  </si>
  <si>
    <t>ADAMEC MILAN, Tovéř 8/, 78316 Tovéř</t>
  </si>
  <si>
    <t>VLČ DOMINIK, Mgr., Vrchoslavice 124/, 79827 Vrchoslavice</t>
  </si>
  <si>
    <t>Smíšený pěvecký sbor VOKÁL,  tř. 17. listopadu /2,  75002 Přerov</t>
  </si>
  <si>
    <t>sv.Barbora ZÁBŘEH, o.s.,  Sušilova 1285/38,  78901 Zábřeh</t>
  </si>
  <si>
    <t>NEORALOVÁ MILADA, Bohuslavice 92/, 78972 Bohuslavice</t>
  </si>
  <si>
    <t>TŠ LOLA´S DANCE, o.s.,  Sudova 5/16,  77900 Olomouc</t>
  </si>
  <si>
    <t>RACLAVSKÝ LIBOR, Mgr., náměstí Republiky 911/, 75201 Kojetín</t>
  </si>
  <si>
    <t>Náruč dobré vůle, o.s.,  Lazecká 317/69,  77900 Olomouc</t>
  </si>
  <si>
    <t>Orel jednota Troubelice,  Troubelice 181/,  78383 Troubelice</t>
  </si>
  <si>
    <t>FOIBOS BOOKS s.r.o.,,  Bartoškova 1448/26,  14000 Praha 4</t>
  </si>
  <si>
    <t>Vlastenecké sdružení antifašistů,  Vrbátky 106/,  79813 Vrbátky</t>
  </si>
  <si>
    <t>KOHOUTKOVÁ KVĚTOSLAVA, Za parkem 1131/8, 75131 Lipník nad Bečvou</t>
  </si>
  <si>
    <t>Římskokatolická farnost Šternberk,  Farní 50/3,  78501 Šternberk</t>
  </si>
  <si>
    <t>„HANÁCKÝ DVŮR, o.s.”,  Polkovice 198/,  75144 Polkovice</t>
  </si>
  <si>
    <t>Sdružení rodičů a přátel školy při ZUŠ,  Litovelská 190/,  78391 Uničov</t>
  </si>
  <si>
    <t>Obecně prospěšná společnost rodičů a příznivců Gymnázia Šternberk,  Horní náměstí 167/5,  78501 Šternberk</t>
  </si>
  <si>
    <t>Olomoucko-Zlínská krajská organizace Pionýra,  Riegrovo náměstí 149/33,  76701 Kroměříž</t>
  </si>
  <si>
    <t>Spolek Trend vozíčkářů Olomouc,  Lužická 101/7,  77900 Olomouc</t>
  </si>
  <si>
    <t>Hanácké folklorní sdr.se sídlem v Prostějově, o.s.,  Lužická 2662/12,  79601 Prostějov</t>
  </si>
  <si>
    <t xml:space="preserve">Duchovní správa poutního místa Panny Marie Pomocné,  Zlaté Hory 170/,  79376 </t>
  </si>
  <si>
    <t>Občanské sdružení BALET GLOBA,  Dolní náměstí 200/2,  77900 Olomouc</t>
  </si>
  <si>
    <t>STEJSKAL IVO, Chaloupky 167/, 78372 Velký Týnec</t>
  </si>
  <si>
    <t>Dech.hudba Hustopeče nad Bečvou o.s., Rybníček 127/, 75366 Hustopeče nad Bečvou</t>
  </si>
  <si>
    <t>Obec Mořice,  Mořice 68/,  79828 Mořice</t>
  </si>
  <si>
    <t>Cyrilometodějské gymnázium a mateřská škola v Prostějově,  Komenského 1592/17,  79601 Prostějov</t>
  </si>
  <si>
    <t>Římskokatolická farnost Drahanovice,  Drahanovice 43/,  78344 Drahanovice</t>
  </si>
  <si>
    <t>„Olomoucká vinná společnost“,  Univerzitní 283/2,  77900 Olomouc</t>
  </si>
  <si>
    <t>Svazek obcí Prostějov - venkov,  Prostějovská 13/,  79821 Bedihošť</t>
  </si>
  <si>
    <t>Demokratická aliance Romů ČR,  Sokolská 593/26,  75701 Valašské Meziříčí</t>
  </si>
  <si>
    <t>Kultura a volný čas Mohelnice, nezisková o.p.s.,  Nádražní 381/9,  78985 Mohelnice</t>
  </si>
  <si>
    <t>Obec Ruda nad Moravou,  9. května 40/,  78963 Ruda nad Moravou</t>
  </si>
  <si>
    <t>Nadační fond Blues nad Bečvou,  Karasova 323/12,  75124 Přerov</t>
  </si>
  <si>
    <t>KORNET,  B. Němcové 813/6,  75131 Lipník nad Bečvou</t>
  </si>
  <si>
    <t>P-centrum,  Lafayettova 47/9,  77900 Olomouc</t>
  </si>
  <si>
    <t>Obec Babice,  Babice 65/,  78501 Babice</t>
  </si>
  <si>
    <t>KOPŘIVOVÁ HANA, Ing., Tovéř 8/, 78316 Tovéř</t>
  </si>
  <si>
    <t>Viktor Kohout,  Bezručova 923/11,  78401 Litovel</t>
  </si>
  <si>
    <t>Římskokatolická farnost Dlouhá Loučka,  Šumvaldská 53/,  78386 Dlouhá Loučka</t>
  </si>
  <si>
    <t>Sokolská župa Středomoravská-Kratochvilova Přerov,  Brabansko 566/2,  75002 Přerov</t>
  </si>
  <si>
    <t>Rodičovské sdružení při ZŠ Jungmannova ul., Litovel, Jungmannova 655/2, 78401 Litovel</t>
  </si>
  <si>
    <t>Odborové sdružení železničářů, ZO ČD Depo kolejových vozidel Olomouc,  U Podjezdu /1,  77301 Olomouc</t>
  </si>
  <si>
    <t>DUHA klub Dlažka,  Palackého 77/1,  75002 Přerov</t>
  </si>
  <si>
    <t>Jatar, o.s.,  Rataje 60/,  78346 Těšetice</t>
  </si>
  <si>
    <t>Dechový orchestr mladých ZUŠ Němčice nad Hanou,  Komenského nám. 168/,  79827 Němčice nad Hanou</t>
  </si>
  <si>
    <t>Územní sdružení Českého zahrádkářského sv.Přerov, Havlíčkova 1286/29,75002 Přerov</t>
  </si>
  <si>
    <t>Sdružení hasičů Čech, Moravy a Slezska, Sbor dobrovolných hasičů Trusovice,  Trusovická 509/,  78314 Bohuňovice</t>
  </si>
  <si>
    <t>„Úsovská sýpka - Spolek přátel regionální kultury a historie”,  Podlesí 362/,  78973 Úsov</t>
  </si>
  <si>
    <t>SEDLÁČEK TOMÁŠ, Trnkova 528/31, 77900 Olomouc</t>
  </si>
  <si>
    <t>Jitka Bláhová,  Pod Pekařkou 1186/15,  14000 Praha</t>
  </si>
  <si>
    <t>Muzeum umění Olomouc, státní příspěvková organizace,  Denisova /47,  77111 Olomouc</t>
  </si>
  <si>
    <t>Město Šumperk,  nám. Míru 364/1,  78701 Šumperk</t>
  </si>
  <si>
    <t>Statutární město Přerov,  Bratrská 709/34,  75011 Přerov</t>
  </si>
  <si>
    <t>Statutární město Prostějov,  nám. T. G. Masaryka 130/14,  79601 Prostějov</t>
  </si>
  <si>
    <t>Divadlo Šumperk, s.r.o.,  Komenského 312/3,  78701 Šumperk</t>
  </si>
  <si>
    <t>Statutární město Olomouc,  Horní náměstí 583/,  77911 Olomouc</t>
  </si>
  <si>
    <t>Město Lipník nad Bečvou,  Nám. T.G.Masaryka /89,  75131 Lipník nad Bečvou</t>
  </si>
  <si>
    <t>Město Šumperk,  Jesenická /31,  78701 Šumperk 1</t>
  </si>
  <si>
    <t>Vědecká knihovna v Olomouci, Berzučova 3, 779 11 Olomouc</t>
  </si>
  <si>
    <t>MIKL JAROSLAV, Oblá 419/75, 63400 Brno</t>
  </si>
  <si>
    <t>Město Javorník,  nám. Svobody 134/,  79070 Javorník</t>
  </si>
  <si>
    <t>OPLETALOVÁ PAVLÍNA, Okružní 1731/30, 79201 Bruntál</t>
  </si>
  <si>
    <t>RODRIGUEZ HIDALGO MIGDELISA CELINA, Pavlov 45/, 78985 Pavlov</t>
  </si>
  <si>
    <t>Římskokatolická farnost Rapotín,  Družstevní 122/,  78814 Rapotín</t>
  </si>
  <si>
    <t>Římskokatolická farnost Mohelnice,  Školní 940/2,  78985 Mohelnice</t>
  </si>
  <si>
    <t>Římskokatolická farnost Velké Losiny,  Bukovická 58/,  78815 Velké Losiny</t>
  </si>
  <si>
    <t>SYSEL FRANTIŠEK, Výšovice 100/, 79809 Výšovice</t>
  </si>
  <si>
    <t>Českomoravská provincie Hospitálského řádu sv. Jana z Boha - Milosrdných bratří,  Vídeňská 228/7,  63900 Brno</t>
  </si>
  <si>
    <t>Římskokatolická farnost Němčice nad Hanou,  Komenského nám. 65/,  79827 Němčice nad Hanou</t>
  </si>
  <si>
    <t>Římskokatolická farnost Stražisko,  Stražisko 41/,  79844 Stražisko</t>
  </si>
  <si>
    <t>Římskokatolická farnost Skorošice,  Skorošice 56/,  79065 Skorošice</t>
  </si>
  <si>
    <t>HONZÍKOVÁ PAVLA, Lazec 48/, 26101 Příbram</t>
  </si>
  <si>
    <t>Římskokatolická akademická farnost Olomouc,  Křížkovského 502/2,  77900 Olomouc</t>
  </si>
  <si>
    <t>Římskokatolická farnost Moravský Beroun,  Lidická 183/,  79305 Moravský Beroun</t>
  </si>
  <si>
    <t>Pravoslavná církevní obec v Chudobíně,  Chudobín 72/,  78321 Litovel</t>
  </si>
  <si>
    <t>Římskokatolická farnost Štěpánov u Olomouce,  Dolní 15/7,  78313 Štěpánov</t>
  </si>
  <si>
    <t>Město Vidnava,  Mírové náměstí 80/,  79055 Vidnava</t>
  </si>
  <si>
    <t>Římskokatolická farnost Přerov - Předmostí,  Tyršova 38/3,  75124 Přerov</t>
  </si>
  <si>
    <t>Ruční papírna Velké Losiny a.s.,  Velké Losiny 9/,  78815 Velké Losiny</t>
  </si>
  <si>
    <t>Profi-tisk group s.r.o.,  Krakovská 201/14,  77900 Olomouc</t>
  </si>
  <si>
    <t>Římskokatolická farnost Olomouc-Hejčín,Cyrilometodějské nám.233/1,77900 Olomouc</t>
  </si>
  <si>
    <t>Město Plumlov,  Rudé armády 302/,  79803 Plumlov</t>
  </si>
  <si>
    <t>Město Mohelnice,  U Brány 916/2,  78985 Mohelnice</t>
  </si>
  <si>
    <t>Obec Bukovany,  Bukovany 57/,  77900 Bukovany</t>
  </si>
  <si>
    <t>Město Úsov,  nám. Míru 86/,  78973 Úsov</t>
  </si>
  <si>
    <t>Městys Hustopeče nad Bečvou,  náměstí Míru 21/,  75366 Hustopeče nad Bečvou</t>
  </si>
  <si>
    <t>Římskokatolická farnost Svébohov,  Svébohov 125/,  78901 Svébohov</t>
  </si>
  <si>
    <t>Obec Drahanovice,  Drahanovice 144/,  78344 Drahanovice</t>
  </si>
  <si>
    <t>Obec Cholina,  Cholina 52/,  78322 Cholina</t>
  </si>
  <si>
    <t>Obec Lipina,  Lipina 81/,  78501 Lipina</t>
  </si>
  <si>
    <t>Město Litovel,  Nám. Př. Otakara 778/1b,  78401 Litovel</t>
  </si>
  <si>
    <t>Obec Medlov,  Medlov 300/,  78391 Medlov</t>
  </si>
  <si>
    <t>Obec Štěpánov,  Horní 444/7,  78313 Štěpánov</t>
  </si>
  <si>
    <t>Obec Šumvald,  Šumvald 17/,  78385 Šumvald</t>
  </si>
  <si>
    <t>Městys Velký Újezd,  Olomoucká 15/,  78355 Velký Újezd</t>
  </si>
  <si>
    <t>Obec Žerotín,  Žerotín 13/,  78401 Žerotín</t>
  </si>
  <si>
    <t>Římskokatolická farnost Hnojice,  Hnojice 208/,  78501 Hnojice</t>
  </si>
  <si>
    <t>Obec Čehovice,  Čehovice 93/,  79821 Čehovice</t>
  </si>
  <si>
    <t>Obec Čelechovice na Hané,  Hlavní 9/,  79816 Čelechovice na Hané</t>
  </si>
  <si>
    <t>Obec Hrubčice,  Hrubčice 10/,  79821 Hrubčice</t>
  </si>
  <si>
    <t>Obec Hruška,  Hruška 30/,  79827 Hruška</t>
  </si>
  <si>
    <t>Obec Klenovice na Hané,  Klenovice na Hané 3/,  79823 Klenovice na Hané</t>
  </si>
  <si>
    <t>Město Konice,  Masarykovo nám. 27/,  79852 Konice</t>
  </si>
  <si>
    <t>Město Kostelec na Hané,  Jakubské náměstí 138/,  79841 Kostelec na Hané</t>
  </si>
  <si>
    <t>Obec Olšany u Prostějova,  Olšany u Prostějova 50/,  79814 Olšany u Prostějova</t>
  </si>
  <si>
    <t>Obec Otaslavice,  Otaslavice 343/,  79806 Otaslavice</t>
  </si>
  <si>
    <t>Obec Smržice,  J. Krezy 40/1,  79817 Smržice</t>
  </si>
  <si>
    <t>Obec Tvorovice,  Tvorovice 51/,  79823 Tvorovice</t>
  </si>
  <si>
    <t>Obec Víceměřice,  Víceměřice 26/,  79826 Víceměřice</t>
  </si>
  <si>
    <t>Obec Vícov,  Vícov 46/,  79803 Vícov</t>
  </si>
  <si>
    <t>Obec Zdětín,  Zdětín 49/,  79843 Zdětín</t>
  </si>
  <si>
    <t>Římskokatolická farnost Šubířov,  Šubířov 36/,  79852 Šubířov</t>
  </si>
  <si>
    <t>KOVÁŘ OLDŘICH, Přemyslovice 8/, 79851 Přemyslovice</t>
  </si>
  <si>
    <t>Obec Jezernice,  Jezernice 206/,  75131 Jezernice</t>
  </si>
  <si>
    <t>Obec Osek nad Bečvou,  Osek nad Bečvou 65/,  75122 Osek nad Bečvou</t>
  </si>
  <si>
    <t>Obec Stříbrnice,  Stříbrnice 91/,  75201 Stříbrnice</t>
  </si>
  <si>
    <t>Město Loštice,  nám. Míru 66/1,  78983 Loštice</t>
  </si>
  <si>
    <t>Obec Moravičany,  Moravičany 67/,  78982 Moravičany</t>
  </si>
  <si>
    <t>Obec Pavlov,  Pavlov 42/,  78985 Pavlov</t>
  </si>
  <si>
    <t>Obec Postřelmůvek,  Postřelmůvek 74/,  78901 Postřelmůvek</t>
  </si>
  <si>
    <t>Obec Sudkov,  Sudkov 96/,  78821 Sudkov</t>
  </si>
  <si>
    <t>Obec Červenka,  Svatoplukova 16/,  78401 Červenka</t>
  </si>
  <si>
    <t>Obec Bílá Lhota,  Bílá Lhota 1/,  78321 Bílá Lhota</t>
  </si>
  <si>
    <t>Obec Beňov,  Beňov 3/,  75002 Beňov</t>
  </si>
  <si>
    <t>Římskokatolická farnost Lipník nad Bečvou,Křížkovského 67/5,75131 Lipník nad Bečvou</t>
  </si>
  <si>
    <t>Jesenický smíšený pěvecký sbor,  Čechova 1246/4,  79001 Jeseník</t>
  </si>
  <si>
    <t>Handkeho občanské sdružení,  Těšíkov /9,  78501 Šternberk</t>
  </si>
  <si>
    <t>ŠOK aneb Šternberští ochotničtí komedianti,  Vinný vrch 2502/6,  78501 Šternberk</t>
  </si>
  <si>
    <t>Hanácká dechovka, občanské sdružení,  Litovelská 642/28,  77900 Olomouc</t>
  </si>
  <si>
    <t>Komorní pěvecký spolek Dvořák,  Kollárovo náměstí /7,  77900 Olomouc</t>
  </si>
  <si>
    <t>KSPS Collegium vocale Olomouc,  Synkova 384/8,  77900 Olomouc</t>
  </si>
  <si>
    <t>VIČAR JAN, Mozartova /5, 77900 Olomouc 9</t>
  </si>
  <si>
    <t>PhDr. Miloslav Čermák, CSc.,  Masarykova třída 884/32,  77900 Olomouc</t>
  </si>
  <si>
    <t>DETOUR PRODUCTIONS o.s.,  Sokolská 527/4,  77900 Olomouc</t>
  </si>
  <si>
    <t>Základní umělecká škola "Žerotín",  Kavaleristů /6,  77200 Olomouc</t>
  </si>
  <si>
    <t>Mgr. Petra Gottwaldová,  Jívavská 1276/4a,  78501 Šternberk</t>
  </si>
  <si>
    <t>Hanácký národopisný soubor Olešnica Doloplazy o.s.,  Doloplazy 9/,  78356 Doloplazy</t>
  </si>
  <si>
    <t>Haňovští, o.s. (spolek pro zachování kulturních a společenských tradic),  Haňovice 62/,  78321 Haňovice</t>
  </si>
  <si>
    <t>Město Velká Bystřice,  Zámecké náměstí 79/,  78353 Velká Bystřice</t>
  </si>
  <si>
    <t>PASTICHE FILMZ,  Neumannova 927/7,  77900 Olomouc</t>
  </si>
  <si>
    <t>RAKAS, spol. s r.o.,  Krapkova 439/34,  77900 Olomouc</t>
  </si>
  <si>
    <t>SDRUŽENÍ PRO FILM A VIDEO UNIČOV,  Moravské nám. /1143,  78391 Uničov</t>
  </si>
  <si>
    <t>Zacheus-duchovní, výchovné, vzdělávací a kulturní centrum u fary v Uničově,  Kostelní nám. /153,  78391 Uničov</t>
  </si>
  <si>
    <t>Město Němčice nad Hanou,  Palackého nám. 3/,  79827 Němčice nad Hanou</t>
  </si>
  <si>
    <t>Schola od sv. Jana Křtitele, o.s.,  Myslbekova 839/22,  78701 Šumperk</t>
  </si>
  <si>
    <t>DOSTÁL BOHUMIL, Legionářská 480/, 79841 Kostelec na Hané</t>
  </si>
  <si>
    <t>Pulchra Silva, o.s.,  Šumvald 17/,  78385 Šumvald</t>
  </si>
  <si>
    <t>Občanské sdružení „TAJEMSTVÍ ŽIVOTA”,  Vojáčkovo nám. 2946/3,  79601 Prostějov</t>
  </si>
  <si>
    <t>Spolek Plumlovských nadšenců, o.s.,  Boskovická 382/,  79803 Plumlov</t>
  </si>
  <si>
    <t>Tělocvičná jednota Sokol Přerov,  Brabansko /2,  75000 Přerov</t>
  </si>
  <si>
    <t>Musica figuralis,  Č. Drahlovského /12,  75000 Přerov</t>
  </si>
  <si>
    <t>Obec Pavlovice u Přerova,  Pavlovice u Přerova 102/,  75111 Pavlovice u Přerova</t>
  </si>
  <si>
    <t>Obec Tučín,  Tučín 127/,  75116 Tučín</t>
  </si>
  <si>
    <t>Hanácká kyselka s.r.o.,  Horní Moštěnice 547/,  75117 Horní Moštěnice</t>
  </si>
  <si>
    <t>Záhoří, o.s.,    /196,  75125 Veselíčko</t>
  </si>
  <si>
    <t>Kálik, o. s.,  Havlíčkova 2314/40a,  78901 Zábřeh</t>
  </si>
  <si>
    <t>Loštická Veselka,  Palackého /274,  78983 Loštice</t>
  </si>
  <si>
    <t>Pavel Nenkovský,  Pionýrů 1159/19,  78985 Mohelnice</t>
  </si>
  <si>
    <t>Obec Loučná nad Desnou,  Loučná nad Desnou 57/,  78811 Loučná nad Desnou</t>
  </si>
  <si>
    <t>Římskokatolická farnost Hoštejn,  Hoštejn 42/,  78901 Hoštejn</t>
  </si>
  <si>
    <t>Sdružení přátel folkloru Severní Hané,  P.O.BOX /17,  78969 Rovensko</t>
  </si>
  <si>
    <t>SCARON Production, s.r.o.,  Gen. Svobody /6,  78701 Šumperk</t>
  </si>
  <si>
    <t>Folklorní sdružení České republiky,  Senovážné náměstí 977/24,  11000 Praha</t>
  </si>
  <si>
    <t>MgA. Roman Janků,  V Polích 147/,  28171 Rostoklaty</t>
  </si>
  <si>
    <t>Mezinárodní společnost Antonína Dvořáka, o.p.s.,  Hradecká 2355/5,  13000 Praha</t>
  </si>
  <si>
    <t>MusicOlomouc,  Řepov 165/,  29301 Řepov</t>
  </si>
  <si>
    <t>Člověk v tísni, o.p.s.,  Šafaříkova 635/24,  12000 Praha</t>
  </si>
  <si>
    <t>Klub vojenské historie Kralka, o. s.,  Dlouhá 1635/,  66434 Kuřim</t>
  </si>
  <si>
    <t>Muzejní a vlastivědná společnost v Brně, o.s.,  Solniční 240/12,  60200 Brno</t>
  </si>
  <si>
    <t>Město Šternberk,  Horní náměstí /16,  78501 Šternberk</t>
  </si>
  <si>
    <t>Obec Dlouhá Loučka,  1. máje 116/,  78386 Dlouhá Loučka</t>
  </si>
  <si>
    <t>Střední škola, základní škola a mateřská škola pro sluchově postižené, Olomouc, Kosmonautů 4,  tř. Kosmonautů /4,  77200 Olomouc</t>
  </si>
  <si>
    <t>Unie výtvarných umělců Olomoucka, o.s.,  Dolní náměstí 194/7,  77900 Olomouc</t>
  </si>
  <si>
    <t>Kamil Zajíček,  Masarykova třída 810/39,  77900 Olomouc</t>
  </si>
  <si>
    <t>DECHOVÁ HUDBA VŘESOVANKA,  Vřesovice 41/,  79809 Vřesovice</t>
  </si>
  <si>
    <t>Říman o.s.,    /84,  79854 Kladky</t>
  </si>
  <si>
    <t>HANÁCKÝ AUTO MOTO VETERÁN KLUB v AČR Prostějov,  Václava Špály 4067/5,  79604 Prostějov</t>
  </si>
  <si>
    <t>KORNET MUSIC,  B. Němcové 813/6,  75131 Lipník nad Bečvou</t>
  </si>
  <si>
    <t>Kulturní spolek Academic, o.s.,  tř.17. listopadu /2,  75002 Přerov</t>
  </si>
  <si>
    <t>Městys Dřevohostice,  Náměstí 74/,  75114 Dřevohostice, ou@drevohostice.cz</t>
  </si>
  <si>
    <t>ProArte21,  Optiky 2679/17,  75002 Přerov</t>
  </si>
  <si>
    <t>Město Lipník nad Bečvou,  náměstí T. G. Masaryka 89/11,  75131 Lipník nad Bečvou</t>
  </si>
  <si>
    <t>Folklorní soubor Haná Přerov,  U Bečvy 904/1,  75002 Přerov</t>
  </si>
  <si>
    <t>Město Potštát,  Zámecká 1/,  75362 Potštát</t>
  </si>
  <si>
    <t>o.s. Šimon,  Všechovice 12/,  75353 Všechovice</t>
  </si>
  <si>
    <t>Sportovní klub,  Petřivalského /1,  75002 Přerov</t>
  </si>
  <si>
    <t>TJ SPARTAK PŘEROV,  Bezručova 770/4,  75002 Přerov</t>
  </si>
  <si>
    <t>VÁCLAV,  Václavov /89,  78901 Zábřeh</t>
  </si>
  <si>
    <t>Dům kultury Šumperk, s.r.o.,  Fialova 3/416,  78701 Šumperk</t>
  </si>
  <si>
    <t>„Moravia Big Band Zábřeh”,  Hněvkov 14/,  78901 Zábřeh</t>
  </si>
  <si>
    <t>Obec Dolní Studénky,  Dolní Studénky 99/,  78820 Dolní Studénky</t>
  </si>
  <si>
    <t>TĚLOCVIČNÁ JEDNOTA SOKOL VRCHOSLAVICE,    110/,  79827 Vrchoslavice</t>
  </si>
  <si>
    <t>OLD TIME JAZZBAND Loučná n.D.,  Sládkova 2117/64,  78701 Šumperk</t>
  </si>
  <si>
    <t>Mohelnické kulturní centrum, s.r.o.,  Lazebnická 974/2,  78985 Mohelnice</t>
  </si>
  <si>
    <t>Obec Dubicko,  Velká Strana 56/,  78972 Dubicko</t>
  </si>
  <si>
    <t>Obec Malá Morava,  Vysoký Potok 2/,  78833 Malá Morava</t>
  </si>
  <si>
    <t>Obec Rájec,  Rájec 98/,  78901 Rájec</t>
  </si>
  <si>
    <t>České vysoké učení technické v Praze,  Zikova 1903/4,  16000 Praha</t>
  </si>
  <si>
    <t>Iniciativa pro podporu vypálených obcí, o.s.,  Tokajická 152/,  27354 Lidice</t>
  </si>
  <si>
    <t>Sjednocená organizace nevidomých a slabozrakých České republiky,  Krakovská 1695/21,  11000 Praha</t>
  </si>
  <si>
    <t>Agentura GALIA,  Opletalova 364/1,  77200 Olomouc</t>
  </si>
  <si>
    <t>Ing. Ladislav Dobeš,  U Městského dvora 150/4,    Olomouc</t>
  </si>
  <si>
    <t>BURIAN a TICHÁK, s. r. o.,  Komenského 897/10,  77900 Olomouc</t>
  </si>
  <si>
    <t>Jeseníky - Severní Hřeben o.s.,    173/36,  79063 Lipová-lázně</t>
  </si>
  <si>
    <t>SPOLU Olomouc,  Dolní náměstí 38/27,  77900 Olomouc</t>
  </si>
  <si>
    <t>FRAIT JIŘÍ, Nešverova 693/1, 77900 Olomouc</t>
  </si>
  <si>
    <t>COBRANA s.r.o.,  Zahradní 419/,  78373 Grygov</t>
  </si>
  <si>
    <t>Hudba při Hasičském záchranném sboru Olomouckého kraje o.s.,  Hněvotín 140/,  78347 Hněvotín</t>
  </si>
  <si>
    <t>Ing. Josef Lébr,  Hynaisova 554/11,  77900 Olomouc</t>
  </si>
  <si>
    <t>Jesenický nugget,  Horní Lipová 26/,  79063 Lipová-lázně</t>
  </si>
  <si>
    <t>Friendly &amp; Loyal s.r.o.,  Ondřejova 489/13,  77900 Olomouc, sebesta@floyal.cz</t>
  </si>
  <si>
    <t>Region HANÁ, o.s.,  Těšetice 75/,  78346 Těšetice</t>
  </si>
  <si>
    <t>Občanské sdružení Aktiv+,  nám. Míru 79/,  78345 Senice na Hané</t>
  </si>
  <si>
    <t>DCI KINO Olomouc s.r.o.,  Sokolská 572/25,  77900 Olomouc</t>
  </si>
  <si>
    <t>Priessnitzovy léčebné lázně a.s.,  Priessnitzova 299/12,  79001 Jeseník, info@priessnitz.cz</t>
  </si>
  <si>
    <t>Římskokatolická farnost Bílá Voda,  Městys Bílá Voda 62/,  79069 Bílá Voda</t>
  </si>
  <si>
    <t>Spolek přátel olomouckého jazzu,  Sokolská 551/48,  77900 Olomouc</t>
  </si>
  <si>
    <t>Divadlo Tramtarie, o.s.,  Hynaisova 554/11,  77900 Olomouc</t>
  </si>
  <si>
    <t>Obec Liboš,  Liboš 82/,  78313 Liboš</t>
  </si>
  <si>
    <t>Obec Bělá pod Pradědem,  Domašov 381/,  79001 Bělá pod Pradědem</t>
  </si>
  <si>
    <t>Obec Bělotín,  Bělotín 151/,  75364 Bělotín</t>
  </si>
  <si>
    <t>Metropolitní kapitula u svatého Václava v Ol.,Biskupské nám. 841/2,77900 Olomouc</t>
  </si>
  <si>
    <t>Adorea,  gen. Píky 298/8,  77900 Olomouc</t>
  </si>
  <si>
    <t>Galerie Caesar, družstvo pro podporu výtvarného umění,Horní nám. 583,77100 Olomouc</t>
  </si>
  <si>
    <t>Muzeum umění Olomouc, státní příspěvková organizace, Denisova /47,  77111 Olomouc</t>
  </si>
  <si>
    <t>Prohlubování česko německých vztahů ve Šternberku,  Dr. Hrubého /2,78501 Šternberk</t>
  </si>
  <si>
    <t>Obec Skalka,  Skalka 26/,  79824 Skalka</t>
  </si>
  <si>
    <t>Město Kojetín,  Masarykovo náměstí 20/,  75201 Kojetín</t>
  </si>
  <si>
    <t>Město Staré Město,  nám. Osvobození 166/,  78832 Staré Město</t>
  </si>
  <si>
    <t>Charita Olomouc,  Wurmova 588/5,  77900 Olomouc</t>
  </si>
  <si>
    <t>Klub sportovního tance QUICK Olomouc, o.s.,  Sudova /11,  77200 Olomouc</t>
  </si>
  <si>
    <t>Obec Majetín,  Lipová 25/,  75103 Majetín</t>
  </si>
  <si>
    <t>Obec Štarnov,  Štarnov 131/,  78314 Štarnov</t>
  </si>
  <si>
    <t>Hanácké folklorní sdružení se sídlem v Prostějově,o.s.,Lužická 2662/12,79601 Prostějov</t>
  </si>
  <si>
    <t>Obec Vrchoslavice,  Vrchoslavice 100/,  79827 Vrchoslavice</t>
  </si>
  <si>
    <t>Město Tovačov,  Náměstí 12/,  75101 Tovačov</t>
  </si>
  <si>
    <t>Střední průmyslová škola stavební Lipník nad Bečvou,  Komenského sady /257,  75131 Lipník nad Bečvou</t>
  </si>
  <si>
    <t>Město Štíty,  náměstí Míru 55/,  78991 Štíty</t>
  </si>
  <si>
    <t>Obec Jindřichov,  Jindřichov 78/,  78823 Jindřichov</t>
  </si>
  <si>
    <t>Nadační fond při Gymnáziu,Olomouc,Čajkovského 9,Čajkovského 68/9,77900 Olomouc</t>
  </si>
  <si>
    <t>BLUES ALIVE s.r.o.,  Fialova 416/3,  78701 Šumperk</t>
  </si>
  <si>
    <t>Nadační fond Přerovského jazzového festivalu,  Kratochvílova 148/1,  75002 Přerov</t>
  </si>
  <si>
    <t>SDRUŽENÍ KARLA DITTERSE Z DITTERSDORFU,  Nádražní 160/,  79070 Javorník</t>
  </si>
  <si>
    <t>Musica Viva,  1. máje 820/5,  77900 Olomouc</t>
  </si>
  <si>
    <t>Univerzita Palackého v Olomouci,  Křížkovského 511/8,  77900 Olomouc</t>
  </si>
  <si>
    <t>Arak o.p.s., Olomouc</t>
  </si>
  <si>
    <t>Nadace HAIMAOM, Olomouc</t>
  </si>
  <si>
    <t xml:space="preserve">LENOCHOD o.s.,Olomouc  </t>
  </si>
  <si>
    <t>ORJ 14</t>
  </si>
  <si>
    <t>Obl.spol. ČČK Šumperk</t>
  </si>
  <si>
    <t>Obl.spol. ČČK Prostějov</t>
  </si>
  <si>
    <t>Nadšení moravští záchranáři o.s., Olomouc</t>
  </si>
  <si>
    <t>Svaz diabetiků ČR, Lipník n. B.</t>
  </si>
  <si>
    <t>MAMMA HELP, o.s., Praha 3</t>
  </si>
  <si>
    <t>Jitro Olomouc,o.p.s.</t>
  </si>
  <si>
    <t>Onko klub Slunečnice, Olomouc</t>
  </si>
  <si>
    <t>Vladimír Došek</t>
  </si>
  <si>
    <t>"Pro dotyk" o.s., Šumperk</t>
  </si>
  <si>
    <t>Asociace REIKI MORAVA, Prostějov</t>
  </si>
  <si>
    <t>Inzulínek, o.s., Přerov</t>
  </si>
  <si>
    <t>Pontis Šumperk, o.p.s., Šumperk</t>
  </si>
  <si>
    <t xml:space="preserve">Sdružení Podané ruce, o. s., Brno </t>
  </si>
  <si>
    <t>P- centrum, o.s., Olomouc</t>
  </si>
  <si>
    <t>KAPPA-HELP, o.s., Přerov</t>
  </si>
  <si>
    <t>Darmoděj, o.s., Jeseník</t>
  </si>
  <si>
    <t>Dopravní zdravotnictví a.s.-Želez. polikl. Olomouc</t>
  </si>
  <si>
    <t>MUDr. M. Kolmašová, Prostějov</t>
  </si>
  <si>
    <t>MEDICAS PRAKTIK s.r.o., Litovel</t>
  </si>
  <si>
    <t>Arboretum  Bílá Lhota -ve správě PO Vlastivědné muzeum v Olomouci</t>
  </si>
  <si>
    <t>TOMA Olomouc, a.s.</t>
  </si>
  <si>
    <t>Regionální rada regionu soudržnosti Střední Morava</t>
  </si>
  <si>
    <t xml:space="preserve">Vratky od příspěvkových organizace - účelové příspěvky z rozpočtu Olomouckého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</si>
</sst>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\2"/>
    <numFmt numFmtId="165" formatCode="#,##0.00_ ;[Red]\-#,##0.00\ "/>
    <numFmt numFmtId="166" formatCode="0\8"/>
    <numFmt numFmtId="167" formatCode="#,##0.00;[Red]#,##0.00"/>
    <numFmt numFmtId="168" formatCode="#,##0.00\ &quot;Kč&quot;"/>
    <numFmt numFmtId="169" formatCode="#,##0\ &quot;Kč&quot;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92D05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.5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16" fillId="0" borderId="0"/>
    <xf numFmtId="0" fontId="2" fillId="0" borderId="0"/>
  </cellStyleXfs>
  <cellXfs count="501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Fill="1" applyBorder="1" applyAlignment="1"/>
    <xf numFmtId="4" fontId="4" fillId="0" borderId="0" xfId="0" applyNumberFormat="1" applyFont="1" applyFill="1" applyBorder="1" applyAlignment="1"/>
    <xf numFmtId="4" fontId="0" fillId="0" borderId="0" xfId="0" applyNumberFormat="1" applyFill="1" applyBorder="1" applyAlignment="1"/>
    <xf numFmtId="4" fontId="9" fillId="0" borderId="0" xfId="0" applyNumberFormat="1" applyFont="1" applyFill="1" applyBorder="1"/>
    <xf numFmtId="4" fontId="0" fillId="0" borderId="0" xfId="0" applyNumberFormat="1" applyFill="1" applyBorder="1"/>
    <xf numFmtId="0" fontId="17" fillId="0" borderId="0" xfId="2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9" xfId="0" applyFill="1" applyBorder="1"/>
    <xf numFmtId="0" fontId="4" fillId="0" borderId="0" xfId="0" applyFont="1" applyFill="1" applyBorder="1"/>
    <xf numFmtId="0" fontId="0" fillId="0" borderId="0" xfId="0" applyFill="1"/>
    <xf numFmtId="0" fontId="20" fillId="0" borderId="0" xfId="0" applyFont="1" applyFill="1" applyBorder="1"/>
    <xf numFmtId="4" fontId="21" fillId="0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"/>
    </xf>
    <xf numFmtId="4" fontId="21" fillId="0" borderId="19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4" fontId="21" fillId="0" borderId="22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21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4" fontId="21" fillId="0" borderId="23" xfId="0" applyNumberFormat="1" applyFont="1" applyFill="1" applyBorder="1" applyAlignment="1">
      <alignment wrapText="1"/>
    </xf>
    <xf numFmtId="4" fontId="21" fillId="0" borderId="11" xfId="0" applyNumberFormat="1" applyFont="1" applyFill="1" applyBorder="1" applyAlignment="1">
      <alignment wrapText="1"/>
    </xf>
    <xf numFmtId="4" fontId="20" fillId="0" borderId="2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4" fontId="21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164" fontId="0" fillId="0" borderId="28" xfId="0" applyNumberFormat="1" applyFill="1" applyBorder="1" applyAlignment="1">
      <alignment horizontal="center"/>
    </xf>
    <xf numFmtId="0" fontId="0" fillId="0" borderId="12" xfId="0" applyFill="1" applyBorder="1"/>
    <xf numFmtId="164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" fontId="4" fillId="0" borderId="0" xfId="0" applyNumberFormat="1" applyFont="1" applyFill="1" applyBorder="1"/>
    <xf numFmtId="0" fontId="0" fillId="0" borderId="32" xfId="0" applyFill="1" applyBorder="1" applyAlignment="1">
      <alignment horizontal="center"/>
    </xf>
    <xf numFmtId="4" fontId="0" fillId="0" borderId="12" xfId="0" applyNumberFormat="1" applyFill="1" applyBorder="1"/>
    <xf numFmtId="0" fontId="9" fillId="0" borderId="26" xfId="0" applyFont="1" applyFill="1" applyBorder="1" applyAlignment="1">
      <alignment wrapText="1"/>
    </xf>
    <xf numFmtId="4" fontId="9" fillId="0" borderId="19" xfId="0" applyNumberFormat="1" applyFont="1" applyFill="1" applyBorder="1" applyAlignment="1">
      <alignment horizontal="right"/>
    </xf>
    <xf numFmtId="0" fontId="0" fillId="0" borderId="33" xfId="0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0" fillId="0" borderId="3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64" fontId="0" fillId="0" borderId="32" xfId="0" applyNumberFormat="1" applyFill="1" applyBorder="1" applyAlignment="1">
      <alignment horizontal="center"/>
    </xf>
    <xf numFmtId="4" fontId="13" fillId="0" borderId="0" xfId="0" applyNumberFormat="1" applyFont="1" applyFill="1" applyBorder="1"/>
    <xf numFmtId="0" fontId="13" fillId="0" borderId="0" xfId="0" applyFont="1" applyFill="1" applyBorder="1"/>
    <xf numFmtId="0" fontId="8" fillId="0" borderId="0" xfId="0" applyFont="1" applyFill="1" applyBorder="1"/>
    <xf numFmtId="0" fontId="0" fillId="0" borderId="36" xfId="0" applyFill="1" applyBorder="1" applyAlignment="1">
      <alignment horizontal="center"/>
    </xf>
    <xf numFmtId="4" fontId="6" fillId="0" borderId="0" xfId="0" applyNumberFormat="1" applyFont="1" applyFill="1" applyBorder="1"/>
    <xf numFmtId="0" fontId="6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37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wrapText="1"/>
    </xf>
    <xf numFmtId="164" fontId="0" fillId="0" borderId="36" xfId="0" applyNumberForma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164" fontId="0" fillId="0" borderId="31" xfId="0" applyNumberForma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4" fontId="9" fillId="0" borderId="41" xfId="0" applyNumberFormat="1" applyFont="1" applyFill="1" applyBorder="1" applyAlignment="1">
      <alignment wrapText="1"/>
    </xf>
    <xf numFmtId="3" fontId="0" fillId="0" borderId="9" xfId="0" applyNumberFormat="1" applyFill="1" applyBorder="1"/>
    <xf numFmtId="4" fontId="0" fillId="0" borderId="0" xfId="0" applyNumberFormat="1" applyFill="1"/>
    <xf numFmtId="0" fontId="9" fillId="0" borderId="0" xfId="0" applyFont="1" applyFill="1" applyAlignment="1">
      <alignment horizontal="center"/>
    </xf>
    <xf numFmtId="0" fontId="9" fillId="0" borderId="44" xfId="0" applyFont="1" applyFill="1" applyBorder="1" applyAlignment="1">
      <alignment wrapText="1"/>
    </xf>
    <xf numFmtId="0" fontId="9" fillId="0" borderId="0" xfId="0" applyFont="1" applyFill="1"/>
    <xf numFmtId="0" fontId="0" fillId="0" borderId="0" xfId="0" applyFill="1" applyBorder="1" applyAlignment="1">
      <alignment wrapText="1"/>
    </xf>
    <xf numFmtId="0" fontId="0" fillId="0" borderId="31" xfId="0" applyFill="1" applyBorder="1"/>
    <xf numFmtId="0" fontId="9" fillId="0" borderId="44" xfId="0" applyFont="1" applyFill="1" applyBorder="1"/>
    <xf numFmtId="0" fontId="9" fillId="0" borderId="26" xfId="0" applyFont="1" applyFill="1" applyBorder="1"/>
    <xf numFmtId="2" fontId="4" fillId="0" borderId="0" xfId="0" applyNumberFormat="1" applyFont="1" applyFill="1" applyBorder="1"/>
    <xf numFmtId="0" fontId="12" fillId="0" borderId="0" xfId="0" applyFont="1" applyFill="1" applyBorder="1" applyAlignment="1"/>
    <xf numFmtId="3" fontId="9" fillId="0" borderId="0" xfId="0" applyNumberFormat="1" applyFont="1" applyFill="1" applyBorder="1"/>
    <xf numFmtId="4" fontId="18" fillId="0" borderId="0" xfId="0" applyNumberFormat="1" applyFont="1" applyFill="1" applyBorder="1"/>
    <xf numFmtId="4" fontId="9" fillId="0" borderId="20" xfId="0" applyNumberFormat="1" applyFont="1" applyFill="1" applyBorder="1" applyAlignment="1">
      <alignment horizontal="right"/>
    </xf>
    <xf numFmtId="0" fontId="19" fillId="0" borderId="0" xfId="0" applyFont="1" applyFill="1" applyBorder="1"/>
    <xf numFmtId="4" fontId="19" fillId="0" borderId="0" xfId="0" applyNumberFormat="1" applyFont="1" applyFill="1" applyBorder="1"/>
    <xf numFmtId="0" fontId="3" fillId="0" borderId="48" xfId="0" applyFont="1" applyFill="1" applyBorder="1"/>
    <xf numFmtId="4" fontId="3" fillId="0" borderId="48" xfId="0" applyNumberFormat="1" applyFont="1" applyFill="1" applyBorder="1"/>
    <xf numFmtId="167" fontId="4" fillId="0" borderId="0" xfId="0" applyNumberFormat="1" applyFont="1" applyFill="1" applyBorder="1"/>
    <xf numFmtId="165" fontId="26" fillId="0" borderId="0" xfId="0" applyNumberFormat="1" applyFont="1" applyFill="1" applyBorder="1"/>
    <xf numFmtId="168" fontId="4" fillId="0" borderId="0" xfId="0" applyNumberFormat="1" applyFont="1" applyFill="1" applyBorder="1"/>
    <xf numFmtId="4" fontId="27" fillId="0" borderId="0" xfId="0" applyNumberFormat="1" applyFont="1" applyFill="1" applyBorder="1"/>
    <xf numFmtId="4" fontId="26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4" fontId="24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0" fillId="0" borderId="3" xfId="0" applyNumberFormat="1" applyFont="1" applyBorder="1" applyAlignment="1">
      <alignment horizontal="right"/>
    </xf>
    <xf numFmtId="4" fontId="1" fillId="0" borderId="23" xfId="0" applyNumberFormat="1" applyFont="1" applyBorder="1"/>
    <xf numFmtId="0" fontId="0" fillId="0" borderId="1" xfId="0" applyBorder="1"/>
    <xf numFmtId="4" fontId="1" fillId="0" borderId="23" xfId="0" applyNumberFormat="1" applyFont="1" applyFill="1" applyBorder="1" applyAlignment="1">
      <alignment vertical="center"/>
    </xf>
    <xf numFmtId="4" fontId="1" fillId="0" borderId="23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vertical="center" wrapText="1"/>
    </xf>
    <xf numFmtId="4" fontId="2" fillId="0" borderId="23" xfId="0" applyNumberFormat="1" applyFont="1" applyBorder="1" applyAlignment="1">
      <alignment horizontal="right" vertical="center"/>
    </xf>
    <xf numFmtId="0" fontId="0" fillId="0" borderId="4" xfId="0" applyBorder="1"/>
    <xf numFmtId="4" fontId="8" fillId="0" borderId="23" xfId="1" applyNumberFormat="1" applyFont="1" applyBorder="1" applyAlignment="1">
      <alignment vertical="center"/>
    </xf>
    <xf numFmtId="4" fontId="0" fillId="0" borderId="23" xfId="0" applyNumberFormat="1" applyBorder="1" applyAlignment="1">
      <alignment horizontal="right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top" wrapText="1" shrinkToFit="1"/>
    </xf>
    <xf numFmtId="4" fontId="1" fillId="0" borderId="23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/>
    </xf>
    <xf numFmtId="4" fontId="1" fillId="0" borderId="23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justify" vertical="center" wrapText="1" shrinkToFit="1"/>
    </xf>
    <xf numFmtId="0" fontId="1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/>
    </xf>
    <xf numFmtId="4" fontId="2" fillId="0" borderId="23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4" xfId="0" applyFont="1" applyBorder="1"/>
    <xf numFmtId="0" fontId="15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4" fontId="1" fillId="0" borderId="23" xfId="0" applyNumberFormat="1" applyFont="1" applyFill="1" applyBorder="1" applyAlignment="1">
      <alignment horizontal="right"/>
    </xf>
    <xf numFmtId="4" fontId="8" fillId="2" borderId="2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" fontId="7" fillId="0" borderId="20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wrapText="1"/>
    </xf>
    <xf numFmtId="0" fontId="1" fillId="0" borderId="13" xfId="0" applyFont="1" applyBorder="1"/>
    <xf numFmtId="4" fontId="8" fillId="0" borderId="51" xfId="0" applyNumberFormat="1" applyFont="1" applyBorder="1" applyAlignment="1">
      <alignment vertical="top" wrapText="1"/>
    </xf>
    <xf numFmtId="0" fontId="0" fillId="0" borderId="13" xfId="0" applyBorder="1"/>
    <xf numFmtId="4" fontId="9" fillId="0" borderId="20" xfId="0" applyNumberFormat="1" applyFont="1" applyFill="1" applyBorder="1"/>
    <xf numFmtId="4" fontId="9" fillId="0" borderId="9" xfId="0" applyNumberFormat="1" applyFont="1" applyFill="1" applyBorder="1" applyAlignment="1">
      <alignment horizontal="right"/>
    </xf>
    <xf numFmtId="4" fontId="1" fillId="2" borderId="23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49" fontId="2" fillId="0" borderId="4" xfId="0" applyNumberFormat="1" applyFont="1" applyBorder="1" applyAlignment="1">
      <alignment horizontal="left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shrinkToFit="1"/>
    </xf>
    <xf numFmtId="4" fontId="9" fillId="0" borderId="43" xfId="0" applyNumberFormat="1" applyFont="1" applyFill="1" applyBorder="1" applyAlignment="1">
      <alignment horizontal="right"/>
    </xf>
    <xf numFmtId="164" fontId="0" fillId="0" borderId="53" xfId="0" applyNumberFormat="1" applyFill="1" applyBorder="1" applyAlignment="1">
      <alignment horizontal="center"/>
    </xf>
    <xf numFmtId="4" fontId="1" fillId="2" borderId="16" xfId="0" applyNumberFormat="1" applyFont="1" applyFill="1" applyBorder="1"/>
    <xf numFmtId="4" fontId="1" fillId="2" borderId="11" xfId="0" applyNumberFormat="1" applyFont="1" applyFill="1" applyBorder="1"/>
    <xf numFmtId="4" fontId="1" fillId="2" borderId="18" xfId="0" applyNumberFormat="1" applyFont="1" applyFill="1" applyBorder="1"/>
    <xf numFmtId="4" fontId="7" fillId="2" borderId="27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/>
    <xf numFmtId="4" fontId="1" fillId="2" borderId="34" xfId="0" applyNumberFormat="1" applyFont="1" applyFill="1" applyBorder="1"/>
    <xf numFmtId="4" fontId="9" fillId="2" borderId="21" xfId="0" applyNumberFormat="1" applyFont="1" applyFill="1" applyBorder="1" applyAlignment="1">
      <alignment horizontal="right"/>
    </xf>
    <xf numFmtId="4" fontId="7" fillId="2" borderId="21" xfId="0" applyNumberFormat="1" applyFont="1" applyFill="1" applyBorder="1" applyAlignment="1">
      <alignment horizontal="center" vertical="center" wrapText="1"/>
    </xf>
    <xf numFmtId="4" fontId="1" fillId="2" borderId="38" xfId="0" applyNumberFormat="1" applyFont="1" applyFill="1" applyBorder="1"/>
    <xf numFmtId="4" fontId="9" fillId="2" borderId="21" xfId="0" applyNumberFormat="1" applyFont="1" applyFill="1" applyBorder="1" applyAlignment="1">
      <alignment wrapText="1"/>
    </xf>
    <xf numFmtId="4" fontId="7" fillId="2" borderId="43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center" vertical="center" wrapText="1"/>
    </xf>
    <xf numFmtId="4" fontId="9" fillId="2" borderId="21" xfId="0" applyNumberFormat="1" applyFont="1" applyFill="1" applyBorder="1"/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/>
    <xf numFmtId="168" fontId="19" fillId="2" borderId="0" xfId="0" applyNumberFormat="1" applyFont="1" applyFill="1" applyBorder="1" applyAlignment="1">
      <alignment horizontal="center"/>
    </xf>
    <xf numFmtId="4" fontId="19" fillId="0" borderId="21" xfId="0" applyNumberFormat="1" applyFont="1" applyFill="1" applyBorder="1" applyAlignment="1">
      <alignment horizontal="center" vertical="center" wrapText="1"/>
    </xf>
    <xf numFmtId="4" fontId="21" fillId="0" borderId="52" xfId="0" applyNumberFormat="1" applyFont="1" applyFill="1" applyBorder="1" applyAlignment="1">
      <alignment wrapText="1"/>
    </xf>
    <xf numFmtId="4" fontId="12" fillId="2" borderId="0" xfId="0" applyNumberFormat="1" applyFont="1" applyFill="1" applyBorder="1"/>
    <xf numFmtId="4" fontId="20" fillId="0" borderId="20" xfId="0" applyNumberFormat="1" applyFont="1" applyFill="1" applyBorder="1" applyAlignment="1">
      <alignment wrapText="1"/>
    </xf>
    <xf numFmtId="4" fontId="1" fillId="0" borderId="51" xfId="0" applyNumberFormat="1" applyFont="1" applyBorder="1" applyAlignment="1">
      <alignment horizontal="right"/>
    </xf>
    <xf numFmtId="4" fontId="1" fillId="0" borderId="23" xfId="0" applyNumberFormat="1" applyFont="1" applyBorder="1" applyAlignment="1">
      <alignment horizontal="right"/>
    </xf>
    <xf numFmtId="4" fontId="1" fillId="0" borderId="50" xfId="0" applyNumberFormat="1" applyFont="1" applyBorder="1" applyAlignment="1">
      <alignment horizontal="right"/>
    </xf>
    <xf numFmtId="167" fontId="1" fillId="0" borderId="23" xfId="0" applyNumberFormat="1" applyFont="1" applyFill="1" applyBorder="1"/>
    <xf numFmtId="167" fontId="1" fillId="0" borderId="50" xfId="0" applyNumberFormat="1" applyFont="1" applyFill="1" applyBorder="1"/>
    <xf numFmtId="167" fontId="1" fillId="0" borderId="24" xfId="0" applyNumberFormat="1" applyFont="1" applyFill="1" applyBorder="1"/>
    <xf numFmtId="167" fontId="1" fillId="0" borderId="51" xfId="0" applyNumberFormat="1" applyFont="1" applyFill="1" applyBorder="1"/>
    <xf numFmtId="167" fontId="1" fillId="0" borderId="22" xfId="0" applyNumberFormat="1" applyFont="1" applyFill="1" applyBorder="1"/>
    <xf numFmtId="167" fontId="0" fillId="0" borderId="23" xfId="0" applyNumberFormat="1" applyBorder="1" applyAlignment="1">
      <alignment vertical="top"/>
    </xf>
    <xf numFmtId="167" fontId="0" fillId="0" borderId="22" xfId="0" applyNumberFormat="1" applyBorder="1"/>
    <xf numFmtId="167" fontId="0" fillId="0" borderId="51" xfId="0" applyNumberFormat="1" applyBorder="1"/>
    <xf numFmtId="167" fontId="0" fillId="0" borderId="51" xfId="0" applyNumberFormat="1" applyBorder="1" applyAlignment="1">
      <alignment vertical="top"/>
    </xf>
    <xf numFmtId="4" fontId="1" fillId="0" borderId="52" xfId="0" applyNumberFormat="1" applyFont="1" applyBorder="1"/>
    <xf numFmtId="4" fontId="1" fillId="0" borderId="23" xfId="0" applyNumberFormat="1" applyFont="1" applyBorder="1" applyAlignment="1">
      <alignment vertical="center"/>
    </xf>
    <xf numFmtId="0" fontId="1" fillId="2" borderId="1" xfId="1" applyFont="1" applyFill="1" applyBorder="1" applyAlignment="1">
      <alignment horizontal="left" vertical="center" wrapText="1"/>
    </xf>
    <xf numFmtId="4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168" fontId="1" fillId="0" borderId="31" xfId="0" applyNumberFormat="1" applyFont="1" applyBorder="1"/>
    <xf numFmtId="0" fontId="1" fillId="0" borderId="5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4" fontId="1" fillId="0" borderId="51" xfId="0" applyNumberFormat="1" applyFont="1" applyBorder="1"/>
    <xf numFmtId="0" fontId="1" fillId="0" borderId="1" xfId="0" applyFont="1" applyBorder="1" applyAlignment="1">
      <alignment wrapText="1"/>
    </xf>
    <xf numFmtId="4" fontId="1" fillId="2" borderId="17" xfId="0" applyNumberFormat="1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shrinkToFit="1"/>
    </xf>
    <xf numFmtId="0" fontId="1" fillId="0" borderId="4" xfId="0" applyFont="1" applyFill="1" applyBorder="1" applyAlignment="1">
      <alignment shrinkToFit="1"/>
    </xf>
    <xf numFmtId="167" fontId="0" fillId="0" borderId="29" xfId="0" applyNumberFormat="1" applyBorder="1"/>
    <xf numFmtId="167" fontId="0" fillId="0" borderId="12" xfId="0" applyNumberFormat="1" applyBorder="1"/>
    <xf numFmtId="4" fontId="1" fillId="0" borderId="34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Fill="1" applyBorder="1" applyAlignment="1">
      <alignment vertical="center" wrapText="1"/>
    </xf>
    <xf numFmtId="4" fontId="1" fillId="0" borderId="16" xfId="0" applyNumberFormat="1" applyFont="1" applyBorder="1" applyAlignment="1">
      <alignment vertical="center"/>
    </xf>
    <xf numFmtId="4" fontId="1" fillId="0" borderId="16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Fill="1" applyBorder="1" applyAlignment="1">
      <alignment horizontal="right" vertical="center"/>
    </xf>
    <xf numFmtId="4" fontId="1" fillId="0" borderId="34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top"/>
    </xf>
    <xf numFmtId="4" fontId="7" fillId="0" borderId="43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/>
    <xf numFmtId="4" fontId="28" fillId="0" borderId="0" xfId="0" applyNumberFormat="1" applyFont="1" applyFill="1" applyBorder="1"/>
    <xf numFmtId="4" fontId="24" fillId="0" borderId="0" xfId="0" applyNumberFormat="1" applyFont="1" applyFill="1" applyBorder="1" applyAlignment="1"/>
    <xf numFmtId="0" fontId="1" fillId="0" borderId="1" xfId="0" applyFont="1" applyFill="1" applyBorder="1"/>
    <xf numFmtId="0" fontId="2" fillId="0" borderId="2" xfId="0" applyFont="1" applyFill="1" applyBorder="1" applyAlignment="1">
      <alignment vertical="center"/>
    </xf>
    <xf numFmtId="4" fontId="2" fillId="0" borderId="23" xfId="3" applyNumberFormat="1" applyFont="1" applyFill="1" applyBorder="1" applyAlignment="1">
      <alignment horizontal="right" vertical="center" wrapText="1"/>
    </xf>
    <xf numFmtId="4" fontId="2" fillId="0" borderId="23" xfId="0" applyNumberFormat="1" applyFont="1" applyFill="1" applyBorder="1" applyAlignment="1">
      <alignment horizontal="right" vertical="center"/>
    </xf>
    <xf numFmtId="4" fontId="11" fillId="0" borderId="23" xfId="0" applyNumberFormat="1" applyFont="1" applyFill="1" applyBorder="1" applyAlignment="1">
      <alignment horizontal="right" vertical="center" wrapText="1"/>
    </xf>
    <xf numFmtId="4" fontId="11" fillId="0" borderId="51" xfId="3" applyNumberFormat="1" applyFont="1" applyFill="1" applyBorder="1" applyAlignment="1">
      <alignment horizontal="right" vertical="center" wrapText="1"/>
    </xf>
    <xf numFmtId="4" fontId="2" fillId="0" borderId="51" xfId="0" applyNumberFormat="1" applyFont="1" applyBorder="1" applyAlignment="1">
      <alignment horizontal="right" vertical="center"/>
    </xf>
    <xf numFmtId="4" fontId="1" fillId="2" borderId="23" xfId="0" applyNumberFormat="1" applyFont="1" applyFill="1" applyBorder="1" applyAlignment="1">
      <alignment horizontal="right" vertical="center" wrapText="1"/>
    </xf>
    <xf numFmtId="4" fontId="1" fillId="2" borderId="23" xfId="0" applyNumberFormat="1" applyFont="1" applyFill="1" applyBorder="1" applyAlignment="1">
      <alignment horizontal="right" vertical="center"/>
    </xf>
    <xf numFmtId="4" fontId="1" fillId="2" borderId="22" xfId="1" applyNumberFormat="1" applyFont="1" applyFill="1" applyBorder="1" applyAlignment="1">
      <alignment vertical="center"/>
    </xf>
    <xf numFmtId="4" fontId="1" fillId="2" borderId="24" xfId="1" applyNumberFormat="1" applyFont="1" applyFill="1" applyBorder="1" applyAlignment="1">
      <alignment vertical="center"/>
    </xf>
    <xf numFmtId="4" fontId="1" fillId="2" borderId="50" xfId="1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4" fontId="0" fillId="0" borderId="6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0" fontId="0" fillId="0" borderId="5" xfId="0" applyBorder="1"/>
    <xf numFmtId="4" fontId="1" fillId="0" borderId="22" xfId="0" applyNumberFormat="1" applyFont="1" applyBorder="1"/>
    <xf numFmtId="4" fontId="1" fillId="0" borderId="24" xfId="0" applyNumberFormat="1" applyFont="1" applyBorder="1"/>
    <xf numFmtId="4" fontId="2" fillId="0" borderId="2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0" borderId="4" xfId="0" applyFont="1" applyFill="1" applyBorder="1"/>
    <xf numFmtId="4" fontId="1" fillId="0" borderId="24" xfId="0" applyNumberFormat="1" applyFont="1" applyFill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center"/>
    </xf>
    <xf numFmtId="4" fontId="2" fillId="0" borderId="24" xfId="0" applyNumberFormat="1" applyFont="1" applyFill="1" applyBorder="1" applyAlignment="1">
      <alignment horizontal="right" vertical="center"/>
    </xf>
    <xf numFmtId="4" fontId="1" fillId="0" borderId="51" xfId="0" applyNumberFormat="1" applyFont="1" applyFill="1" applyBorder="1" applyAlignment="1">
      <alignment vertical="center"/>
    </xf>
    <xf numFmtId="4" fontId="1" fillId="2" borderId="0" xfId="0" applyNumberFormat="1" applyFont="1" applyFill="1" applyBorder="1"/>
    <xf numFmtId="4" fontId="1" fillId="0" borderId="51" xfId="0" applyNumberFormat="1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4" fontId="1" fillId="0" borderId="2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0" fontId="12" fillId="0" borderId="63" xfId="0" applyFont="1" applyFill="1" applyBorder="1"/>
    <xf numFmtId="4" fontId="12" fillId="0" borderId="64" xfId="0" applyNumberFormat="1" applyFont="1" applyFill="1" applyBorder="1"/>
    <xf numFmtId="4" fontId="1" fillId="2" borderId="0" xfId="0" applyNumberFormat="1" applyFont="1" applyFill="1" applyBorder="1" applyAlignment="1">
      <alignment horizontal="right"/>
    </xf>
    <xf numFmtId="4" fontId="1" fillId="2" borderId="15" xfId="0" applyNumberFormat="1" applyFont="1" applyFill="1" applyBorder="1"/>
    <xf numFmtId="0" fontId="1" fillId="2" borderId="11" xfId="0" applyFont="1" applyFill="1" applyBorder="1"/>
    <xf numFmtId="4" fontId="1" fillId="2" borderId="12" xfId="0" applyNumberFormat="1" applyFont="1" applyFill="1" applyBorder="1"/>
    <xf numFmtId="4" fontId="1" fillId="2" borderId="15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wrapText="1"/>
    </xf>
    <xf numFmtId="4" fontId="1" fillId="2" borderId="11" xfId="0" applyNumberFormat="1" applyFont="1" applyFill="1" applyBorder="1" applyAlignment="1">
      <alignment wrapText="1"/>
    </xf>
    <xf numFmtId="4" fontId="1" fillId="2" borderId="42" xfId="0" applyNumberFormat="1" applyFont="1" applyFill="1" applyBorder="1"/>
    <xf numFmtId="4" fontId="1" fillId="2" borderId="10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>
      <alignment vertical="top"/>
    </xf>
    <xf numFmtId="4" fontId="1" fillId="2" borderId="15" xfId="0" applyNumberFormat="1" applyFont="1" applyFill="1" applyBorder="1" applyAlignment="1">
      <alignment vertical="top"/>
    </xf>
    <xf numFmtId="4" fontId="1" fillId="2" borderId="9" xfId="0" applyNumberFormat="1" applyFont="1" applyFill="1" applyBorder="1"/>
    <xf numFmtId="4" fontId="1" fillId="2" borderId="47" xfId="0" applyNumberFormat="1" applyFont="1" applyFill="1" applyBorder="1"/>
    <xf numFmtId="4" fontId="1" fillId="2" borderId="16" xfId="0" applyNumberFormat="1" applyFont="1" applyFill="1" applyBorder="1" applyAlignment="1">
      <alignment vertical="center"/>
    </xf>
    <xf numFmtId="4" fontId="1" fillId="2" borderId="10" xfId="0" applyNumberFormat="1" applyFont="1" applyFill="1" applyBorder="1"/>
    <xf numFmtId="4" fontId="1" fillId="0" borderId="11" xfId="0" applyNumberFormat="1" applyFont="1" applyBorder="1"/>
    <xf numFmtId="0" fontId="21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4" fontId="1" fillId="0" borderId="15" xfId="0" applyNumberFormat="1" applyFont="1" applyBorder="1"/>
    <xf numFmtId="49" fontId="29" fillId="0" borderId="0" xfId="0" applyNumberFormat="1" applyFont="1" applyFill="1" applyBorder="1" applyAlignment="1">
      <alignment horizontal="left" vertical="center"/>
    </xf>
    <xf numFmtId="4" fontId="12" fillId="0" borderId="65" xfId="0" applyNumberFormat="1" applyFont="1" applyFill="1" applyBorder="1"/>
    <xf numFmtId="4" fontId="12" fillId="0" borderId="66" xfId="0" applyNumberFormat="1" applyFont="1" applyFill="1" applyBorder="1"/>
    <xf numFmtId="0" fontId="1" fillId="2" borderId="13" xfId="0" applyFont="1" applyFill="1" applyBorder="1" applyAlignment="1">
      <alignment wrapText="1"/>
    </xf>
    <xf numFmtId="4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" fontId="1" fillId="2" borderId="23" xfId="0" applyNumberFormat="1" applyFont="1" applyFill="1" applyBorder="1" applyAlignment="1">
      <alignment horizontal="right"/>
    </xf>
    <xf numFmtId="4" fontId="8" fillId="0" borderId="51" xfId="0" applyNumberFormat="1" applyFont="1" applyFill="1" applyBorder="1" applyAlignment="1">
      <alignment horizontal="right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0" fontId="0" fillId="0" borderId="56" xfId="0" applyFill="1" applyBorder="1"/>
    <xf numFmtId="0" fontId="1" fillId="2" borderId="13" xfId="0" applyFont="1" applyFill="1" applyBorder="1"/>
    <xf numFmtId="4" fontId="1" fillId="2" borderId="22" xfId="0" applyNumberFormat="1" applyFont="1" applyFill="1" applyBorder="1" applyAlignment="1">
      <alignment horizontal="right" vertical="top"/>
    </xf>
    <xf numFmtId="4" fontId="1" fillId="2" borderId="51" xfId="0" applyNumberFormat="1" applyFont="1" applyFill="1" applyBorder="1" applyAlignment="1">
      <alignment horizontal="right" vertical="top"/>
    </xf>
    <xf numFmtId="0" fontId="1" fillId="0" borderId="2" xfId="0" applyFont="1" applyFill="1" applyBorder="1"/>
    <xf numFmtId="0" fontId="0" fillId="0" borderId="67" xfId="0" applyFill="1" applyBorder="1"/>
    <xf numFmtId="167" fontId="9" fillId="0" borderId="0" xfId="0" applyNumberFormat="1" applyFont="1" applyFill="1" applyBorder="1"/>
    <xf numFmtId="0" fontId="0" fillId="0" borderId="13" xfId="0" applyFill="1" applyBorder="1" applyAlignment="1">
      <alignment vertical="top" wrapText="1"/>
    </xf>
    <xf numFmtId="167" fontId="0" fillId="0" borderId="22" xfId="0" applyNumberFormat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1" fillId="0" borderId="13" xfId="0" applyFont="1" applyFill="1" applyBorder="1"/>
    <xf numFmtId="0" fontId="0" fillId="0" borderId="2" xfId="0" applyBorder="1"/>
    <xf numFmtId="0" fontId="1" fillId="0" borderId="5" xfId="0" applyFont="1" applyFill="1" applyBorder="1" applyAlignment="1">
      <alignment horizontal="left" wrapText="1"/>
    </xf>
    <xf numFmtId="4" fontId="1" fillId="0" borderId="34" xfId="1" applyNumberFormat="1" applyFont="1" applyBorder="1" applyAlignment="1">
      <alignment vertical="center"/>
    </xf>
    <xf numFmtId="4" fontId="1" fillId="2" borderId="23" xfId="1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68" xfId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4" fontId="1" fillId="0" borderId="22" xfId="0" applyNumberFormat="1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1" fillId="0" borderId="24" xfId="0" applyNumberFormat="1" applyFont="1" applyBorder="1" applyAlignment="1">
      <alignment vertical="center"/>
    </xf>
    <xf numFmtId="4" fontId="1" fillId="2" borderId="23" xfId="1" applyNumberFormat="1" applyFont="1" applyFill="1" applyBorder="1" applyAlignment="1">
      <alignment horizontal="right"/>
    </xf>
    <xf numFmtId="4" fontId="0" fillId="0" borderId="23" xfId="0" applyNumberFormat="1" applyBorder="1" applyAlignment="1" applyProtection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31" xfId="0" applyFont="1" applyBorder="1"/>
    <xf numFmtId="0" fontId="1" fillId="0" borderId="31" xfId="0" applyFont="1" applyFill="1" applyBorder="1"/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2" borderId="23" xfId="0" applyNumberFormat="1" applyFill="1" applyBorder="1" applyAlignment="1">
      <alignment horizontal="right" vertical="center"/>
    </xf>
    <xf numFmtId="4" fontId="0" fillId="0" borderId="23" xfId="0" applyNumberForma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51" xfId="0" applyNumberFormat="1" applyFont="1" applyFill="1" applyBorder="1"/>
    <xf numFmtId="0" fontId="1" fillId="0" borderId="1" xfId="0" applyFont="1" applyFill="1" applyBorder="1" applyAlignment="1">
      <alignment wrapText="1"/>
    </xf>
    <xf numFmtId="4" fontId="0" fillId="0" borderId="22" xfId="0" applyNumberFormat="1" applyBorder="1" applyAlignment="1">
      <alignment horizontal="right"/>
    </xf>
    <xf numFmtId="4" fontId="9" fillId="0" borderId="69" xfId="0" applyNumberFormat="1" applyFont="1" applyFill="1" applyBorder="1" applyAlignment="1">
      <alignment horizontal="right"/>
    </xf>
    <xf numFmtId="168" fontId="1" fillId="0" borderId="0" xfId="0" applyNumberFormat="1" applyFont="1" applyBorder="1"/>
    <xf numFmtId="4" fontId="7" fillId="0" borderId="23" xfId="0" applyNumberFormat="1" applyFont="1" applyFill="1" applyBorder="1" applyAlignment="1">
      <alignment horizontal="right" vertical="center" wrapText="1"/>
    </xf>
    <xf numFmtId="4" fontId="0" fillId="0" borderId="50" xfId="0" applyNumberFormat="1" applyBorder="1" applyAlignment="1" applyProtection="1">
      <alignment horizontal="right"/>
    </xf>
    <xf numFmtId="0" fontId="1" fillId="2" borderId="15" xfId="0" applyFont="1" applyFill="1" applyBorder="1"/>
    <xf numFmtId="0" fontId="2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4" fontId="2" fillId="0" borderId="51" xfId="1" applyNumberFormat="1" applyFont="1" applyFill="1" applyBorder="1" applyAlignment="1">
      <alignment horizontal="right" vertical="center" wrapText="1"/>
    </xf>
    <xf numFmtId="4" fontId="1" fillId="0" borderId="23" xfId="1" applyNumberFormat="1" applyFont="1" applyFill="1" applyBorder="1" applyAlignment="1">
      <alignment horizontal="right" vertical="center" wrapText="1" shrinkToFit="1"/>
    </xf>
    <xf numFmtId="0" fontId="1" fillId="2" borderId="5" xfId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4" fontId="1" fillId="0" borderId="58" xfId="0" applyNumberFormat="1" applyFont="1" applyFill="1" applyBorder="1" applyAlignment="1">
      <alignment vertical="center" wrapText="1"/>
    </xf>
    <xf numFmtId="4" fontId="1" fillId="0" borderId="57" xfId="0" applyNumberFormat="1" applyFont="1" applyFill="1" applyBorder="1" applyAlignment="1">
      <alignment horizontal="right" vertical="center" wrapText="1"/>
    </xf>
    <xf numFmtId="4" fontId="1" fillId="0" borderId="57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4" fontId="1" fillId="0" borderId="22" xfId="0" applyNumberFormat="1" applyFont="1" applyFill="1" applyBorder="1" applyAlignment="1"/>
    <xf numFmtId="0" fontId="1" fillId="0" borderId="1" xfId="0" applyFont="1" applyFill="1" applyBorder="1" applyAlignment="1">
      <alignment horizontal="justify" wrapText="1" shrinkToFi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justify" wrapText="1"/>
    </xf>
    <xf numFmtId="0" fontId="2" fillId="0" borderId="13" xfId="0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1" fillId="0" borderId="13" xfId="0" applyFont="1" applyFill="1" applyBorder="1" applyAlignment="1" applyProtection="1">
      <alignment horizontal="left" vertical="center" wrapText="1" readingOrder="1"/>
      <protection locked="0"/>
    </xf>
    <xf numFmtId="4" fontId="1" fillId="0" borderId="22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readingOrder="1"/>
      <protection locked="0"/>
    </xf>
    <xf numFmtId="4" fontId="9" fillId="0" borderId="71" xfId="0" applyNumberFormat="1" applyFont="1" applyFill="1" applyBorder="1" applyAlignment="1">
      <alignment vertical="center" wrapText="1"/>
    </xf>
    <xf numFmtId="0" fontId="1" fillId="0" borderId="72" xfId="0" applyFont="1" applyFill="1" applyBorder="1" applyAlignment="1">
      <alignment vertical="center" wrapText="1"/>
    </xf>
    <xf numFmtId="0" fontId="1" fillId="0" borderId="73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4" fontId="2" fillId="0" borderId="50" xfId="0" applyNumberFormat="1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 wrapText="1"/>
    </xf>
    <xf numFmtId="168" fontId="9" fillId="0" borderId="0" xfId="0" applyNumberFormat="1" applyFont="1" applyFill="1" applyBorder="1"/>
    <xf numFmtId="0" fontId="1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9" fontId="0" fillId="0" borderId="22" xfId="0" applyNumberFormat="1" applyBorder="1" applyAlignment="1">
      <alignment horizontal="right" vertical="center"/>
    </xf>
    <xf numFmtId="169" fontId="0" fillId="0" borderId="23" xfId="0" applyNumberFormat="1" applyBorder="1" applyAlignment="1">
      <alignment horizontal="right" vertical="center"/>
    </xf>
    <xf numFmtId="169" fontId="0" fillId="0" borderId="24" xfId="0" applyNumberFormat="1" applyBorder="1" applyAlignment="1">
      <alignment horizontal="right" vertical="center"/>
    </xf>
    <xf numFmtId="0" fontId="1" fillId="0" borderId="74" xfId="1" applyFont="1" applyFill="1" applyBorder="1" applyAlignment="1" applyProtection="1"/>
    <xf numFmtId="0" fontId="1" fillId="0" borderId="60" xfId="1" applyFont="1" applyFill="1" applyBorder="1" applyAlignment="1" applyProtection="1"/>
    <xf numFmtId="0" fontId="1" fillId="0" borderId="61" xfId="1" applyFont="1" applyFill="1" applyBorder="1" applyAlignment="1" applyProtection="1"/>
    <xf numFmtId="0" fontId="1" fillId="0" borderId="1" xfId="1" applyFont="1" applyFill="1" applyBorder="1" applyAlignment="1" applyProtection="1"/>
    <xf numFmtId="4" fontId="1" fillId="0" borderId="23" xfId="0" applyNumberFormat="1" applyFont="1" applyBorder="1" applyAlignment="1">
      <alignment horizontal="right" vertical="center"/>
    </xf>
    <xf numFmtId="4" fontId="0" fillId="0" borderId="23" xfId="0" applyNumberFormat="1" applyFill="1" applyBorder="1" applyAlignment="1"/>
    <xf numFmtId="49" fontId="2" fillId="0" borderId="7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61" xfId="0" applyNumberFormat="1" applyFont="1" applyBorder="1" applyAlignment="1">
      <alignment horizontal="left" vertical="center" wrapText="1"/>
    </xf>
    <xf numFmtId="49" fontId="2" fillId="0" borderId="59" xfId="0" applyNumberFormat="1" applyFont="1" applyBorder="1" applyAlignment="1">
      <alignment horizontal="left" vertical="center" wrapText="1"/>
    </xf>
    <xf numFmtId="49" fontId="0" fillId="0" borderId="1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/>
    </xf>
    <xf numFmtId="4" fontId="2" fillId="0" borderId="22" xfId="0" applyNumberFormat="1" applyFont="1" applyBorder="1" applyAlignment="1">
      <alignment horizontal="right"/>
    </xf>
    <xf numFmtId="49" fontId="31" fillId="0" borderId="1" xfId="0" applyNumberFormat="1" applyFont="1" applyBorder="1" applyAlignment="1">
      <alignment horizontal="left"/>
    </xf>
    <xf numFmtId="4" fontId="2" fillId="0" borderId="23" xfId="0" applyNumberFormat="1" applyFont="1" applyFill="1" applyBorder="1" applyAlignment="1">
      <alignment horizontal="right"/>
    </xf>
    <xf numFmtId="49" fontId="31" fillId="0" borderId="4" xfId="0" applyNumberFormat="1" applyFont="1" applyBorder="1" applyAlignment="1">
      <alignment horizontal="left"/>
    </xf>
    <xf numFmtId="4" fontId="1" fillId="0" borderId="24" xfId="0" applyNumberFormat="1" applyFont="1" applyFill="1" applyBorder="1" applyAlignment="1">
      <alignment horizontal="right"/>
    </xf>
    <xf numFmtId="4" fontId="1" fillId="0" borderId="23" xfId="0" applyNumberFormat="1" applyFont="1" applyFill="1" applyBorder="1"/>
    <xf numFmtId="4" fontId="9" fillId="2" borderId="15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 vertical="center"/>
    </xf>
    <xf numFmtId="4" fontId="2" fillId="0" borderId="50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/>
    </xf>
    <xf numFmtId="0" fontId="1" fillId="0" borderId="4" xfId="0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vertical="center"/>
    </xf>
    <xf numFmtId="0" fontId="0" fillId="0" borderId="55" xfId="0" applyFill="1" applyBorder="1"/>
    <xf numFmtId="0" fontId="1" fillId="0" borderId="4" xfId="0" applyFont="1" applyFill="1" applyBorder="1" applyAlignment="1">
      <alignment vertical="center" wrapText="1" shrinkToFit="1"/>
    </xf>
    <xf numFmtId="0" fontId="1" fillId="0" borderId="76" xfId="1" applyFont="1" applyFill="1" applyBorder="1" applyAlignment="1" applyProtection="1"/>
    <xf numFmtId="0" fontId="1" fillId="0" borderId="2" xfId="0" applyFont="1" applyFill="1" applyBorder="1" applyAlignment="1">
      <alignment shrinkToFit="1"/>
    </xf>
    <xf numFmtId="167" fontId="0" fillId="0" borderId="57" xfId="0" applyNumberFormat="1" applyBorder="1" applyAlignment="1">
      <alignment vertical="top"/>
    </xf>
    <xf numFmtId="0" fontId="1" fillId="0" borderId="0" xfId="0" applyFont="1"/>
    <xf numFmtId="4" fontId="1" fillId="0" borderId="57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4" fontId="1" fillId="0" borderId="24" xfId="0" applyNumberFormat="1" applyFont="1" applyFill="1" applyBorder="1" applyAlignment="1"/>
    <xf numFmtId="0" fontId="1" fillId="0" borderId="4" xfId="0" applyFont="1" applyFill="1" applyBorder="1" applyAlignment="1">
      <alignment horizontal="justify" wrapText="1" shrinkToFit="1"/>
    </xf>
    <xf numFmtId="4" fontId="1" fillId="0" borderId="24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justify"/>
    </xf>
    <xf numFmtId="0" fontId="1" fillId="0" borderId="4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4" fontId="1" fillId="0" borderId="2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0" fontId="1" fillId="0" borderId="2" xfId="0" applyFont="1" applyFill="1" applyBorder="1" applyAlignment="1">
      <alignment vertical="top" wrapText="1"/>
    </xf>
    <xf numFmtId="4" fontId="1" fillId="0" borderId="5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4" fontId="1" fillId="0" borderId="24" xfId="0" applyNumberFormat="1" applyFont="1" applyFill="1" applyBorder="1" applyAlignment="1">
      <alignment vertical="top" wrapText="1"/>
    </xf>
    <xf numFmtId="4" fontId="0" fillId="0" borderId="24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4" fontId="1" fillId="2" borderId="23" xfId="0" applyNumberFormat="1" applyFont="1" applyFill="1" applyBorder="1" applyAlignment="1">
      <alignment horizontal="right" vertical="top"/>
    </xf>
    <xf numFmtId="0" fontId="1" fillId="2" borderId="54" xfId="0" applyFont="1" applyFill="1" applyBorder="1" applyAlignment="1">
      <alignment vertical="center" wrapText="1"/>
    </xf>
    <xf numFmtId="4" fontId="1" fillId="2" borderId="51" xfId="0" applyNumberFormat="1" applyFont="1" applyFill="1" applyBorder="1" applyAlignment="1">
      <alignment vertical="top" wrapText="1"/>
    </xf>
    <xf numFmtId="4" fontId="1" fillId="2" borderId="23" xfId="0" applyNumberFormat="1" applyFont="1" applyFill="1" applyBorder="1" applyAlignment="1">
      <alignment vertical="top" wrapText="1"/>
    </xf>
    <xf numFmtId="4" fontId="1" fillId="2" borderId="23" xfId="0" applyNumberFormat="1" applyFont="1" applyFill="1" applyBorder="1"/>
    <xf numFmtId="4" fontId="0" fillId="0" borderId="24" xfId="0" applyNumberFormat="1" applyBorder="1" applyAlignment="1">
      <alignment horizontal="right"/>
    </xf>
    <xf numFmtId="0" fontId="9" fillId="0" borderId="45" xfId="0" applyFont="1" applyFill="1" applyBorder="1"/>
    <xf numFmtId="4" fontId="1" fillId="0" borderId="18" xfId="0" applyNumberFormat="1" applyFont="1" applyBorder="1"/>
    <xf numFmtId="4" fontId="2" fillId="0" borderId="29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4" fontId="2" fillId="0" borderId="62" xfId="0" applyNumberFormat="1" applyFont="1" applyFill="1" applyBorder="1" applyAlignment="1">
      <alignment vertical="center"/>
    </xf>
    <xf numFmtId="4" fontId="2" fillId="0" borderId="34" xfId="0" applyNumberFormat="1" applyFont="1" applyFill="1" applyBorder="1" applyAlignment="1">
      <alignment vertical="center"/>
    </xf>
    <xf numFmtId="4" fontId="2" fillId="0" borderId="34" xfId="0" applyNumberFormat="1" applyFont="1" applyFill="1" applyBorder="1" applyAlignment="1">
      <alignment vertical="center" wrapText="1"/>
    </xf>
    <xf numFmtId="4" fontId="2" fillId="0" borderId="1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" fontId="2" fillId="0" borderId="47" xfId="0" applyNumberFormat="1" applyFont="1" applyFill="1" applyBorder="1" applyAlignment="1">
      <alignment vertical="center"/>
    </xf>
    <xf numFmtId="169" fontId="9" fillId="0" borderId="0" xfId="0" applyNumberFormat="1" applyFont="1" applyFill="1" applyBorder="1"/>
    <xf numFmtId="4" fontId="9" fillId="0" borderId="77" xfId="0" applyNumberFormat="1" applyFont="1" applyFill="1" applyBorder="1" applyAlignment="1">
      <alignment horizontal="right"/>
    </xf>
    <xf numFmtId="4" fontId="9" fillId="0" borderId="78" xfId="0" applyNumberFormat="1" applyFont="1" applyFill="1" applyBorder="1" applyAlignment="1">
      <alignment horizontal="right"/>
    </xf>
    <xf numFmtId="4" fontId="9" fillId="0" borderId="49" xfId="0" applyNumberFormat="1" applyFont="1" applyFill="1" applyBorder="1" applyAlignment="1">
      <alignment horizontal="right"/>
    </xf>
    <xf numFmtId="4" fontId="9" fillId="0" borderId="78" xfId="0" applyNumberFormat="1" applyFont="1" applyFill="1" applyBorder="1"/>
    <xf numFmtId="4" fontId="9" fillId="0" borderId="49" xfId="0" applyNumberFormat="1" applyFont="1" applyFill="1" applyBorder="1"/>
    <xf numFmtId="4" fontId="9" fillId="0" borderId="9" xfId="0" applyNumberFormat="1" applyFont="1" applyFill="1" applyBorder="1"/>
    <xf numFmtId="4" fontId="9" fillId="0" borderId="9" xfId="0" applyNumberFormat="1" applyFont="1" applyFill="1" applyBorder="1" applyAlignment="1">
      <alignment vertical="center" wrapText="1"/>
    </xf>
    <xf numFmtId="4" fontId="18" fillId="0" borderId="77" xfId="0" applyNumberFormat="1" applyFont="1" applyFill="1" applyBorder="1" applyAlignment="1">
      <alignment horizontal="right"/>
    </xf>
    <xf numFmtId="4" fontId="18" fillId="0" borderId="9" xfId="0" applyNumberFormat="1" applyFont="1" applyFill="1" applyBorder="1" applyAlignment="1">
      <alignment horizontal="right"/>
    </xf>
    <xf numFmtId="49" fontId="2" fillId="0" borderId="5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1" fillId="0" borderId="50" xfId="0" applyNumberFormat="1" applyFont="1" applyFill="1" applyBorder="1" applyAlignment="1">
      <alignment horizontal="right" wrapText="1"/>
    </xf>
    <xf numFmtId="4" fontId="21" fillId="0" borderId="51" xfId="0" applyNumberFormat="1" applyFont="1" applyFill="1" applyBorder="1" applyAlignment="1">
      <alignment horizontal="right" wrapText="1"/>
    </xf>
    <xf numFmtId="4" fontId="21" fillId="0" borderId="52" xfId="0" applyNumberFormat="1" applyFont="1" applyFill="1" applyBorder="1" applyAlignment="1">
      <alignment horizontal="right" wrapText="1"/>
    </xf>
    <xf numFmtId="0" fontId="21" fillId="0" borderId="45" xfId="0" applyFont="1" applyFill="1" applyBorder="1" applyAlignment="1">
      <alignment horizontal="center" vertical="center" wrapText="1"/>
    </xf>
    <xf numFmtId="0" fontId="0" fillId="0" borderId="49" xfId="0" applyFill="1" applyBorder="1" applyAlignment="1"/>
    <xf numFmtId="0" fontId="20" fillId="0" borderId="26" xfId="0" applyFont="1" applyFill="1" applyBorder="1" applyAlignment="1">
      <alignment horizontal="left" wrapText="1"/>
    </xf>
    <xf numFmtId="0" fontId="20" fillId="0" borderId="19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1" fillId="0" borderId="5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4" fontId="1" fillId="2" borderId="17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2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4" fontId="2" fillId="0" borderId="50" xfId="0" applyNumberFormat="1" applyFont="1" applyBorder="1" applyAlignment="1">
      <alignment horizontal="right" vertical="center"/>
    </xf>
    <xf numFmtId="4" fontId="2" fillId="0" borderId="51" xfId="0" applyNumberFormat="1" applyFont="1" applyBorder="1" applyAlignment="1">
      <alignment horizontal="right" vertical="center"/>
    </xf>
    <xf numFmtId="168" fontId="3" fillId="0" borderId="48" xfId="0" applyNumberFormat="1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0" fillId="0" borderId="48" xfId="0" applyBorder="1" applyAlignment="1"/>
    <xf numFmtId="0" fontId="1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Fill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4" fontId="1" fillId="2" borderId="23" xfId="0" applyNumberFormat="1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4" fontId="14" fillId="0" borderId="0" xfId="0" applyNumberFormat="1" applyFont="1" applyFill="1" applyBorder="1"/>
    <xf numFmtId="0" fontId="14" fillId="0" borderId="0" xfId="0" applyFont="1" applyFill="1" applyBorder="1"/>
    <xf numFmtId="0" fontId="1" fillId="0" borderId="5" xfId="0" applyFont="1" applyFill="1" applyBorder="1" applyAlignment="1" applyProtection="1">
      <alignment horizontal="left" vertical="center" wrapText="1" readingOrder="1"/>
      <protection locked="0"/>
    </xf>
    <xf numFmtId="0" fontId="1" fillId="0" borderId="2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center" wrapText="1" readingOrder="1"/>
      <protection locked="0"/>
    </xf>
    <xf numFmtId="0" fontId="1" fillId="0" borderId="2" xfId="0" applyFont="1" applyFill="1" applyBorder="1" applyAlignment="1" applyProtection="1">
      <alignment vertical="center" wrapText="1" readingOrder="1"/>
      <protection locked="0"/>
    </xf>
    <xf numFmtId="49" fontId="2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</cellXfs>
  <cellStyles count="4">
    <cellStyle name="Normální" xfId="0" builtinId="0"/>
    <cellStyle name="Normální 2" xfId="1"/>
    <cellStyle name="normální_List1_1" xfId="2"/>
    <cellStyle name="normální_REKAPITULACE DOTACÍ 2010 (UZ00001) příloha č.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1" name="Text Box 4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2" name="Text Box 5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4" name="Text Box 7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7" name="Text Box 10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8" name="Text Box 1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1306</xdr:row>
      <xdr:rowOff>0</xdr:rowOff>
    </xdr:from>
    <xdr:to>
      <xdr:col>1</xdr:col>
      <xdr:colOff>152400</xdr:colOff>
      <xdr:row>1306</xdr:row>
      <xdr:rowOff>203200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96"/>
  <sheetViews>
    <sheetView tabSelected="1" view="pageBreakPreview" zoomScaleNormal="100" zoomScaleSheetLayoutView="100" workbookViewId="0">
      <selection activeCell="B44" sqref="B44"/>
    </sheetView>
  </sheetViews>
  <sheetFormatPr defaultRowHeight="14.25" x14ac:dyDescent="0.2"/>
  <cols>
    <col min="1" max="1" width="3.5703125" style="45" customWidth="1"/>
    <col min="2" max="2" width="62.140625" style="45" customWidth="1"/>
    <col min="3" max="3" width="17.42578125" style="45" customWidth="1"/>
    <col min="4" max="4" width="2.7109375" style="20" customWidth="1"/>
    <col min="5" max="5" width="14.5703125" style="46" customWidth="1"/>
    <col min="6" max="16384" width="9.140625" style="45"/>
  </cols>
  <sheetData>
    <row r="1" spans="1:9" s="20" customFormat="1" ht="18" x14ac:dyDescent="0.25">
      <c r="A1" s="48" t="s">
        <v>296</v>
      </c>
      <c r="C1" s="27"/>
      <c r="E1" s="27"/>
      <c r="G1" s="28"/>
      <c r="I1" s="27"/>
    </row>
    <row r="2" spans="1:9" s="20" customFormat="1" ht="27" customHeight="1" x14ac:dyDescent="0.25">
      <c r="B2" s="26"/>
      <c r="C2" s="27"/>
      <c r="E2" s="27"/>
      <c r="G2" s="28"/>
      <c r="I2" s="27"/>
    </row>
    <row r="3" spans="1:9" s="20" customFormat="1" ht="15" x14ac:dyDescent="0.25">
      <c r="A3" s="26" t="s">
        <v>94</v>
      </c>
      <c r="C3" s="27"/>
      <c r="E3" s="27"/>
      <c r="G3" s="28"/>
      <c r="I3" s="27"/>
    </row>
    <row r="4" spans="1:9" s="20" customFormat="1" ht="15.75" thickBot="1" x14ac:dyDescent="0.3">
      <c r="C4" s="29"/>
      <c r="D4" s="30"/>
      <c r="E4" s="21" t="s">
        <v>28</v>
      </c>
      <c r="G4" s="28"/>
      <c r="I4" s="27"/>
    </row>
    <row r="5" spans="1:9" s="20" customFormat="1" ht="30" thickTop="1" thickBot="1" x14ac:dyDescent="0.3">
      <c r="A5" s="463" t="s">
        <v>30</v>
      </c>
      <c r="B5" s="464"/>
      <c r="C5" s="32" t="s">
        <v>31</v>
      </c>
      <c r="D5" s="33"/>
      <c r="E5" s="188" t="s">
        <v>297</v>
      </c>
      <c r="G5" s="28"/>
      <c r="I5" s="27"/>
    </row>
    <row r="6" spans="1:9" s="37" customFormat="1" ht="15" thickTop="1" x14ac:dyDescent="0.2">
      <c r="A6" s="34">
        <v>1</v>
      </c>
      <c r="B6" s="35" t="s">
        <v>95</v>
      </c>
      <c r="C6" s="36">
        <f>SUM('dotace '!C130)</f>
        <v>33162863.009999998</v>
      </c>
      <c r="D6" s="189"/>
      <c r="E6" s="36">
        <f>SUM('dotace '!E130)</f>
        <v>0</v>
      </c>
    </row>
    <row r="7" spans="1:9" s="37" customFormat="1" x14ac:dyDescent="0.2">
      <c r="A7" s="38">
        <v>2</v>
      </c>
      <c r="B7" s="39" t="s">
        <v>0</v>
      </c>
      <c r="C7" s="40">
        <f>SUM('dotace '!C782)</f>
        <v>12813524.16</v>
      </c>
      <c r="D7" s="189"/>
      <c r="E7" s="40">
        <f>SUM('dotace '!E782)</f>
        <v>15000</v>
      </c>
    </row>
    <row r="8" spans="1:9" s="37" customFormat="1" ht="25.5" x14ac:dyDescent="0.2">
      <c r="A8" s="38">
        <v>3</v>
      </c>
      <c r="B8" s="39" t="s">
        <v>41</v>
      </c>
      <c r="C8" s="40">
        <f>SUM('dotace '!C962)</f>
        <v>4964565.5</v>
      </c>
      <c r="D8" s="189"/>
      <c r="E8" s="40">
        <f>SUM('dotace '!E962)</f>
        <v>0</v>
      </c>
    </row>
    <row r="9" spans="1:9" s="37" customFormat="1" ht="25.5" x14ac:dyDescent="0.2">
      <c r="A9" s="38">
        <v>4</v>
      </c>
      <c r="B9" s="39" t="s">
        <v>1</v>
      </c>
      <c r="C9" s="40">
        <f>SUM('dotace '!C996)</f>
        <v>6422428</v>
      </c>
      <c r="D9" s="189"/>
      <c r="E9" s="40">
        <f>SUM('dotace '!E996)</f>
        <v>0</v>
      </c>
    </row>
    <row r="10" spans="1:9" s="37" customFormat="1" x14ac:dyDescent="0.2">
      <c r="A10" s="38">
        <v>5</v>
      </c>
      <c r="B10" s="39" t="s">
        <v>2</v>
      </c>
      <c r="C10" s="40">
        <f>SUM('dotace '!C1045)</f>
        <v>40837028.57</v>
      </c>
      <c r="D10" s="189"/>
      <c r="E10" s="40">
        <f>SUM('dotace '!E1045)</f>
        <v>76296.63</v>
      </c>
    </row>
    <row r="11" spans="1:9" s="37" customFormat="1" x14ac:dyDescent="0.2">
      <c r="A11" s="38">
        <v>6</v>
      </c>
      <c r="B11" s="39" t="s">
        <v>3</v>
      </c>
      <c r="C11" s="40">
        <f>SUM('dotace '!C1157)</f>
        <v>21536685.569999997</v>
      </c>
      <c r="D11" s="189"/>
      <c r="E11" s="40">
        <f>SUM('dotace '!E1157)</f>
        <v>29770.5</v>
      </c>
    </row>
    <row r="12" spans="1:9" s="37" customFormat="1" x14ac:dyDescent="0.2">
      <c r="A12" s="38">
        <v>7</v>
      </c>
      <c r="B12" s="39" t="s">
        <v>4</v>
      </c>
      <c r="C12" s="40">
        <f>SUM('dotace '!C1168)</f>
        <v>4289500</v>
      </c>
      <c r="D12" s="189"/>
      <c r="E12" s="40">
        <f>SUM('dotace '!E1168)</f>
        <v>0</v>
      </c>
    </row>
    <row r="13" spans="1:9" s="37" customFormat="1" x14ac:dyDescent="0.2">
      <c r="A13" s="38">
        <v>8</v>
      </c>
      <c r="B13" s="39" t="s">
        <v>282</v>
      </c>
      <c r="C13" s="40">
        <f>SUM('dotace '!C1183)</f>
        <v>4968250</v>
      </c>
      <c r="D13" s="189"/>
      <c r="E13" s="40">
        <f>SUM('dotace '!E1183)</f>
        <v>0</v>
      </c>
    </row>
    <row r="14" spans="1:9" s="37" customFormat="1" x14ac:dyDescent="0.2">
      <c r="A14" s="38">
        <v>9</v>
      </c>
      <c r="B14" s="39" t="s">
        <v>5</v>
      </c>
      <c r="C14" s="40">
        <f>SUM('dotace '!C1577)</f>
        <v>33597470</v>
      </c>
      <c r="D14" s="189"/>
      <c r="E14" s="40">
        <f>SUM('dotace '!E1577)</f>
        <v>0</v>
      </c>
    </row>
    <row r="15" spans="1:9" s="37" customFormat="1" x14ac:dyDescent="0.2">
      <c r="A15" s="38">
        <v>10</v>
      </c>
      <c r="B15" s="39" t="s">
        <v>6</v>
      </c>
      <c r="C15" s="40">
        <f>SUM('dotace '!C1649)</f>
        <v>1074500</v>
      </c>
      <c r="D15" s="189"/>
      <c r="E15" s="40">
        <f>SUM('dotace '!E1649)</f>
        <v>12250</v>
      </c>
    </row>
    <row r="16" spans="1:9" s="37" customFormat="1" x14ac:dyDescent="0.2">
      <c r="A16" s="38">
        <v>11</v>
      </c>
      <c r="B16" s="39" t="s">
        <v>7</v>
      </c>
      <c r="C16" s="40">
        <f>SUM('dotace '!C1689)</f>
        <v>395000</v>
      </c>
      <c r="D16" s="189"/>
      <c r="E16" s="40">
        <f>SUM('dotace '!E1689)</f>
        <v>0</v>
      </c>
    </row>
    <row r="17" spans="1:5" s="37" customFormat="1" x14ac:dyDescent="0.2">
      <c r="A17" s="38">
        <v>12</v>
      </c>
      <c r="B17" s="39" t="s">
        <v>8</v>
      </c>
      <c r="C17" s="40">
        <f>SUM('dotace '!C1757)</f>
        <v>155999</v>
      </c>
      <c r="D17" s="189"/>
      <c r="E17" s="40">
        <f>SUM('dotace '!E1757)</f>
        <v>0</v>
      </c>
    </row>
    <row r="18" spans="1:5" s="37" customFormat="1" x14ac:dyDescent="0.2">
      <c r="A18" s="38">
        <v>13</v>
      </c>
      <c r="B18" s="39" t="s">
        <v>37</v>
      </c>
      <c r="C18" s="40">
        <f>SUM('dotace '!C1795)</f>
        <v>7910300</v>
      </c>
      <c r="D18" s="189"/>
      <c r="E18" s="40">
        <f>SUM('dotace '!E1795)</f>
        <v>0</v>
      </c>
    </row>
    <row r="19" spans="1:5" s="37" customFormat="1" x14ac:dyDescent="0.2">
      <c r="A19" s="38">
        <v>14</v>
      </c>
      <c r="B19" s="39" t="s">
        <v>154</v>
      </c>
      <c r="C19" s="40">
        <f>'dotace '!C1804</f>
        <v>10500000</v>
      </c>
      <c r="D19" s="189"/>
      <c r="E19" s="40">
        <f>'dotace '!E1804</f>
        <v>0</v>
      </c>
    </row>
    <row r="20" spans="1:5" s="37" customFormat="1" x14ac:dyDescent="0.2">
      <c r="A20" s="38">
        <v>15</v>
      </c>
      <c r="B20" s="39" t="s">
        <v>38</v>
      </c>
      <c r="C20" s="40">
        <f>SUM('dotace '!C1812)</f>
        <v>1500000</v>
      </c>
      <c r="D20" s="189"/>
      <c r="E20" s="40">
        <f>SUM('dotace '!E1812)</f>
        <v>0</v>
      </c>
    </row>
    <row r="21" spans="1:5" s="37" customFormat="1" x14ac:dyDescent="0.2">
      <c r="A21" s="38">
        <v>16</v>
      </c>
      <c r="B21" s="39" t="s">
        <v>39</v>
      </c>
      <c r="C21" s="40">
        <f>SUM('dotace '!C1826)</f>
        <v>9000000</v>
      </c>
      <c r="D21" s="189"/>
      <c r="E21" s="40">
        <f>SUM('dotace '!E1826)</f>
        <v>0</v>
      </c>
    </row>
    <row r="22" spans="1:5" s="37" customFormat="1" x14ac:dyDescent="0.2">
      <c r="A22" s="38">
        <v>17</v>
      </c>
      <c r="B22" s="39" t="s">
        <v>40</v>
      </c>
      <c r="C22" s="40">
        <f>SUM('dotace '!C1864)</f>
        <v>8026807</v>
      </c>
      <c r="D22" s="189"/>
      <c r="E22" s="40">
        <f>SUM('dotace '!E1864)</f>
        <v>0</v>
      </c>
    </row>
    <row r="23" spans="1:5" s="37" customFormat="1" ht="25.5" x14ac:dyDescent="0.2">
      <c r="A23" s="38">
        <v>18</v>
      </c>
      <c r="B23" s="39" t="s">
        <v>34</v>
      </c>
      <c r="C23" s="40">
        <f>SUM('dotace '!C1912)</f>
        <v>1977193</v>
      </c>
      <c r="D23" s="189"/>
      <c r="E23" s="40">
        <f>SUM('dotace '!E1912)</f>
        <v>0</v>
      </c>
    </row>
    <row r="24" spans="1:5" s="37" customFormat="1" x14ac:dyDescent="0.2">
      <c r="A24" s="38">
        <v>19</v>
      </c>
      <c r="B24" s="39" t="s">
        <v>35</v>
      </c>
      <c r="C24" s="40">
        <f>SUM('dotace '!C2115)</f>
        <v>11311650</v>
      </c>
      <c r="D24" s="189"/>
      <c r="E24" s="40">
        <f>SUM('dotace '!E2110)</f>
        <v>0</v>
      </c>
    </row>
    <row r="25" spans="1:5" s="37" customFormat="1" x14ac:dyDescent="0.2">
      <c r="A25" s="38">
        <v>20</v>
      </c>
      <c r="B25" s="161" t="s">
        <v>150</v>
      </c>
      <c r="C25" s="40">
        <f>'dotace '!C2132</f>
        <v>4855000</v>
      </c>
      <c r="D25" s="189"/>
      <c r="E25" s="40">
        <f>'dotace '!E2132</f>
        <v>0</v>
      </c>
    </row>
    <row r="26" spans="1:5" s="37" customFormat="1" x14ac:dyDescent="0.2">
      <c r="A26" s="38">
        <v>21</v>
      </c>
      <c r="B26" s="39" t="s">
        <v>36</v>
      </c>
      <c r="C26" s="40">
        <f>SUM('dotace '!C2144)</f>
        <v>2500000</v>
      </c>
      <c r="D26" s="189"/>
      <c r="E26" s="40">
        <f>SUM('dotace '!E2144)</f>
        <v>0</v>
      </c>
    </row>
    <row r="27" spans="1:5" s="37" customFormat="1" x14ac:dyDescent="0.2">
      <c r="A27" s="38">
        <v>22</v>
      </c>
      <c r="B27" s="39" t="s">
        <v>151</v>
      </c>
      <c r="C27" s="40">
        <f>SUM('dotace '!C2154)</f>
        <v>400000</v>
      </c>
      <c r="D27" s="189"/>
      <c r="E27" s="40">
        <f>SUM('dotace '!E2154)</f>
        <v>0</v>
      </c>
    </row>
    <row r="28" spans="1:5" s="37" customFormat="1" x14ac:dyDescent="0.2">
      <c r="A28" s="38">
        <v>23</v>
      </c>
      <c r="B28" s="149" t="s">
        <v>96</v>
      </c>
      <c r="C28" s="40">
        <f>'dotace '!C2170</f>
        <v>500000</v>
      </c>
      <c r="D28" s="189"/>
      <c r="E28" s="40">
        <f>'dotace '!E2170</f>
        <v>0</v>
      </c>
    </row>
    <row r="29" spans="1:5" s="37" customFormat="1" ht="25.5" x14ac:dyDescent="0.2">
      <c r="A29" s="38">
        <v>24</v>
      </c>
      <c r="B29" s="39" t="s">
        <v>42</v>
      </c>
      <c r="C29" s="40">
        <f>SUM('dotace '!C2180)</f>
        <v>150000</v>
      </c>
      <c r="D29" s="189"/>
      <c r="E29" s="40">
        <f>SUM('dotace '!E2180)</f>
        <v>0</v>
      </c>
    </row>
    <row r="30" spans="1:5" s="37" customFormat="1" x14ac:dyDescent="0.2">
      <c r="A30" s="469">
        <v>25</v>
      </c>
      <c r="B30" s="467" t="s">
        <v>293</v>
      </c>
      <c r="C30" s="460">
        <f>SUM('dotace '!C2247)</f>
        <v>5595000</v>
      </c>
      <c r="D30" s="462"/>
      <c r="E30" s="460">
        <f>SUM('dotace '!E2247)</f>
        <v>45281</v>
      </c>
    </row>
    <row r="31" spans="1:5" s="37" customFormat="1" x14ac:dyDescent="0.2">
      <c r="A31" s="470"/>
      <c r="B31" s="468"/>
      <c r="C31" s="461"/>
      <c r="D31" s="462"/>
      <c r="E31" s="461"/>
    </row>
    <row r="32" spans="1:5" s="37" customFormat="1" x14ac:dyDescent="0.2">
      <c r="A32" s="38">
        <v>26</v>
      </c>
      <c r="B32" s="149" t="s">
        <v>294</v>
      </c>
      <c r="C32" s="40">
        <f>SUM('dotace '!C2325)</f>
        <v>21155274</v>
      </c>
      <c r="D32" s="189"/>
      <c r="E32" s="40">
        <f>SUM('dotace '!E2325)</f>
        <v>30915.5</v>
      </c>
    </row>
    <row r="33" spans="1:5" s="37" customFormat="1" x14ac:dyDescent="0.2">
      <c r="A33" s="38">
        <v>27</v>
      </c>
      <c r="B33" s="160" t="s">
        <v>152</v>
      </c>
      <c r="C33" s="40">
        <f>'dotace '!C2334</f>
        <v>2387565</v>
      </c>
      <c r="D33" s="189"/>
      <c r="E33" s="40">
        <f>'dotace '!E2334</f>
        <v>0</v>
      </c>
    </row>
    <row r="34" spans="1:5" s="37" customFormat="1" ht="25.5" x14ac:dyDescent="0.2">
      <c r="A34" s="38">
        <v>28</v>
      </c>
      <c r="B34" s="39" t="s">
        <v>43</v>
      </c>
      <c r="C34" s="40">
        <f>SUM('dotace '!C2484)</f>
        <v>10000000</v>
      </c>
      <c r="D34" s="189"/>
      <c r="E34" s="40">
        <f>SUM('dotace '!E2484)</f>
        <v>0</v>
      </c>
    </row>
    <row r="35" spans="1:5" s="37" customFormat="1" ht="25.5" x14ac:dyDescent="0.2">
      <c r="A35" s="38">
        <v>29</v>
      </c>
      <c r="B35" s="39" t="s">
        <v>97</v>
      </c>
      <c r="C35" s="40">
        <f>SUM('dotace '!C2505)</f>
        <v>48878924</v>
      </c>
      <c r="D35" s="189"/>
      <c r="E35" s="40">
        <f>SUM('dotace '!E2505)</f>
        <v>0</v>
      </c>
    </row>
    <row r="36" spans="1:5" s="37" customFormat="1" ht="25.5" x14ac:dyDescent="0.2">
      <c r="A36" s="38">
        <v>30</v>
      </c>
      <c r="B36" s="39" t="s">
        <v>44</v>
      </c>
      <c r="C36" s="40">
        <f>SUM('dotace '!C2518)</f>
        <v>4292000</v>
      </c>
      <c r="D36" s="189"/>
      <c r="E36" s="40">
        <f>SUM('dotace '!E2518)</f>
        <v>4080</v>
      </c>
    </row>
    <row r="37" spans="1:5" s="37" customFormat="1" x14ac:dyDescent="0.2">
      <c r="A37" s="38">
        <v>31</v>
      </c>
      <c r="B37" s="159" t="s">
        <v>153</v>
      </c>
      <c r="C37" s="40">
        <f>'dotace '!C2608</f>
        <v>313337.5</v>
      </c>
      <c r="D37" s="189"/>
      <c r="E37" s="40">
        <f>'dotace '!E2608</f>
        <v>0</v>
      </c>
    </row>
    <row r="38" spans="1:5" s="37" customFormat="1" ht="15" thickBot="1" x14ac:dyDescent="0.25">
      <c r="A38" s="38">
        <v>33</v>
      </c>
      <c r="B38" s="149" t="s">
        <v>295</v>
      </c>
      <c r="C38" s="40"/>
      <c r="D38" s="285"/>
      <c r="E38" s="41">
        <f>SUM('dotace '!E2615:E2615)</f>
        <v>1036087.64</v>
      </c>
    </row>
    <row r="39" spans="1:5" s="37" customFormat="1" ht="25.5" customHeight="1" thickTop="1" thickBot="1" x14ac:dyDescent="0.3">
      <c r="A39" s="465" t="s">
        <v>33</v>
      </c>
      <c r="B39" s="466"/>
      <c r="C39" s="191">
        <f>SUM(C6:C38)</f>
        <v>315470864.31</v>
      </c>
      <c r="D39" s="286"/>
      <c r="E39" s="42">
        <f>SUM(E6:E38)</f>
        <v>1249681.27</v>
      </c>
    </row>
    <row r="40" spans="1:5" s="37" customFormat="1" ht="15" thickTop="1" x14ac:dyDescent="0.2">
      <c r="B40" s="43"/>
      <c r="D40" s="285"/>
      <c r="E40" s="44"/>
    </row>
    <row r="41" spans="1:5" s="37" customFormat="1" x14ac:dyDescent="0.2">
      <c r="B41" s="43"/>
      <c r="D41" s="285"/>
      <c r="E41" s="44"/>
    </row>
    <row r="42" spans="1:5" s="37" customFormat="1" x14ac:dyDescent="0.2">
      <c r="B42" s="43"/>
      <c r="D42" s="285"/>
      <c r="E42" s="44"/>
    </row>
    <row r="43" spans="1:5" s="37" customFormat="1" x14ac:dyDescent="0.2">
      <c r="B43" s="43"/>
      <c r="D43" s="285"/>
      <c r="E43" s="44"/>
    </row>
    <row r="44" spans="1:5" s="37" customFormat="1" x14ac:dyDescent="0.2">
      <c r="B44" s="43"/>
      <c r="D44" s="285"/>
      <c r="E44" s="44"/>
    </row>
    <row r="45" spans="1:5" s="37" customFormat="1" x14ac:dyDescent="0.2">
      <c r="B45" s="43"/>
      <c r="D45" s="285"/>
      <c r="E45" s="44"/>
    </row>
    <row r="46" spans="1:5" s="37" customFormat="1" x14ac:dyDescent="0.2">
      <c r="B46" s="43"/>
      <c r="D46" s="285"/>
      <c r="E46" s="44"/>
    </row>
    <row r="47" spans="1:5" s="37" customFormat="1" x14ac:dyDescent="0.2">
      <c r="B47" s="43"/>
      <c r="D47" s="285"/>
      <c r="E47" s="44"/>
    </row>
    <row r="48" spans="1:5" s="37" customFormat="1" x14ac:dyDescent="0.2">
      <c r="B48" s="43"/>
      <c r="D48" s="285"/>
      <c r="E48" s="44"/>
    </row>
    <row r="49" spans="2:5" s="37" customFormat="1" x14ac:dyDescent="0.2">
      <c r="B49" s="43"/>
      <c r="D49" s="285"/>
      <c r="E49" s="44"/>
    </row>
    <row r="50" spans="2:5" s="37" customFormat="1" x14ac:dyDescent="0.2">
      <c r="B50" s="43"/>
      <c r="D50" s="285"/>
      <c r="E50" s="44"/>
    </row>
    <row r="51" spans="2:5" s="37" customFormat="1" x14ac:dyDescent="0.2">
      <c r="B51" s="43"/>
      <c r="D51" s="285"/>
      <c r="E51" s="44"/>
    </row>
    <row r="52" spans="2:5" s="37" customFormat="1" x14ac:dyDescent="0.2">
      <c r="B52" s="43"/>
      <c r="D52" s="285"/>
      <c r="E52" s="44"/>
    </row>
    <row r="53" spans="2:5" s="37" customFormat="1" x14ac:dyDescent="0.2">
      <c r="B53" s="43"/>
      <c r="D53" s="285"/>
      <c r="E53" s="44"/>
    </row>
    <row r="54" spans="2:5" s="37" customFormat="1" x14ac:dyDescent="0.2">
      <c r="B54" s="43"/>
      <c r="D54" s="285"/>
      <c r="E54" s="44"/>
    </row>
    <row r="55" spans="2:5" s="37" customFormat="1" x14ac:dyDescent="0.2">
      <c r="B55" s="43"/>
      <c r="D55" s="285"/>
      <c r="E55" s="44"/>
    </row>
    <row r="56" spans="2:5" s="37" customFormat="1" x14ac:dyDescent="0.2">
      <c r="B56" s="43"/>
      <c r="D56" s="285"/>
      <c r="E56" s="44"/>
    </row>
    <row r="57" spans="2:5" s="37" customFormat="1" x14ac:dyDescent="0.2">
      <c r="B57" s="43"/>
      <c r="D57" s="285"/>
      <c r="E57" s="44"/>
    </row>
    <row r="58" spans="2:5" s="37" customFormat="1" x14ac:dyDescent="0.2">
      <c r="B58" s="43"/>
      <c r="D58" s="285"/>
      <c r="E58" s="44"/>
    </row>
    <row r="59" spans="2:5" s="37" customFormat="1" x14ac:dyDescent="0.2">
      <c r="B59" s="43"/>
      <c r="D59" s="285"/>
      <c r="E59" s="44"/>
    </row>
    <row r="60" spans="2:5" s="37" customFormat="1" x14ac:dyDescent="0.2">
      <c r="B60" s="43"/>
      <c r="D60" s="285"/>
      <c r="E60" s="44"/>
    </row>
    <row r="61" spans="2:5" s="37" customFormat="1" x14ac:dyDescent="0.2">
      <c r="D61" s="285"/>
      <c r="E61" s="44"/>
    </row>
    <row r="62" spans="2:5" s="37" customFormat="1" x14ac:dyDescent="0.2">
      <c r="D62" s="285"/>
      <c r="E62" s="44"/>
    </row>
    <row r="63" spans="2:5" s="37" customFormat="1" x14ac:dyDescent="0.2">
      <c r="D63" s="285"/>
      <c r="E63" s="44"/>
    </row>
    <row r="64" spans="2:5" s="37" customFormat="1" x14ac:dyDescent="0.2">
      <c r="D64" s="285"/>
      <c r="E64" s="44"/>
    </row>
    <row r="65" spans="4:5" s="37" customFormat="1" x14ac:dyDescent="0.2">
      <c r="D65" s="285"/>
      <c r="E65" s="44"/>
    </row>
    <row r="66" spans="4:5" s="37" customFormat="1" x14ac:dyDescent="0.2">
      <c r="D66" s="285"/>
      <c r="E66" s="44"/>
    </row>
    <row r="67" spans="4:5" s="37" customFormat="1" x14ac:dyDescent="0.2">
      <c r="D67" s="285"/>
      <c r="E67" s="44"/>
    </row>
    <row r="68" spans="4:5" s="37" customFormat="1" x14ac:dyDescent="0.2">
      <c r="D68" s="285"/>
      <c r="E68" s="44"/>
    </row>
    <row r="69" spans="4:5" s="37" customFormat="1" x14ac:dyDescent="0.2">
      <c r="D69" s="285"/>
      <c r="E69" s="44"/>
    </row>
    <row r="70" spans="4:5" s="37" customFormat="1" x14ac:dyDescent="0.2">
      <c r="D70" s="285"/>
      <c r="E70" s="44"/>
    </row>
    <row r="71" spans="4:5" s="37" customFormat="1" x14ac:dyDescent="0.2">
      <c r="D71" s="285"/>
      <c r="E71" s="44"/>
    </row>
    <row r="72" spans="4:5" s="37" customFormat="1" x14ac:dyDescent="0.2">
      <c r="D72" s="285"/>
      <c r="E72" s="44"/>
    </row>
    <row r="73" spans="4:5" s="37" customFormat="1" x14ac:dyDescent="0.2">
      <c r="D73" s="285"/>
      <c r="E73" s="44"/>
    </row>
    <row r="74" spans="4:5" s="37" customFormat="1" x14ac:dyDescent="0.2">
      <c r="D74" s="285"/>
      <c r="E74" s="44"/>
    </row>
    <row r="75" spans="4:5" s="37" customFormat="1" x14ac:dyDescent="0.2">
      <c r="D75" s="285"/>
      <c r="E75" s="44"/>
    </row>
    <row r="76" spans="4:5" s="37" customFormat="1" x14ac:dyDescent="0.2">
      <c r="D76" s="285"/>
      <c r="E76" s="44"/>
    </row>
    <row r="77" spans="4:5" s="37" customFormat="1" x14ac:dyDescent="0.2">
      <c r="D77" s="285"/>
      <c r="E77" s="44"/>
    </row>
    <row r="78" spans="4:5" s="37" customFormat="1" x14ac:dyDescent="0.2">
      <c r="D78" s="285"/>
      <c r="E78" s="44"/>
    </row>
    <row r="79" spans="4:5" s="37" customFormat="1" x14ac:dyDescent="0.2">
      <c r="D79" s="285"/>
      <c r="E79" s="44"/>
    </row>
    <row r="80" spans="4:5" s="37" customFormat="1" x14ac:dyDescent="0.2">
      <c r="D80" s="285"/>
      <c r="E80" s="44"/>
    </row>
    <row r="81" spans="4:5" s="37" customFormat="1" x14ac:dyDescent="0.2">
      <c r="D81" s="285"/>
      <c r="E81" s="44"/>
    </row>
    <row r="82" spans="4:5" s="37" customFormat="1" x14ac:dyDescent="0.2">
      <c r="D82" s="285"/>
      <c r="E82" s="44"/>
    </row>
    <row r="83" spans="4:5" s="37" customFormat="1" x14ac:dyDescent="0.2">
      <c r="D83" s="285"/>
      <c r="E83" s="44"/>
    </row>
    <row r="84" spans="4:5" s="37" customFormat="1" x14ac:dyDescent="0.2">
      <c r="D84" s="285"/>
      <c r="E84" s="44"/>
    </row>
    <row r="85" spans="4:5" s="37" customFormat="1" x14ac:dyDescent="0.2">
      <c r="D85" s="285"/>
      <c r="E85" s="44"/>
    </row>
    <row r="86" spans="4:5" s="37" customFormat="1" x14ac:dyDescent="0.2">
      <c r="D86" s="285"/>
      <c r="E86" s="44"/>
    </row>
    <row r="87" spans="4:5" s="37" customFormat="1" x14ac:dyDescent="0.2">
      <c r="D87" s="285"/>
      <c r="E87" s="44"/>
    </row>
    <row r="88" spans="4:5" s="37" customFormat="1" x14ac:dyDescent="0.2">
      <c r="D88" s="285"/>
      <c r="E88" s="44"/>
    </row>
    <row r="89" spans="4:5" s="37" customFormat="1" x14ac:dyDescent="0.2">
      <c r="D89" s="285"/>
      <c r="E89" s="44"/>
    </row>
    <row r="90" spans="4:5" s="37" customFormat="1" x14ac:dyDescent="0.2">
      <c r="D90" s="285"/>
      <c r="E90" s="44"/>
    </row>
    <row r="91" spans="4:5" s="37" customFormat="1" x14ac:dyDescent="0.2">
      <c r="D91" s="285"/>
      <c r="E91" s="44"/>
    </row>
    <row r="92" spans="4:5" s="37" customFormat="1" x14ac:dyDescent="0.2">
      <c r="D92" s="285"/>
      <c r="E92" s="44"/>
    </row>
    <row r="93" spans="4:5" s="37" customFormat="1" x14ac:dyDescent="0.2">
      <c r="D93" s="285"/>
      <c r="E93" s="44"/>
    </row>
    <row r="94" spans="4:5" s="37" customFormat="1" x14ac:dyDescent="0.2">
      <c r="D94" s="285"/>
      <c r="E94" s="44"/>
    </row>
    <row r="95" spans="4:5" s="37" customFormat="1" x14ac:dyDescent="0.2">
      <c r="D95" s="285"/>
      <c r="E95" s="44"/>
    </row>
    <row r="96" spans="4:5" s="37" customFormat="1" x14ac:dyDescent="0.2">
      <c r="D96" s="285"/>
      <c r="E96" s="44"/>
    </row>
  </sheetData>
  <mergeCells count="7">
    <mergeCell ref="E30:E31"/>
    <mergeCell ref="D30:D31"/>
    <mergeCell ref="A5:B5"/>
    <mergeCell ref="A39:B39"/>
    <mergeCell ref="B30:B31"/>
    <mergeCell ref="C30:C31"/>
    <mergeCell ref="A30:A31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80" firstPageNumber="206" orientation="portrait" useFirstPageNumber="1" r:id="rId1"/>
  <headerFooter alignWithMargins="0">
    <oddFooter>&amp;L&amp;"Arial,Kurzíva"Zastupitelstvo Olomouckého kraje 20.6.2014
5.2. - Závěrečný účet Olomouckého kraje za rok 2013
Příloha č. 11.: Příspěvky a dotace poskytnuté z rozpočtu Olomouckého kraje v roce 2013&amp;R&amp;"Arial,Kurzíva"Strana &amp;P (celkem 480)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2652"/>
  <sheetViews>
    <sheetView showGridLines="0" view="pageBreakPreview" topLeftCell="B1" zoomScaleNormal="100" zoomScaleSheetLayoutView="100" workbookViewId="0">
      <selection activeCell="G2597" sqref="G2597"/>
    </sheetView>
  </sheetViews>
  <sheetFormatPr defaultRowHeight="12.75" x14ac:dyDescent="0.2"/>
  <cols>
    <col min="1" max="1" width="9.42578125" style="22" hidden="1" customWidth="1"/>
    <col min="2" max="2" width="73" style="101" customWidth="1"/>
    <col min="3" max="3" width="18.85546875" style="96" customWidth="1"/>
    <col min="4" max="4" width="1.7109375" style="23" customWidth="1"/>
    <col min="5" max="5" width="19.140625" style="272" customWidth="1"/>
    <col min="6" max="6" width="17.85546875" style="73" customWidth="1"/>
    <col min="7" max="7" width="15.140625" style="24" customWidth="1"/>
    <col min="8" max="8" width="16.28515625" style="119" customWidth="1"/>
    <col min="9" max="9" width="14.140625" style="7" customWidth="1"/>
    <col min="10" max="10" width="14.140625" style="1" customWidth="1"/>
    <col min="11" max="11" width="15.85546875" style="1" customWidth="1"/>
    <col min="12" max="12" width="13.7109375" style="1" customWidth="1"/>
    <col min="13" max="13" width="14.85546875" style="1" customWidth="1"/>
    <col min="14" max="20" width="9.140625" style="1"/>
    <col min="21" max="16384" width="9.140625" style="25"/>
  </cols>
  <sheetData>
    <row r="1" spans="1:9" ht="18" x14ac:dyDescent="0.25">
      <c r="A1" s="47"/>
      <c r="B1" s="48" t="s">
        <v>296</v>
      </c>
      <c r="C1" s="7"/>
      <c r="D1" s="1"/>
      <c r="E1" s="262"/>
    </row>
    <row r="2" spans="1:9" ht="15.75" customHeight="1" x14ac:dyDescent="0.25">
      <c r="A2" s="47"/>
      <c r="B2" s="48"/>
      <c r="C2" s="7"/>
      <c r="D2" s="1"/>
      <c r="E2" s="262"/>
    </row>
    <row r="3" spans="1:9" ht="18.75" customHeight="1" x14ac:dyDescent="0.25">
      <c r="A3" s="47"/>
      <c r="B3" s="48" t="s">
        <v>9</v>
      </c>
      <c r="C3" s="7"/>
      <c r="D3" s="1"/>
      <c r="E3" s="262"/>
    </row>
    <row r="4" spans="1:9" ht="18.75" customHeight="1" x14ac:dyDescent="0.25">
      <c r="A4" s="47"/>
      <c r="B4" s="48"/>
      <c r="C4" s="7"/>
      <c r="D4" s="1"/>
      <c r="E4" s="262"/>
    </row>
    <row r="5" spans="1:9" ht="10.5" customHeight="1" x14ac:dyDescent="0.25">
      <c r="A5" s="47"/>
      <c r="B5" s="48"/>
      <c r="C5" s="7"/>
      <c r="D5" s="1"/>
      <c r="E5" s="262"/>
    </row>
    <row r="6" spans="1:9" ht="18" customHeight="1" x14ac:dyDescent="0.25">
      <c r="A6" s="47"/>
      <c r="B6" s="49" t="s">
        <v>27</v>
      </c>
      <c r="C6" s="7"/>
      <c r="D6" s="1"/>
      <c r="E6" s="262"/>
    </row>
    <row r="7" spans="1:9" ht="17.25" thickBot="1" x14ac:dyDescent="0.3">
      <c r="A7" s="47"/>
      <c r="B7" s="49"/>
      <c r="C7" s="50"/>
      <c r="D7" s="51"/>
      <c r="E7" s="269" t="s">
        <v>28</v>
      </c>
    </row>
    <row r="8" spans="1:9" s="2" customFormat="1" ht="14.25" thickTop="1" thickBot="1" x14ac:dyDescent="0.25">
      <c r="A8" s="52" t="s">
        <v>29</v>
      </c>
      <c r="B8" s="53" t="s">
        <v>30</v>
      </c>
      <c r="C8" s="151" t="s">
        <v>141</v>
      </c>
      <c r="D8" s="55"/>
      <c r="E8" s="171" t="s">
        <v>297</v>
      </c>
      <c r="F8" s="73"/>
      <c r="G8" s="24"/>
      <c r="H8" s="232"/>
      <c r="I8" s="56"/>
    </row>
    <row r="9" spans="1:9" ht="13.5" thickTop="1" x14ac:dyDescent="0.2">
      <c r="A9" s="57">
        <v>0</v>
      </c>
      <c r="B9" s="291" t="s">
        <v>300</v>
      </c>
      <c r="C9" s="292">
        <v>50000</v>
      </c>
      <c r="D9" s="58"/>
      <c r="E9" s="172"/>
    </row>
    <row r="10" spans="1:9" x14ac:dyDescent="0.2">
      <c r="A10" s="59"/>
      <c r="B10" s="293" t="s">
        <v>301</v>
      </c>
      <c r="C10" s="294">
        <v>900000</v>
      </c>
      <c r="D10" s="58"/>
      <c r="E10" s="168"/>
    </row>
    <row r="11" spans="1:9" x14ac:dyDescent="0.2">
      <c r="A11" s="60">
        <v>2</v>
      </c>
      <c r="B11" s="293" t="s">
        <v>166</v>
      </c>
      <c r="C11" s="294">
        <v>500000</v>
      </c>
      <c r="D11" s="58"/>
      <c r="E11" s="168"/>
      <c r="G11" s="62"/>
    </row>
    <row r="12" spans="1:9" x14ac:dyDescent="0.2">
      <c r="A12" s="60">
        <v>2</v>
      </c>
      <c r="B12" s="140" t="s">
        <v>164</v>
      </c>
      <c r="C12" s="294">
        <v>100000</v>
      </c>
      <c r="D12" s="58"/>
      <c r="E12" s="168"/>
      <c r="F12" s="73" t="s">
        <v>98</v>
      </c>
    </row>
    <row r="13" spans="1:9" x14ac:dyDescent="0.2">
      <c r="A13" s="60">
        <v>9</v>
      </c>
      <c r="B13" s="298" t="s">
        <v>346</v>
      </c>
      <c r="C13" s="192">
        <v>80000</v>
      </c>
      <c r="D13" s="58"/>
      <c r="E13" s="168"/>
      <c r="G13" s="114"/>
      <c r="H13" s="117"/>
    </row>
    <row r="14" spans="1:9" x14ac:dyDescent="0.2">
      <c r="A14" s="60">
        <v>9</v>
      </c>
      <c r="B14" s="214" t="s">
        <v>347</v>
      </c>
      <c r="C14" s="193">
        <v>92863.01</v>
      </c>
      <c r="D14" s="58"/>
      <c r="E14" s="168"/>
    </row>
    <row r="15" spans="1:9" x14ac:dyDescent="0.2">
      <c r="A15" s="60">
        <v>9</v>
      </c>
      <c r="B15" s="212" t="s">
        <v>162</v>
      </c>
      <c r="C15" s="193">
        <v>300000</v>
      </c>
      <c r="D15" s="58"/>
      <c r="E15" s="168"/>
    </row>
    <row r="16" spans="1:9" x14ac:dyDescent="0.2">
      <c r="A16" s="60">
        <v>10</v>
      </c>
      <c r="B16" s="311" t="s">
        <v>163</v>
      </c>
      <c r="C16" s="194">
        <v>90000</v>
      </c>
      <c r="D16" s="58"/>
      <c r="E16" s="168"/>
      <c r="F16" s="73" t="s">
        <v>98</v>
      </c>
      <c r="G16" s="6">
        <f>C9+C10+C11+C12+C13+C14+C15+C16</f>
        <v>2112863.0099999998</v>
      </c>
    </row>
    <row r="17" spans="1:8" x14ac:dyDescent="0.2">
      <c r="A17" s="60">
        <v>10</v>
      </c>
      <c r="B17" s="206" t="s">
        <v>266</v>
      </c>
      <c r="C17" s="320">
        <v>50000</v>
      </c>
      <c r="D17" s="58"/>
      <c r="E17" s="168"/>
      <c r="G17" s="6"/>
    </row>
    <row r="18" spans="1:8" x14ac:dyDescent="0.2">
      <c r="A18" s="60">
        <v>10</v>
      </c>
      <c r="B18" s="206" t="s">
        <v>267</v>
      </c>
      <c r="C18" s="320">
        <v>50000</v>
      </c>
      <c r="D18" s="58"/>
      <c r="E18" s="168"/>
    </row>
    <row r="19" spans="1:8" x14ac:dyDescent="0.2">
      <c r="A19" s="61">
        <v>10</v>
      </c>
      <c r="B19" s="206" t="s">
        <v>268</v>
      </c>
      <c r="C19" s="320">
        <v>100000</v>
      </c>
      <c r="D19" s="58"/>
      <c r="E19" s="168"/>
    </row>
    <row r="20" spans="1:8" x14ac:dyDescent="0.2">
      <c r="A20" s="61">
        <v>10</v>
      </c>
      <c r="B20" s="206" t="s">
        <v>439</v>
      </c>
      <c r="C20" s="320">
        <v>120000</v>
      </c>
      <c r="D20" s="58"/>
      <c r="E20" s="168"/>
      <c r="F20" s="73" t="s">
        <v>139</v>
      </c>
      <c r="G20" s="6">
        <f>C17+C18+C19+C20</f>
        <v>320000</v>
      </c>
    </row>
    <row r="21" spans="1:8" x14ac:dyDescent="0.2">
      <c r="A21" s="61">
        <v>10</v>
      </c>
      <c r="B21" s="124" t="s">
        <v>555</v>
      </c>
      <c r="C21" s="321">
        <v>450000</v>
      </c>
      <c r="D21" s="58"/>
      <c r="E21" s="168"/>
    </row>
    <row r="22" spans="1:8" x14ac:dyDescent="0.2">
      <c r="A22" s="60">
        <v>10</v>
      </c>
      <c r="B22" s="124" t="s">
        <v>556</v>
      </c>
      <c r="C22" s="321">
        <v>150000</v>
      </c>
      <c r="D22" s="58"/>
      <c r="E22" s="168"/>
    </row>
    <row r="23" spans="1:8" x14ac:dyDescent="0.2">
      <c r="A23" s="60">
        <v>10</v>
      </c>
      <c r="B23" s="124" t="s">
        <v>557</v>
      </c>
      <c r="C23" s="321">
        <v>250000</v>
      </c>
      <c r="D23" s="58"/>
      <c r="E23" s="168"/>
    </row>
    <row r="24" spans="1:8" x14ac:dyDescent="0.2">
      <c r="A24" s="60">
        <v>10</v>
      </c>
      <c r="B24" s="124" t="s">
        <v>558</v>
      </c>
      <c r="C24" s="321">
        <v>100000</v>
      </c>
      <c r="D24" s="58"/>
      <c r="E24" s="168"/>
    </row>
    <row r="25" spans="1:8" x14ac:dyDescent="0.2">
      <c r="A25" s="60">
        <v>10</v>
      </c>
      <c r="B25" s="124" t="s">
        <v>559</v>
      </c>
      <c r="C25" s="321">
        <v>50000</v>
      </c>
      <c r="D25" s="58"/>
      <c r="E25" s="168"/>
      <c r="G25" s="62"/>
      <c r="H25" s="117"/>
    </row>
    <row r="26" spans="1:8" x14ac:dyDescent="0.2">
      <c r="A26" s="60"/>
      <c r="B26" s="124" t="s">
        <v>560</v>
      </c>
      <c r="C26" s="321">
        <v>40000</v>
      </c>
      <c r="D26" s="58"/>
      <c r="E26" s="173"/>
      <c r="H26" s="233"/>
    </row>
    <row r="27" spans="1:8" x14ac:dyDescent="0.2">
      <c r="A27" s="60"/>
      <c r="B27" s="124" t="s">
        <v>561</v>
      </c>
      <c r="C27" s="321">
        <v>250000</v>
      </c>
      <c r="D27" s="58"/>
      <c r="E27" s="168"/>
      <c r="H27" s="233"/>
    </row>
    <row r="28" spans="1:8" x14ac:dyDescent="0.2">
      <c r="A28" s="60"/>
      <c r="B28" s="124" t="s">
        <v>562</v>
      </c>
      <c r="C28" s="321">
        <v>2000000</v>
      </c>
      <c r="D28" s="58"/>
      <c r="E28" s="168"/>
      <c r="H28" s="233"/>
    </row>
    <row r="29" spans="1:8" x14ac:dyDescent="0.2">
      <c r="A29" s="60"/>
      <c r="B29" s="124" t="s">
        <v>563</v>
      </c>
      <c r="C29" s="321">
        <v>50000</v>
      </c>
      <c r="D29" s="58"/>
      <c r="E29" s="168"/>
      <c r="H29" s="233"/>
    </row>
    <row r="30" spans="1:8" x14ac:dyDescent="0.2">
      <c r="A30" s="60"/>
      <c r="B30" s="251" t="s">
        <v>564</v>
      </c>
      <c r="C30" s="338">
        <v>50000</v>
      </c>
      <c r="D30" s="58"/>
      <c r="E30" s="168"/>
      <c r="F30" s="73" t="s">
        <v>565</v>
      </c>
      <c r="G30" s="6">
        <f>C21+C22+C23+C24+C25+C26+C27+C28+C29+C30</f>
        <v>3390000</v>
      </c>
      <c r="H30" s="233"/>
    </row>
    <row r="31" spans="1:8" x14ac:dyDescent="0.2">
      <c r="A31" s="60"/>
      <c r="B31" s="208" t="s">
        <v>809</v>
      </c>
      <c r="C31" s="125">
        <v>200000</v>
      </c>
      <c r="D31" s="58"/>
      <c r="E31" s="168"/>
      <c r="H31" s="233"/>
    </row>
    <row r="32" spans="1:8" x14ac:dyDescent="0.2">
      <c r="A32" s="60"/>
      <c r="B32" s="208" t="s">
        <v>810</v>
      </c>
      <c r="C32" s="125">
        <v>700000</v>
      </c>
      <c r="D32" s="58"/>
      <c r="E32" s="168"/>
      <c r="H32" s="233"/>
    </row>
    <row r="33" spans="1:8" x14ac:dyDescent="0.2">
      <c r="A33" s="60"/>
      <c r="B33" s="208" t="s">
        <v>811</v>
      </c>
      <c r="C33" s="125">
        <v>100000</v>
      </c>
      <c r="D33" s="58"/>
      <c r="E33" s="168"/>
    </row>
    <row r="34" spans="1:8" x14ac:dyDescent="0.2">
      <c r="A34" s="60"/>
      <c r="B34" s="208" t="s">
        <v>812</v>
      </c>
      <c r="C34" s="125">
        <v>1000000</v>
      </c>
      <c r="D34" s="58"/>
      <c r="E34" s="168"/>
      <c r="H34" s="233"/>
    </row>
    <row r="35" spans="1:8" x14ac:dyDescent="0.2">
      <c r="A35" s="60"/>
      <c r="B35" s="208" t="s">
        <v>813</v>
      </c>
      <c r="C35" s="128">
        <v>100000</v>
      </c>
      <c r="D35" s="58"/>
      <c r="E35" s="168"/>
      <c r="H35" s="233"/>
    </row>
    <row r="36" spans="1:8" ht="25.5" x14ac:dyDescent="0.2">
      <c r="A36" s="60"/>
      <c r="B36" s="208" t="s">
        <v>814</v>
      </c>
      <c r="C36" s="125">
        <v>100000</v>
      </c>
      <c r="D36" s="58"/>
      <c r="E36" s="168"/>
      <c r="H36" s="233"/>
    </row>
    <row r="37" spans="1:8" ht="25.5" x14ac:dyDescent="0.2">
      <c r="A37" s="60"/>
      <c r="B37" s="208" t="s">
        <v>815</v>
      </c>
      <c r="C37" s="125">
        <v>800000</v>
      </c>
      <c r="D37" s="58"/>
      <c r="E37" s="168"/>
      <c r="H37" s="233"/>
    </row>
    <row r="38" spans="1:8" x14ac:dyDescent="0.2">
      <c r="A38" s="60"/>
      <c r="B38" s="208" t="s">
        <v>816</v>
      </c>
      <c r="C38" s="125">
        <v>150000</v>
      </c>
      <c r="D38" s="58"/>
      <c r="E38" s="168"/>
      <c r="H38" s="233"/>
    </row>
    <row r="39" spans="1:8" x14ac:dyDescent="0.2">
      <c r="A39" s="60"/>
      <c r="B39" s="208" t="s">
        <v>817</v>
      </c>
      <c r="C39" s="125">
        <v>100000</v>
      </c>
      <c r="D39" s="58"/>
      <c r="E39" s="168"/>
      <c r="H39" s="233"/>
    </row>
    <row r="40" spans="1:8" x14ac:dyDescent="0.2">
      <c r="A40" s="60"/>
      <c r="B40" s="208" t="s">
        <v>818</v>
      </c>
      <c r="C40" s="125">
        <v>3600000</v>
      </c>
      <c r="D40" s="58"/>
      <c r="E40" s="168"/>
      <c r="H40" s="233"/>
    </row>
    <row r="41" spans="1:8" x14ac:dyDescent="0.2">
      <c r="A41" s="60"/>
      <c r="B41" s="208" t="s">
        <v>819</v>
      </c>
      <c r="C41" s="125">
        <v>100000</v>
      </c>
      <c r="D41" s="58"/>
      <c r="E41" s="168"/>
      <c r="H41" s="233"/>
    </row>
    <row r="42" spans="1:8" x14ac:dyDescent="0.2">
      <c r="A42" s="60"/>
      <c r="B42" s="208" t="s">
        <v>820</v>
      </c>
      <c r="C42" s="125">
        <v>100000</v>
      </c>
      <c r="D42" s="58"/>
      <c r="E42" s="168"/>
      <c r="H42" s="233"/>
    </row>
    <row r="43" spans="1:8" x14ac:dyDescent="0.2">
      <c r="A43" s="60"/>
      <c r="B43" s="208" t="s">
        <v>821</v>
      </c>
      <c r="C43" s="128">
        <v>100000</v>
      </c>
      <c r="D43" s="58"/>
      <c r="E43" s="168"/>
      <c r="H43" s="233"/>
    </row>
    <row r="44" spans="1:8" x14ac:dyDescent="0.2">
      <c r="A44" s="60"/>
      <c r="B44" s="208" t="s">
        <v>822</v>
      </c>
      <c r="C44" s="125">
        <v>150000</v>
      </c>
      <c r="D44" s="58"/>
      <c r="E44" s="168"/>
      <c r="H44" s="233"/>
    </row>
    <row r="45" spans="1:8" x14ac:dyDescent="0.2">
      <c r="A45" s="60"/>
      <c r="B45" s="208" t="s">
        <v>823</v>
      </c>
      <c r="C45" s="125">
        <v>80000</v>
      </c>
      <c r="D45" s="58"/>
      <c r="E45" s="168"/>
      <c r="H45" s="233"/>
    </row>
    <row r="46" spans="1:8" x14ac:dyDescent="0.2">
      <c r="A46" s="60"/>
      <c r="B46" s="208" t="s">
        <v>824</v>
      </c>
      <c r="C46" s="125">
        <v>50000</v>
      </c>
      <c r="D46" s="58"/>
      <c r="E46" s="168"/>
      <c r="H46" s="233"/>
    </row>
    <row r="47" spans="1:8" x14ac:dyDescent="0.2">
      <c r="A47" s="60"/>
      <c r="B47" s="208" t="s">
        <v>825</v>
      </c>
      <c r="C47" s="125">
        <v>60000</v>
      </c>
      <c r="D47" s="58"/>
      <c r="E47" s="168"/>
      <c r="H47" s="233"/>
    </row>
    <row r="48" spans="1:8" x14ac:dyDescent="0.2">
      <c r="A48" s="60"/>
      <c r="B48" s="208" t="s">
        <v>826</v>
      </c>
      <c r="C48" s="125">
        <v>80000</v>
      </c>
      <c r="D48" s="58"/>
      <c r="E48" s="168"/>
      <c r="H48" s="233"/>
    </row>
    <row r="49" spans="1:8" x14ac:dyDescent="0.2">
      <c r="A49" s="60"/>
      <c r="B49" s="208" t="s">
        <v>827</v>
      </c>
      <c r="C49" s="125">
        <v>50000</v>
      </c>
      <c r="D49" s="58"/>
      <c r="E49" s="168"/>
      <c r="H49" s="233"/>
    </row>
    <row r="50" spans="1:8" x14ac:dyDescent="0.2">
      <c r="A50" s="60"/>
      <c r="B50" s="208" t="s">
        <v>828</v>
      </c>
      <c r="C50" s="128">
        <v>500000</v>
      </c>
      <c r="D50" s="58"/>
      <c r="E50" s="168"/>
      <c r="H50" s="233"/>
    </row>
    <row r="51" spans="1:8" x14ac:dyDescent="0.2">
      <c r="A51" s="60"/>
      <c r="B51" s="208" t="s">
        <v>829</v>
      </c>
      <c r="C51" s="125">
        <v>50000</v>
      </c>
      <c r="D51" s="58"/>
      <c r="E51" s="168"/>
      <c r="H51" s="233"/>
    </row>
    <row r="52" spans="1:8" x14ac:dyDescent="0.2">
      <c r="A52" s="60"/>
      <c r="B52" s="208" t="s">
        <v>830</v>
      </c>
      <c r="C52" s="125">
        <v>400000</v>
      </c>
      <c r="D52" s="58"/>
      <c r="E52" s="168"/>
      <c r="H52" s="233"/>
    </row>
    <row r="53" spans="1:8" x14ac:dyDescent="0.2">
      <c r="A53" s="60"/>
      <c r="B53" s="208" t="s">
        <v>831</v>
      </c>
      <c r="C53" s="125">
        <v>80000</v>
      </c>
      <c r="D53" s="58"/>
      <c r="E53" s="168"/>
      <c r="H53" s="233"/>
    </row>
    <row r="54" spans="1:8" x14ac:dyDescent="0.2">
      <c r="A54" s="60"/>
      <c r="B54" s="208" t="s">
        <v>832</v>
      </c>
      <c r="C54" s="126">
        <v>50000</v>
      </c>
      <c r="D54" s="58"/>
      <c r="E54" s="168"/>
      <c r="H54" s="233"/>
    </row>
    <row r="55" spans="1:8" x14ac:dyDescent="0.2">
      <c r="A55" s="60"/>
      <c r="B55" s="208" t="s">
        <v>833</v>
      </c>
      <c r="C55" s="125">
        <v>200000</v>
      </c>
      <c r="D55" s="58"/>
      <c r="E55" s="168"/>
      <c r="H55" s="233"/>
    </row>
    <row r="56" spans="1:8" x14ac:dyDescent="0.2">
      <c r="A56" s="60"/>
      <c r="B56" s="208" t="s">
        <v>834</v>
      </c>
      <c r="C56" s="125">
        <v>455000</v>
      </c>
      <c r="D56" s="58"/>
      <c r="E56" s="168"/>
      <c r="H56" s="233"/>
    </row>
    <row r="57" spans="1:8" x14ac:dyDescent="0.2">
      <c r="A57" s="60"/>
      <c r="B57" s="208" t="s">
        <v>828</v>
      </c>
      <c r="C57" s="125">
        <v>100000</v>
      </c>
      <c r="D57" s="58"/>
      <c r="E57" s="168"/>
      <c r="H57" s="233"/>
    </row>
    <row r="58" spans="1:8" x14ac:dyDescent="0.2">
      <c r="A58" s="60"/>
      <c r="B58" s="208" t="s">
        <v>835</v>
      </c>
      <c r="C58" s="125">
        <v>100000</v>
      </c>
      <c r="D58" s="58"/>
      <c r="E58" s="168"/>
      <c r="H58" s="233"/>
    </row>
    <row r="59" spans="1:8" x14ac:dyDescent="0.2">
      <c r="A59" s="60"/>
      <c r="B59" s="208" t="s">
        <v>836</v>
      </c>
      <c r="C59" s="125">
        <v>150000</v>
      </c>
      <c r="D59" s="58"/>
      <c r="E59" s="168"/>
      <c r="H59" s="233"/>
    </row>
    <row r="60" spans="1:8" x14ac:dyDescent="0.2">
      <c r="A60" s="60"/>
      <c r="B60" s="208" t="s">
        <v>837</v>
      </c>
      <c r="C60" s="125">
        <v>80000</v>
      </c>
      <c r="D60" s="58"/>
      <c r="E60" s="168"/>
      <c r="H60" s="233"/>
    </row>
    <row r="61" spans="1:8" x14ac:dyDescent="0.2">
      <c r="A61" s="60"/>
      <c r="B61" s="208" t="s">
        <v>838</v>
      </c>
      <c r="C61" s="126">
        <v>200000</v>
      </c>
      <c r="D61" s="58"/>
      <c r="E61" s="168"/>
      <c r="H61" s="233"/>
    </row>
    <row r="62" spans="1:8" x14ac:dyDescent="0.2">
      <c r="A62" s="60"/>
      <c r="B62" s="208" t="s">
        <v>839</v>
      </c>
      <c r="C62" s="125">
        <v>50000</v>
      </c>
      <c r="D62" s="58"/>
      <c r="E62" s="168"/>
      <c r="H62" s="233"/>
    </row>
    <row r="63" spans="1:8" x14ac:dyDescent="0.2">
      <c r="A63" s="60"/>
      <c r="B63" s="208" t="s">
        <v>840</v>
      </c>
      <c r="C63" s="125">
        <v>1000000</v>
      </c>
      <c r="D63" s="58"/>
      <c r="E63" s="168"/>
      <c r="H63" s="233"/>
    </row>
    <row r="64" spans="1:8" x14ac:dyDescent="0.2">
      <c r="A64" s="60"/>
      <c r="B64" s="208" t="s">
        <v>841</v>
      </c>
      <c r="C64" s="125">
        <v>90000</v>
      </c>
      <c r="D64" s="58"/>
      <c r="E64" s="168"/>
      <c r="H64" s="233"/>
    </row>
    <row r="65" spans="1:9" x14ac:dyDescent="0.2">
      <c r="A65" s="60"/>
      <c r="B65" s="208" t="s">
        <v>842</v>
      </c>
      <c r="C65" s="125">
        <v>40000</v>
      </c>
      <c r="D65" s="58"/>
      <c r="E65" s="215"/>
      <c r="H65" s="233"/>
    </row>
    <row r="66" spans="1:9" x14ac:dyDescent="0.2">
      <c r="A66" s="60"/>
      <c r="B66" s="208" t="s">
        <v>843</v>
      </c>
      <c r="C66" s="125">
        <v>300000</v>
      </c>
      <c r="D66" s="1"/>
      <c r="E66" s="169"/>
      <c r="H66" s="233"/>
    </row>
    <row r="67" spans="1:9" x14ac:dyDescent="0.2">
      <c r="A67" s="47"/>
      <c r="B67" s="208" t="s">
        <v>844</v>
      </c>
      <c r="C67" s="125">
        <v>100000</v>
      </c>
      <c r="D67" s="1"/>
      <c r="E67" s="169"/>
      <c r="H67" s="233"/>
    </row>
    <row r="68" spans="1:9" ht="13.5" thickBot="1" x14ac:dyDescent="0.25">
      <c r="A68" s="47"/>
      <c r="B68" s="208" t="s">
        <v>845</v>
      </c>
      <c r="C68" s="128">
        <v>50000</v>
      </c>
      <c r="D68" s="51"/>
      <c r="E68" s="179"/>
    </row>
    <row r="69" spans="1:9" s="2" customFormat="1" ht="13.5" thickTop="1" x14ac:dyDescent="0.2">
      <c r="A69" s="52" t="s">
        <v>29</v>
      </c>
      <c r="B69" s="208" t="s">
        <v>846</v>
      </c>
      <c r="C69" s="125">
        <v>400000</v>
      </c>
      <c r="D69" s="55"/>
      <c r="E69" s="184"/>
      <c r="F69" s="73"/>
      <c r="G69" s="24"/>
      <c r="H69" s="232"/>
      <c r="I69" s="56"/>
    </row>
    <row r="70" spans="1:9" x14ac:dyDescent="0.2">
      <c r="A70" s="60"/>
      <c r="B70" s="208" t="s">
        <v>847</v>
      </c>
      <c r="C70" s="126">
        <v>500000</v>
      </c>
      <c r="D70" s="1"/>
      <c r="E70" s="169"/>
      <c r="H70" s="233"/>
    </row>
    <row r="71" spans="1:9" ht="13.5" thickBot="1" x14ac:dyDescent="0.25">
      <c r="A71" s="60"/>
      <c r="B71" s="401" t="s">
        <v>848</v>
      </c>
      <c r="C71" s="402">
        <v>1700000</v>
      </c>
      <c r="D71" s="1"/>
      <c r="E71" s="170"/>
      <c r="H71" s="233"/>
    </row>
    <row r="72" spans="1:9" ht="18" thickTop="1" thickBot="1" x14ac:dyDescent="0.3">
      <c r="A72" s="47"/>
      <c r="B72" s="49"/>
      <c r="C72" s="50"/>
      <c r="D72" s="51"/>
      <c r="E72" s="269" t="s">
        <v>28</v>
      </c>
    </row>
    <row r="73" spans="1:9" s="2" customFormat="1" ht="14.25" thickTop="1" thickBot="1" x14ac:dyDescent="0.25">
      <c r="A73" s="52" t="s">
        <v>29</v>
      </c>
      <c r="B73" s="53" t="s">
        <v>30</v>
      </c>
      <c r="C73" s="151" t="s">
        <v>141</v>
      </c>
      <c r="D73" s="55"/>
      <c r="E73" s="171" t="s">
        <v>297</v>
      </c>
      <c r="F73" s="73"/>
      <c r="G73" s="24"/>
      <c r="H73" s="232"/>
      <c r="I73" s="56"/>
    </row>
    <row r="74" spans="1:9" ht="13.5" thickTop="1" x14ac:dyDescent="0.2">
      <c r="A74" s="47"/>
      <c r="B74" s="208" t="s">
        <v>849</v>
      </c>
      <c r="C74" s="125">
        <v>800000</v>
      </c>
      <c r="D74" s="1"/>
      <c r="E74" s="169"/>
      <c r="H74" s="233"/>
    </row>
    <row r="75" spans="1:9" ht="13.5" thickBot="1" x14ac:dyDescent="0.25">
      <c r="A75" s="47"/>
      <c r="B75" s="208" t="s">
        <v>850</v>
      </c>
      <c r="C75" s="125">
        <v>900000</v>
      </c>
      <c r="D75" s="51"/>
      <c r="E75" s="179"/>
    </row>
    <row r="76" spans="1:9" s="2" customFormat="1" ht="13.5" thickTop="1" x14ac:dyDescent="0.2">
      <c r="A76" s="52" t="s">
        <v>29</v>
      </c>
      <c r="B76" s="208" t="s">
        <v>851</v>
      </c>
      <c r="C76" s="125">
        <v>300000</v>
      </c>
      <c r="D76" s="120"/>
      <c r="E76" s="182"/>
      <c r="F76" s="73"/>
      <c r="G76" s="24"/>
      <c r="H76" s="232"/>
      <c r="I76" s="56"/>
    </row>
    <row r="77" spans="1:9" x14ac:dyDescent="0.2">
      <c r="A77" s="60"/>
      <c r="B77" s="208" t="s">
        <v>852</v>
      </c>
      <c r="C77" s="125">
        <v>500000</v>
      </c>
      <c r="D77" s="58"/>
      <c r="E77" s="168"/>
      <c r="H77" s="233"/>
    </row>
    <row r="78" spans="1:9" x14ac:dyDescent="0.2">
      <c r="A78" s="60"/>
      <c r="B78" s="208" t="s">
        <v>853</v>
      </c>
      <c r="C78" s="125">
        <v>150000</v>
      </c>
      <c r="D78" s="58"/>
      <c r="E78" s="169"/>
      <c r="F78" s="73" t="s">
        <v>854</v>
      </c>
      <c r="G78" s="6">
        <f>SUM(C31:C71,C74:C78)</f>
        <v>16865000</v>
      </c>
      <c r="H78" s="233"/>
    </row>
    <row r="79" spans="1:9" x14ac:dyDescent="0.2">
      <c r="A79" s="60"/>
      <c r="B79" s="369" t="s">
        <v>1647</v>
      </c>
      <c r="C79" s="261">
        <v>80000</v>
      </c>
      <c r="D79" s="58"/>
      <c r="E79" s="168"/>
      <c r="H79" s="233"/>
    </row>
    <row r="80" spans="1:9" x14ac:dyDescent="0.2">
      <c r="A80" s="60"/>
      <c r="B80" s="369" t="s">
        <v>1648</v>
      </c>
      <c r="C80" s="126">
        <v>400000</v>
      </c>
      <c r="D80" s="58"/>
      <c r="E80" s="168"/>
      <c r="H80" s="233"/>
    </row>
    <row r="81" spans="1:8" x14ac:dyDescent="0.2">
      <c r="A81" s="60"/>
      <c r="B81" s="369" t="s">
        <v>1649</v>
      </c>
      <c r="C81" s="126">
        <v>200000</v>
      </c>
      <c r="D81" s="58"/>
      <c r="E81" s="168"/>
    </row>
    <row r="82" spans="1:8" x14ac:dyDescent="0.2">
      <c r="A82" s="60"/>
      <c r="B82" s="369" t="s">
        <v>1650</v>
      </c>
      <c r="C82" s="125">
        <v>400000</v>
      </c>
      <c r="D82" s="58"/>
      <c r="E82" s="168"/>
      <c r="H82" s="233"/>
    </row>
    <row r="83" spans="1:8" x14ac:dyDescent="0.2">
      <c r="A83" s="60"/>
      <c r="B83" s="369" t="s">
        <v>1651</v>
      </c>
      <c r="C83" s="126">
        <v>150000</v>
      </c>
      <c r="D83" s="58"/>
      <c r="E83" s="168"/>
      <c r="H83" s="233"/>
    </row>
    <row r="84" spans="1:8" x14ac:dyDescent="0.2">
      <c r="A84" s="60"/>
      <c r="B84" s="369" t="s">
        <v>1652</v>
      </c>
      <c r="C84" s="125">
        <v>50000</v>
      </c>
      <c r="D84" s="58"/>
      <c r="E84" s="168"/>
      <c r="H84" s="233"/>
    </row>
    <row r="85" spans="1:8" x14ac:dyDescent="0.2">
      <c r="A85" s="60"/>
      <c r="B85" s="369" t="s">
        <v>1647</v>
      </c>
      <c r="C85" s="126">
        <v>100000</v>
      </c>
      <c r="D85" s="58"/>
      <c r="E85" s="168"/>
    </row>
    <row r="86" spans="1:8" x14ac:dyDescent="0.2">
      <c r="A86" s="60"/>
      <c r="B86" s="369" t="s">
        <v>1653</v>
      </c>
      <c r="C86" s="240">
        <v>100000</v>
      </c>
      <c r="D86" s="58"/>
      <c r="E86" s="168"/>
      <c r="H86" s="233"/>
    </row>
    <row r="87" spans="1:8" x14ac:dyDescent="0.2">
      <c r="A87" s="60"/>
      <c r="B87" s="369" t="s">
        <v>330</v>
      </c>
      <c r="C87" s="237">
        <v>65000</v>
      </c>
      <c r="D87" s="58"/>
      <c r="E87" s="169"/>
      <c r="F87" s="73" t="s">
        <v>1654</v>
      </c>
      <c r="G87" s="6">
        <f>C79+C80+C81+C82+C83+C84+C85+C86+C87</f>
        <v>1545000</v>
      </c>
      <c r="H87" s="233"/>
    </row>
    <row r="88" spans="1:8" x14ac:dyDescent="0.2">
      <c r="A88" s="60"/>
      <c r="B88" s="379" t="s">
        <v>1730</v>
      </c>
      <c r="C88" s="137">
        <v>400000</v>
      </c>
      <c r="D88" s="58"/>
      <c r="E88" s="173"/>
      <c r="F88" s="73" t="s">
        <v>1733</v>
      </c>
      <c r="G88" s="6">
        <v>400000</v>
      </c>
      <c r="H88" s="117"/>
    </row>
    <row r="89" spans="1:8" x14ac:dyDescent="0.2">
      <c r="A89" s="60">
        <v>10</v>
      </c>
      <c r="B89" s="141" t="s">
        <v>1736</v>
      </c>
      <c r="C89" s="137">
        <v>300000</v>
      </c>
      <c r="D89" s="58"/>
      <c r="E89" s="168"/>
    </row>
    <row r="90" spans="1:8" x14ac:dyDescent="0.2">
      <c r="A90" s="60">
        <v>10</v>
      </c>
      <c r="B90" s="141" t="s">
        <v>1737</v>
      </c>
      <c r="C90" s="238">
        <v>100000</v>
      </c>
      <c r="D90" s="58"/>
      <c r="E90" s="168"/>
    </row>
    <row r="91" spans="1:8" x14ac:dyDescent="0.2">
      <c r="A91" s="60">
        <v>10</v>
      </c>
      <c r="B91" s="141" t="s">
        <v>1738</v>
      </c>
      <c r="C91" s="238">
        <v>100000</v>
      </c>
      <c r="D91" s="58"/>
      <c r="E91" s="168"/>
    </row>
    <row r="92" spans="1:8" x14ac:dyDescent="0.2">
      <c r="A92" s="60">
        <v>10</v>
      </c>
      <c r="B92" s="141" t="s">
        <v>1739</v>
      </c>
      <c r="C92" s="238">
        <v>350000</v>
      </c>
      <c r="D92" s="58"/>
      <c r="E92" s="168"/>
    </row>
    <row r="93" spans="1:8" x14ac:dyDescent="0.2">
      <c r="A93" s="60">
        <v>10</v>
      </c>
      <c r="B93" s="141" t="s">
        <v>1740</v>
      </c>
      <c r="C93" s="238">
        <v>60000</v>
      </c>
      <c r="D93" s="58"/>
      <c r="E93" s="168"/>
      <c r="H93" s="233"/>
    </row>
    <row r="94" spans="1:8" x14ac:dyDescent="0.2">
      <c r="A94" s="60">
        <v>10</v>
      </c>
      <c r="B94" s="141" t="s">
        <v>1766</v>
      </c>
      <c r="C94" s="239">
        <v>250000</v>
      </c>
      <c r="D94" s="58"/>
      <c r="E94" s="168"/>
      <c r="H94" s="117"/>
    </row>
    <row r="95" spans="1:8" x14ac:dyDescent="0.2">
      <c r="A95" s="60">
        <v>10</v>
      </c>
      <c r="B95" s="141" t="s">
        <v>1741</v>
      </c>
      <c r="C95" s="238">
        <v>100000</v>
      </c>
      <c r="D95" s="58"/>
      <c r="E95" s="168"/>
    </row>
    <row r="96" spans="1:8" x14ac:dyDescent="0.2">
      <c r="A96" s="60">
        <v>10</v>
      </c>
      <c r="B96" s="141" t="s">
        <v>1742</v>
      </c>
      <c r="C96" s="239">
        <v>120000</v>
      </c>
      <c r="D96" s="58"/>
      <c r="E96" s="168"/>
    </row>
    <row r="97" spans="1:5" x14ac:dyDescent="0.2">
      <c r="A97" s="60">
        <v>10</v>
      </c>
      <c r="B97" s="141" t="s">
        <v>1743</v>
      </c>
      <c r="C97" s="241">
        <v>50000</v>
      </c>
      <c r="D97" s="58"/>
      <c r="E97" s="168"/>
    </row>
    <row r="98" spans="1:5" x14ac:dyDescent="0.2">
      <c r="A98" s="60">
        <v>10</v>
      </c>
      <c r="B98" s="141" t="s">
        <v>1767</v>
      </c>
      <c r="C98" s="129">
        <v>50000</v>
      </c>
      <c r="D98" s="58"/>
      <c r="E98" s="168"/>
    </row>
    <row r="99" spans="1:5" x14ac:dyDescent="0.2">
      <c r="A99" s="60">
        <v>10</v>
      </c>
      <c r="B99" s="141" t="s">
        <v>1768</v>
      </c>
      <c r="C99" s="129">
        <v>250000</v>
      </c>
      <c r="D99" s="58"/>
      <c r="E99" s="168"/>
    </row>
    <row r="100" spans="1:5" x14ac:dyDescent="0.2">
      <c r="A100" s="60">
        <v>10</v>
      </c>
      <c r="B100" s="141" t="s">
        <v>1769</v>
      </c>
      <c r="C100" s="129">
        <v>50000</v>
      </c>
      <c r="D100" s="58"/>
      <c r="E100" s="168"/>
    </row>
    <row r="101" spans="1:5" x14ac:dyDescent="0.2">
      <c r="A101" s="60">
        <v>10</v>
      </c>
      <c r="B101" s="141" t="s">
        <v>1744</v>
      </c>
      <c r="C101" s="129">
        <v>250000</v>
      </c>
      <c r="D101" s="58"/>
      <c r="E101" s="168"/>
    </row>
    <row r="102" spans="1:5" x14ac:dyDescent="0.2">
      <c r="A102" s="60">
        <v>10</v>
      </c>
      <c r="B102" s="141" t="s">
        <v>1770</v>
      </c>
      <c r="C102" s="129">
        <v>50000</v>
      </c>
      <c r="D102" s="58"/>
      <c r="E102" s="168"/>
    </row>
    <row r="103" spans="1:5" x14ac:dyDescent="0.2">
      <c r="A103" s="60"/>
      <c r="B103" s="141" t="s">
        <v>1745</v>
      </c>
      <c r="C103" s="129">
        <v>400000</v>
      </c>
      <c r="D103" s="58"/>
      <c r="E103" s="168"/>
    </row>
    <row r="104" spans="1:5" x14ac:dyDescent="0.2">
      <c r="A104" s="60"/>
      <c r="B104" s="141" t="s">
        <v>1746</v>
      </c>
      <c r="C104" s="129">
        <v>350000</v>
      </c>
      <c r="D104" s="58"/>
      <c r="E104" s="168"/>
    </row>
    <row r="105" spans="1:5" x14ac:dyDescent="0.2">
      <c r="A105" s="60"/>
      <c r="B105" s="141" t="s">
        <v>1771</v>
      </c>
      <c r="C105" s="129">
        <v>200000</v>
      </c>
      <c r="D105" s="58"/>
      <c r="E105" s="168"/>
    </row>
    <row r="106" spans="1:5" x14ac:dyDescent="0.2">
      <c r="A106" s="60"/>
      <c r="B106" s="141" t="s">
        <v>1772</v>
      </c>
      <c r="C106" s="129">
        <v>80000</v>
      </c>
      <c r="D106" s="58"/>
      <c r="E106" s="168"/>
    </row>
    <row r="107" spans="1:5" x14ac:dyDescent="0.2">
      <c r="A107" s="60"/>
      <c r="B107" s="141" t="s">
        <v>1773</v>
      </c>
      <c r="C107" s="241">
        <v>80000</v>
      </c>
      <c r="D107" s="58"/>
      <c r="E107" s="168"/>
    </row>
    <row r="108" spans="1:5" x14ac:dyDescent="0.2">
      <c r="A108" s="60"/>
      <c r="B108" s="141" t="s">
        <v>1766</v>
      </c>
      <c r="C108" s="129">
        <v>100000</v>
      </c>
      <c r="D108" s="58"/>
      <c r="E108" s="168"/>
    </row>
    <row r="109" spans="1:5" x14ac:dyDescent="0.2">
      <c r="A109" s="60"/>
      <c r="B109" s="141" t="s">
        <v>1747</v>
      </c>
      <c r="C109" s="129">
        <v>80000</v>
      </c>
      <c r="D109" s="58"/>
      <c r="E109" s="168"/>
    </row>
    <row r="110" spans="1:5" x14ac:dyDescent="0.2">
      <c r="A110" s="60"/>
      <c r="B110" s="141" t="s">
        <v>1765</v>
      </c>
      <c r="C110" s="129">
        <v>50000</v>
      </c>
      <c r="D110" s="58"/>
      <c r="E110" s="168"/>
    </row>
    <row r="111" spans="1:5" x14ac:dyDescent="0.2">
      <c r="A111" s="60"/>
      <c r="B111" s="141" t="s">
        <v>1748</v>
      </c>
      <c r="C111" s="129">
        <v>50000</v>
      </c>
      <c r="D111" s="58"/>
      <c r="E111" s="168"/>
    </row>
    <row r="112" spans="1:5" x14ac:dyDescent="0.2">
      <c r="A112" s="60"/>
      <c r="B112" s="141" t="s">
        <v>1749</v>
      </c>
      <c r="C112" s="129">
        <v>400000</v>
      </c>
      <c r="D112" s="58"/>
      <c r="E112" s="168"/>
    </row>
    <row r="113" spans="1:7" x14ac:dyDescent="0.2">
      <c r="A113" s="60"/>
      <c r="B113" s="141" t="s">
        <v>1750</v>
      </c>
      <c r="C113" s="129">
        <v>150000</v>
      </c>
      <c r="D113" s="58"/>
      <c r="E113" s="168"/>
    </row>
    <row r="114" spans="1:7" x14ac:dyDescent="0.2">
      <c r="A114" s="60"/>
      <c r="B114" s="141" t="s">
        <v>1764</v>
      </c>
      <c r="C114" s="129">
        <v>250000</v>
      </c>
      <c r="D114" s="58"/>
      <c r="E114" s="168"/>
    </row>
    <row r="115" spans="1:7" x14ac:dyDescent="0.2">
      <c r="A115" s="60"/>
      <c r="B115" s="141" t="s">
        <v>1751</v>
      </c>
      <c r="C115" s="129">
        <v>100000</v>
      </c>
      <c r="D115" s="58"/>
      <c r="E115" s="168"/>
    </row>
    <row r="116" spans="1:7" x14ac:dyDescent="0.2">
      <c r="A116" s="60"/>
      <c r="B116" s="141" t="s">
        <v>1752</v>
      </c>
      <c r="C116" s="129">
        <v>500000</v>
      </c>
      <c r="D116" s="58"/>
      <c r="E116" s="168"/>
    </row>
    <row r="117" spans="1:7" x14ac:dyDescent="0.2">
      <c r="A117" s="60"/>
      <c r="B117" s="141" t="s">
        <v>1753</v>
      </c>
      <c r="C117" s="129">
        <v>350000</v>
      </c>
      <c r="D117" s="58"/>
      <c r="E117" s="168"/>
    </row>
    <row r="118" spans="1:7" x14ac:dyDescent="0.2">
      <c r="A118" s="60"/>
      <c r="B118" s="141" t="s">
        <v>1754</v>
      </c>
      <c r="C118" s="129">
        <v>100000</v>
      </c>
      <c r="D118" s="58"/>
      <c r="E118" s="168"/>
    </row>
    <row r="119" spans="1:7" x14ac:dyDescent="0.2">
      <c r="A119" s="60"/>
      <c r="B119" s="141" t="s">
        <v>1755</v>
      </c>
      <c r="C119" s="129">
        <v>200000</v>
      </c>
      <c r="D119" s="58"/>
      <c r="E119" s="168"/>
    </row>
    <row r="120" spans="1:7" x14ac:dyDescent="0.2">
      <c r="A120" s="60"/>
      <c r="B120" s="141" t="s">
        <v>1756</v>
      </c>
      <c r="C120" s="129">
        <v>300000</v>
      </c>
      <c r="D120" s="58"/>
      <c r="E120" s="168"/>
    </row>
    <row r="121" spans="1:7" x14ac:dyDescent="0.2">
      <c r="A121" s="60"/>
      <c r="B121" s="141" t="s">
        <v>1763</v>
      </c>
      <c r="C121" s="129">
        <v>1000000</v>
      </c>
      <c r="D121" s="58"/>
      <c r="E121" s="168"/>
    </row>
    <row r="122" spans="1:7" x14ac:dyDescent="0.2">
      <c r="A122" s="60"/>
      <c r="B122" s="141" t="s">
        <v>1758</v>
      </c>
      <c r="C122" s="129">
        <v>80000</v>
      </c>
      <c r="D122" s="58"/>
      <c r="E122" s="168"/>
    </row>
    <row r="123" spans="1:7" x14ac:dyDescent="0.2">
      <c r="A123" s="60"/>
      <c r="B123" s="141" t="s">
        <v>1759</v>
      </c>
      <c r="C123" s="129">
        <v>150000</v>
      </c>
      <c r="D123" s="58"/>
      <c r="E123" s="168"/>
    </row>
    <row r="124" spans="1:7" x14ac:dyDescent="0.2">
      <c r="A124" s="60"/>
      <c r="B124" s="141" t="s">
        <v>1762</v>
      </c>
      <c r="C124" s="129">
        <v>400000</v>
      </c>
      <c r="D124" s="58"/>
      <c r="E124" s="168"/>
    </row>
    <row r="125" spans="1:7" x14ac:dyDescent="0.2">
      <c r="A125" s="60"/>
      <c r="B125" s="141" t="s">
        <v>1760</v>
      </c>
      <c r="C125" s="129">
        <v>500000</v>
      </c>
      <c r="D125" s="58"/>
      <c r="E125" s="168"/>
    </row>
    <row r="126" spans="1:7" x14ac:dyDescent="0.2">
      <c r="A126" s="60"/>
      <c r="B126" s="400" t="s">
        <v>1761</v>
      </c>
      <c r="C126" s="399">
        <v>80000</v>
      </c>
      <c r="D126" s="58"/>
      <c r="E126" s="168"/>
      <c r="F126" s="73" t="s">
        <v>1774</v>
      </c>
      <c r="G126" s="6">
        <f>SUM(C89:C126)</f>
        <v>8030000</v>
      </c>
    </row>
    <row r="127" spans="1:7" x14ac:dyDescent="0.2">
      <c r="A127" s="60"/>
      <c r="B127" s="124" t="s">
        <v>2145</v>
      </c>
      <c r="C127" s="129">
        <v>300000</v>
      </c>
      <c r="D127" s="58"/>
      <c r="E127" s="168"/>
    </row>
    <row r="128" spans="1:7" x14ac:dyDescent="0.2">
      <c r="A128" s="60"/>
      <c r="B128" s="143" t="s">
        <v>2146</v>
      </c>
      <c r="C128" s="129">
        <v>100000</v>
      </c>
      <c r="D128" s="58"/>
      <c r="E128" s="168"/>
    </row>
    <row r="129" spans="1:9" ht="13.5" thickBot="1" x14ac:dyDescent="0.25">
      <c r="A129" s="60"/>
      <c r="B129" s="124" t="s">
        <v>2147</v>
      </c>
      <c r="C129" s="129">
        <v>100000</v>
      </c>
      <c r="D129" s="58"/>
      <c r="E129" s="168"/>
      <c r="F129" s="73" t="s">
        <v>2148</v>
      </c>
      <c r="G129" s="6">
        <f>C127+C128+C129</f>
        <v>500000</v>
      </c>
    </row>
    <row r="130" spans="1:9" ht="21" customHeight="1" thickTop="1" thickBot="1" x14ac:dyDescent="0.25">
      <c r="A130" s="60"/>
      <c r="B130" s="65" t="s">
        <v>33</v>
      </c>
      <c r="C130" s="108">
        <f>SUM(C9:C71,C74:C129)</f>
        <v>33162863.009999998</v>
      </c>
      <c r="D130" s="157"/>
      <c r="E130" s="108">
        <f>SUM(E74:E129,E9:E71)</f>
        <v>0</v>
      </c>
      <c r="G130" s="62"/>
    </row>
    <row r="131" spans="1:9" ht="13.5" thickTop="1" x14ac:dyDescent="0.2">
      <c r="A131" s="67"/>
      <c r="B131" s="18"/>
      <c r="C131" s="68"/>
      <c r="D131" s="1"/>
      <c r="E131" s="262"/>
      <c r="G131" s="6"/>
      <c r="H131" s="117"/>
    </row>
    <row r="132" spans="1:9" x14ac:dyDescent="0.2">
      <c r="A132" s="47"/>
      <c r="B132" s="18"/>
      <c r="C132" s="68"/>
      <c r="D132" s="1"/>
      <c r="E132" s="262"/>
      <c r="G132" s="6"/>
      <c r="H132" s="117"/>
    </row>
    <row r="133" spans="1:9" ht="12" customHeight="1" x14ac:dyDescent="0.2">
      <c r="A133" s="47"/>
      <c r="B133" s="18"/>
      <c r="C133" s="68"/>
      <c r="D133" s="1"/>
      <c r="E133" s="262"/>
      <c r="G133" s="6"/>
      <c r="H133" s="117"/>
    </row>
    <row r="134" spans="1:9" ht="15.75" x14ac:dyDescent="0.25">
      <c r="A134" s="69"/>
      <c r="B134" s="16" t="s">
        <v>302</v>
      </c>
      <c r="C134" s="7"/>
      <c r="D134" s="1"/>
      <c r="E134" s="262"/>
    </row>
    <row r="135" spans="1:9" ht="16.5" thickBot="1" x14ac:dyDescent="0.3">
      <c r="A135" s="69"/>
      <c r="B135" s="1"/>
      <c r="C135" s="50"/>
      <c r="D135" s="51"/>
      <c r="E135" s="269" t="s">
        <v>28</v>
      </c>
    </row>
    <row r="136" spans="1:9" ht="17.25" thickTop="1" thickBot="1" x14ac:dyDescent="0.3">
      <c r="A136" s="69"/>
      <c r="B136" s="53" t="s">
        <v>30</v>
      </c>
      <c r="C136" s="151" t="s">
        <v>31</v>
      </c>
      <c r="D136" s="55"/>
      <c r="E136" s="175" t="s">
        <v>297</v>
      </c>
    </row>
    <row r="137" spans="1:9" ht="13.5" thickTop="1" x14ac:dyDescent="0.2">
      <c r="A137" s="59">
        <v>0</v>
      </c>
      <c r="B137" s="300" t="s">
        <v>281</v>
      </c>
      <c r="C137" s="301">
        <v>25000</v>
      </c>
      <c r="D137" s="58"/>
      <c r="E137" s="173"/>
    </row>
    <row r="138" spans="1:9" x14ac:dyDescent="0.2">
      <c r="A138" s="59">
        <v>0</v>
      </c>
      <c r="B138" s="256" t="s">
        <v>303</v>
      </c>
      <c r="C138" s="302">
        <v>10000</v>
      </c>
      <c r="D138" s="58"/>
      <c r="E138" s="168"/>
      <c r="F138" s="73" t="s">
        <v>98</v>
      </c>
    </row>
    <row r="139" spans="1:9" x14ac:dyDescent="0.2">
      <c r="A139" s="59">
        <v>0</v>
      </c>
      <c r="B139" s="303" t="s">
        <v>348</v>
      </c>
      <c r="C139" s="123">
        <v>25000</v>
      </c>
      <c r="D139" s="58"/>
      <c r="E139" s="168"/>
    </row>
    <row r="140" spans="1:9" x14ac:dyDescent="0.2">
      <c r="A140" s="59">
        <v>0</v>
      </c>
      <c r="B140" s="235" t="s">
        <v>349</v>
      </c>
      <c r="C140" s="213">
        <v>20000</v>
      </c>
      <c r="D140" s="58"/>
      <c r="E140" s="168"/>
      <c r="G140" s="62"/>
      <c r="H140" s="117"/>
    </row>
    <row r="141" spans="1:9" x14ac:dyDescent="0.2">
      <c r="A141" s="59">
        <v>0</v>
      </c>
      <c r="B141" s="235" t="s">
        <v>350</v>
      </c>
      <c r="C141" s="123">
        <v>10000</v>
      </c>
      <c r="D141" s="58"/>
      <c r="E141" s="168"/>
    </row>
    <row r="142" spans="1:9" x14ac:dyDescent="0.2">
      <c r="A142" s="59">
        <v>0</v>
      </c>
      <c r="B142" s="235" t="s">
        <v>351</v>
      </c>
      <c r="C142" s="213">
        <v>20000</v>
      </c>
      <c r="D142" s="58"/>
      <c r="E142" s="168"/>
    </row>
    <row r="143" spans="1:9" x14ac:dyDescent="0.2">
      <c r="A143" s="59">
        <v>0</v>
      </c>
      <c r="B143" s="235" t="s">
        <v>352</v>
      </c>
      <c r="C143" s="123">
        <v>25000</v>
      </c>
      <c r="D143" s="58"/>
      <c r="E143" s="168"/>
    </row>
    <row r="144" spans="1:9" ht="13.5" thickBot="1" x14ac:dyDescent="0.25">
      <c r="A144" s="59">
        <v>0</v>
      </c>
      <c r="B144" s="257" t="s">
        <v>353</v>
      </c>
      <c r="C144" s="253">
        <v>25000</v>
      </c>
      <c r="D144" s="58"/>
      <c r="E144" s="170"/>
      <c r="H144" s="117"/>
      <c r="I144" s="6"/>
    </row>
    <row r="145" spans="1:5" ht="17.25" thickTop="1" thickBot="1" x14ac:dyDescent="0.3">
      <c r="A145" s="69"/>
      <c r="B145" s="1"/>
      <c r="C145" s="50"/>
      <c r="D145" s="51"/>
      <c r="E145" s="269" t="s">
        <v>28</v>
      </c>
    </row>
    <row r="146" spans="1:5" ht="17.25" thickTop="1" thickBot="1" x14ac:dyDescent="0.3">
      <c r="A146" s="69"/>
      <c r="B146" s="53" t="s">
        <v>30</v>
      </c>
      <c r="C146" s="151" t="s">
        <v>31</v>
      </c>
      <c r="D146" s="55"/>
      <c r="E146" s="175" t="s">
        <v>297</v>
      </c>
    </row>
    <row r="147" spans="1:5" ht="13.5" thickTop="1" x14ac:dyDescent="0.2">
      <c r="A147" s="59">
        <v>0</v>
      </c>
      <c r="B147" s="235" t="s">
        <v>354</v>
      </c>
      <c r="C147" s="123">
        <v>20000</v>
      </c>
      <c r="D147" s="58"/>
      <c r="E147" s="168"/>
    </row>
    <row r="148" spans="1:5" x14ac:dyDescent="0.2">
      <c r="A148" s="59">
        <v>0</v>
      </c>
      <c r="B148" s="235" t="s">
        <v>355</v>
      </c>
      <c r="C148" s="213">
        <v>25000</v>
      </c>
      <c r="D148" s="58"/>
      <c r="E148" s="168"/>
    </row>
    <row r="149" spans="1:5" x14ac:dyDescent="0.2">
      <c r="A149" s="59">
        <v>0</v>
      </c>
      <c r="B149" s="235" t="s">
        <v>167</v>
      </c>
      <c r="C149" s="123">
        <v>25000</v>
      </c>
      <c r="D149" s="58"/>
      <c r="E149" s="168"/>
    </row>
    <row r="150" spans="1:5" x14ac:dyDescent="0.2">
      <c r="A150" s="59">
        <v>0</v>
      </c>
      <c r="B150" s="235" t="s">
        <v>356</v>
      </c>
      <c r="C150" s="213">
        <v>25000</v>
      </c>
      <c r="D150" s="58"/>
      <c r="E150" s="168"/>
    </row>
    <row r="151" spans="1:5" x14ac:dyDescent="0.2">
      <c r="A151" s="59">
        <v>0</v>
      </c>
      <c r="B151" s="235" t="s">
        <v>357</v>
      </c>
      <c r="C151" s="123">
        <v>20000</v>
      </c>
      <c r="D151" s="58"/>
      <c r="E151" s="168"/>
    </row>
    <row r="152" spans="1:5" x14ac:dyDescent="0.2">
      <c r="A152" s="59">
        <v>0</v>
      </c>
      <c r="B152" s="235" t="s">
        <v>168</v>
      </c>
      <c r="C152" s="213">
        <v>10000</v>
      </c>
      <c r="D152" s="58"/>
      <c r="E152" s="168"/>
    </row>
    <row r="153" spans="1:5" x14ac:dyDescent="0.2">
      <c r="A153" s="59">
        <v>0</v>
      </c>
      <c r="B153" s="235" t="s">
        <v>169</v>
      </c>
      <c r="C153" s="123">
        <v>25000</v>
      </c>
      <c r="D153" s="58"/>
      <c r="E153" s="168"/>
    </row>
    <row r="154" spans="1:5" x14ac:dyDescent="0.2">
      <c r="A154" s="59">
        <v>0</v>
      </c>
      <c r="B154" s="235" t="s">
        <v>358</v>
      </c>
      <c r="C154" s="213">
        <v>24000</v>
      </c>
      <c r="D154" s="58"/>
      <c r="E154" s="168"/>
    </row>
    <row r="155" spans="1:5" x14ac:dyDescent="0.2">
      <c r="A155" s="59">
        <v>0</v>
      </c>
      <c r="B155" s="235" t="s">
        <v>170</v>
      </c>
      <c r="C155" s="123">
        <v>25000</v>
      </c>
      <c r="D155" s="58"/>
      <c r="E155" s="168"/>
    </row>
    <row r="156" spans="1:5" x14ac:dyDescent="0.2">
      <c r="A156" s="59">
        <v>0</v>
      </c>
      <c r="B156" s="235" t="s">
        <v>171</v>
      </c>
      <c r="C156" s="213">
        <v>10000</v>
      </c>
      <c r="D156" s="58"/>
      <c r="E156" s="168"/>
    </row>
    <row r="157" spans="1:5" x14ac:dyDescent="0.2">
      <c r="A157" s="59">
        <v>0</v>
      </c>
      <c r="B157" s="235" t="s">
        <v>172</v>
      </c>
      <c r="C157" s="123">
        <v>25000</v>
      </c>
      <c r="D157" s="58"/>
      <c r="E157" s="168"/>
    </row>
    <row r="158" spans="1:5" ht="13.5" thickBot="1" x14ac:dyDescent="0.25">
      <c r="A158" s="71">
        <v>0</v>
      </c>
      <c r="B158" s="235" t="s">
        <v>359</v>
      </c>
      <c r="C158" s="213">
        <v>10000</v>
      </c>
      <c r="D158" s="58"/>
      <c r="E158" s="169"/>
    </row>
    <row r="159" spans="1:5" ht="13.5" thickTop="1" x14ac:dyDescent="0.2">
      <c r="A159" s="74">
        <v>0</v>
      </c>
      <c r="B159" s="235" t="s">
        <v>173</v>
      </c>
      <c r="C159" s="123">
        <v>25000</v>
      </c>
      <c r="D159" s="58"/>
      <c r="E159" s="173"/>
    </row>
    <row r="160" spans="1:5" x14ac:dyDescent="0.2">
      <c r="A160" s="59">
        <v>0</v>
      </c>
      <c r="B160" s="235" t="s">
        <v>174</v>
      </c>
      <c r="C160" s="213">
        <v>25000</v>
      </c>
      <c r="D160" s="58"/>
      <c r="E160" s="168"/>
    </row>
    <row r="161" spans="1:5" x14ac:dyDescent="0.2">
      <c r="A161" s="59">
        <v>0</v>
      </c>
      <c r="B161" s="235" t="s">
        <v>360</v>
      </c>
      <c r="C161" s="123">
        <v>25000</v>
      </c>
      <c r="D161" s="58"/>
      <c r="E161" s="168"/>
    </row>
    <row r="162" spans="1:5" x14ac:dyDescent="0.2">
      <c r="A162" s="59">
        <v>0</v>
      </c>
      <c r="B162" s="235" t="s">
        <v>175</v>
      </c>
      <c r="C162" s="213">
        <v>25000</v>
      </c>
      <c r="D162" s="58"/>
      <c r="E162" s="168"/>
    </row>
    <row r="163" spans="1:5" x14ac:dyDescent="0.2">
      <c r="A163" s="59">
        <v>0</v>
      </c>
      <c r="B163" s="235" t="s">
        <v>176</v>
      </c>
      <c r="C163" s="123">
        <v>15000</v>
      </c>
      <c r="D163" s="58"/>
      <c r="E163" s="168"/>
    </row>
    <row r="164" spans="1:5" x14ac:dyDescent="0.2">
      <c r="A164" s="59">
        <v>0</v>
      </c>
      <c r="B164" s="235" t="s">
        <v>177</v>
      </c>
      <c r="C164" s="213">
        <v>20000</v>
      </c>
      <c r="D164" s="58"/>
      <c r="E164" s="168"/>
    </row>
    <row r="165" spans="1:5" x14ac:dyDescent="0.2">
      <c r="A165" s="59">
        <v>0</v>
      </c>
      <c r="B165" s="235" t="s">
        <v>178</v>
      </c>
      <c r="C165" s="123">
        <v>25000</v>
      </c>
      <c r="D165" s="58"/>
      <c r="E165" s="168"/>
    </row>
    <row r="166" spans="1:5" ht="13.5" customHeight="1" x14ac:dyDescent="0.2">
      <c r="A166" s="59">
        <v>0</v>
      </c>
      <c r="B166" s="235" t="s">
        <v>179</v>
      </c>
      <c r="C166" s="213">
        <v>15000</v>
      </c>
      <c r="D166" s="58"/>
      <c r="E166" s="169">
        <v>15000</v>
      </c>
    </row>
    <row r="167" spans="1:5" x14ac:dyDescent="0.2">
      <c r="A167" s="59">
        <v>0</v>
      </c>
      <c r="B167" s="235" t="s">
        <v>361</v>
      </c>
      <c r="C167" s="123">
        <v>10000</v>
      </c>
      <c r="D167" s="58"/>
      <c r="E167" s="270"/>
    </row>
    <row r="168" spans="1:5" x14ac:dyDescent="0.2">
      <c r="A168" s="59">
        <v>0</v>
      </c>
      <c r="B168" s="235" t="s">
        <v>180</v>
      </c>
      <c r="C168" s="213">
        <v>25000</v>
      </c>
      <c r="D168" s="58"/>
      <c r="E168" s="270"/>
    </row>
    <row r="169" spans="1:5" x14ac:dyDescent="0.2">
      <c r="A169" s="59">
        <v>0</v>
      </c>
      <c r="B169" s="235" t="s">
        <v>362</v>
      </c>
      <c r="C169" s="123">
        <v>25000</v>
      </c>
      <c r="D169" s="58"/>
      <c r="E169" s="173"/>
    </row>
    <row r="170" spans="1:5" x14ac:dyDescent="0.2">
      <c r="A170" s="59">
        <v>0</v>
      </c>
      <c r="B170" s="235" t="s">
        <v>363</v>
      </c>
      <c r="C170" s="123">
        <v>25000</v>
      </c>
      <c r="D170" s="58"/>
      <c r="E170" s="168"/>
    </row>
    <row r="171" spans="1:5" x14ac:dyDescent="0.2">
      <c r="A171" s="59">
        <v>0</v>
      </c>
      <c r="B171" s="235" t="s">
        <v>364</v>
      </c>
      <c r="C171" s="213">
        <v>25000</v>
      </c>
      <c r="D171" s="58"/>
      <c r="E171" s="168"/>
    </row>
    <row r="172" spans="1:5" x14ac:dyDescent="0.2">
      <c r="A172" s="59">
        <v>0</v>
      </c>
      <c r="B172" s="235" t="s">
        <v>181</v>
      </c>
      <c r="C172" s="123">
        <v>15000</v>
      </c>
      <c r="D172" s="58"/>
      <c r="E172" s="169"/>
    </row>
    <row r="173" spans="1:5" x14ac:dyDescent="0.2">
      <c r="A173" s="59">
        <v>0</v>
      </c>
      <c r="B173" s="235" t="s">
        <v>182</v>
      </c>
      <c r="C173" s="213">
        <v>18000</v>
      </c>
      <c r="D173" s="58"/>
      <c r="E173" s="173"/>
    </row>
    <row r="174" spans="1:5" x14ac:dyDescent="0.2">
      <c r="A174" s="59">
        <v>0</v>
      </c>
      <c r="B174" s="235" t="s">
        <v>365</v>
      </c>
      <c r="C174" s="123">
        <v>25000</v>
      </c>
      <c r="D174" s="58"/>
      <c r="E174" s="168"/>
    </row>
    <row r="175" spans="1:5" x14ac:dyDescent="0.2">
      <c r="A175" s="59">
        <v>0</v>
      </c>
      <c r="B175" s="235" t="s">
        <v>366</v>
      </c>
      <c r="C175" s="213">
        <v>20000</v>
      </c>
      <c r="D175" s="58"/>
      <c r="E175" s="168"/>
    </row>
    <row r="176" spans="1:5" x14ac:dyDescent="0.2">
      <c r="A176" s="59">
        <v>0</v>
      </c>
      <c r="B176" s="235" t="s">
        <v>183</v>
      </c>
      <c r="C176" s="123">
        <v>25000</v>
      </c>
      <c r="D176" s="58"/>
      <c r="E176" s="168"/>
    </row>
    <row r="177" spans="1:5" x14ac:dyDescent="0.2">
      <c r="A177" s="59">
        <v>0</v>
      </c>
      <c r="B177" s="235" t="s">
        <v>184</v>
      </c>
      <c r="C177" s="213">
        <v>15000</v>
      </c>
      <c r="D177" s="58"/>
      <c r="E177" s="168"/>
    </row>
    <row r="178" spans="1:5" x14ac:dyDescent="0.2">
      <c r="A178" s="59">
        <v>0</v>
      </c>
      <c r="B178" s="235" t="s">
        <v>185</v>
      </c>
      <c r="C178" s="123">
        <v>25000</v>
      </c>
      <c r="D178" s="58"/>
      <c r="E178" s="168"/>
    </row>
    <row r="179" spans="1:5" x14ac:dyDescent="0.2">
      <c r="A179" s="59">
        <v>0</v>
      </c>
      <c r="B179" s="235" t="s">
        <v>186</v>
      </c>
      <c r="C179" s="213">
        <v>15000</v>
      </c>
      <c r="D179" s="58"/>
      <c r="E179" s="168"/>
    </row>
    <row r="180" spans="1:5" x14ac:dyDescent="0.2">
      <c r="A180" s="59">
        <v>0</v>
      </c>
      <c r="B180" s="235" t="s">
        <v>367</v>
      </c>
      <c r="C180" s="123">
        <v>25000</v>
      </c>
      <c r="D180" s="58"/>
      <c r="E180" s="168"/>
    </row>
    <row r="181" spans="1:5" x14ac:dyDescent="0.2">
      <c r="A181" s="59">
        <v>0</v>
      </c>
      <c r="B181" s="235" t="s">
        <v>368</v>
      </c>
      <c r="C181" s="213">
        <v>25000</v>
      </c>
      <c r="D181" s="58"/>
      <c r="E181" s="168"/>
    </row>
    <row r="182" spans="1:5" x14ac:dyDescent="0.2">
      <c r="A182" s="59">
        <v>0</v>
      </c>
      <c r="B182" s="235" t="s">
        <v>187</v>
      </c>
      <c r="C182" s="123">
        <v>25000</v>
      </c>
      <c r="D182" s="58"/>
      <c r="E182" s="168"/>
    </row>
    <row r="183" spans="1:5" x14ac:dyDescent="0.2">
      <c r="A183" s="59">
        <v>0</v>
      </c>
      <c r="B183" s="235" t="s">
        <v>188</v>
      </c>
      <c r="C183" s="213">
        <v>25000</v>
      </c>
      <c r="D183" s="58"/>
      <c r="E183" s="168"/>
    </row>
    <row r="184" spans="1:5" x14ac:dyDescent="0.2">
      <c r="A184" s="59">
        <v>0</v>
      </c>
      <c r="B184" s="235" t="s">
        <v>189</v>
      </c>
      <c r="C184" s="123">
        <v>10000</v>
      </c>
      <c r="D184" s="58"/>
      <c r="E184" s="168"/>
    </row>
    <row r="185" spans="1:5" x14ac:dyDescent="0.2">
      <c r="A185" s="59">
        <v>0</v>
      </c>
      <c r="B185" s="235" t="s">
        <v>369</v>
      </c>
      <c r="C185" s="213">
        <v>25000</v>
      </c>
      <c r="D185" s="58"/>
      <c r="E185" s="168"/>
    </row>
    <row r="186" spans="1:5" x14ac:dyDescent="0.2">
      <c r="A186" s="59">
        <v>0</v>
      </c>
      <c r="B186" s="235" t="s">
        <v>370</v>
      </c>
      <c r="C186" s="123">
        <v>10000</v>
      </c>
      <c r="D186" s="58"/>
      <c r="E186" s="168"/>
    </row>
    <row r="187" spans="1:5" x14ac:dyDescent="0.2">
      <c r="A187" s="59">
        <v>0</v>
      </c>
      <c r="B187" s="235" t="s">
        <v>371</v>
      </c>
      <c r="C187" s="213">
        <v>25000</v>
      </c>
      <c r="D187" s="58"/>
      <c r="E187" s="168"/>
    </row>
    <row r="188" spans="1:5" x14ac:dyDescent="0.2">
      <c r="A188" s="59">
        <v>0</v>
      </c>
      <c r="B188" s="235" t="s">
        <v>190</v>
      </c>
      <c r="C188" s="123">
        <v>25000</v>
      </c>
      <c r="D188" s="58"/>
      <c r="E188" s="168"/>
    </row>
    <row r="189" spans="1:5" x14ac:dyDescent="0.2">
      <c r="A189" s="59">
        <v>0</v>
      </c>
      <c r="B189" s="235" t="s">
        <v>191</v>
      </c>
      <c r="C189" s="213">
        <v>25000</v>
      </c>
      <c r="D189" s="58"/>
      <c r="E189" s="168"/>
    </row>
    <row r="190" spans="1:5" x14ac:dyDescent="0.2">
      <c r="A190" s="59">
        <v>0</v>
      </c>
      <c r="B190" s="235" t="s">
        <v>191</v>
      </c>
      <c r="C190" s="123">
        <v>25000</v>
      </c>
      <c r="D190" s="58"/>
      <c r="E190" s="168"/>
    </row>
    <row r="191" spans="1:5" x14ac:dyDescent="0.2">
      <c r="A191" s="59">
        <v>0</v>
      </c>
      <c r="B191" s="235" t="s">
        <v>372</v>
      </c>
      <c r="C191" s="213">
        <v>20000</v>
      </c>
      <c r="D191" s="58"/>
      <c r="E191" s="168"/>
    </row>
    <row r="192" spans="1:5" x14ac:dyDescent="0.2">
      <c r="A192" s="59">
        <v>0</v>
      </c>
      <c r="B192" s="235" t="s">
        <v>192</v>
      </c>
      <c r="C192" s="123">
        <v>25000</v>
      </c>
      <c r="D192" s="58"/>
      <c r="E192" s="168"/>
    </row>
    <row r="193" spans="1:11" x14ac:dyDescent="0.2">
      <c r="A193" s="59">
        <v>0</v>
      </c>
      <c r="B193" s="235" t="s">
        <v>193</v>
      </c>
      <c r="C193" s="213">
        <v>25000</v>
      </c>
      <c r="D193" s="58"/>
      <c r="E193" s="168"/>
    </row>
    <row r="194" spans="1:11" x14ac:dyDescent="0.2">
      <c r="A194" s="59">
        <v>0</v>
      </c>
      <c r="B194" s="235" t="s">
        <v>373</v>
      </c>
      <c r="C194" s="123">
        <v>10000</v>
      </c>
      <c r="D194" s="58"/>
      <c r="E194" s="168"/>
    </row>
    <row r="195" spans="1:11" x14ac:dyDescent="0.2">
      <c r="A195" s="59">
        <v>0</v>
      </c>
      <c r="B195" s="235" t="s">
        <v>374</v>
      </c>
      <c r="C195" s="213">
        <v>25000</v>
      </c>
      <c r="D195" s="58"/>
      <c r="E195" s="168"/>
    </row>
    <row r="196" spans="1:11" x14ac:dyDescent="0.2">
      <c r="A196" s="59">
        <v>0</v>
      </c>
      <c r="B196" s="235" t="s">
        <v>194</v>
      </c>
      <c r="C196" s="123">
        <v>10000</v>
      </c>
      <c r="D196" s="58"/>
      <c r="E196" s="168"/>
    </row>
    <row r="197" spans="1:11" x14ac:dyDescent="0.2">
      <c r="A197" s="59">
        <v>0</v>
      </c>
      <c r="B197" s="235" t="s">
        <v>195</v>
      </c>
      <c r="C197" s="213">
        <v>20000</v>
      </c>
      <c r="D197" s="58"/>
      <c r="E197" s="168"/>
    </row>
    <row r="198" spans="1:11" x14ac:dyDescent="0.2">
      <c r="A198" s="59">
        <v>0</v>
      </c>
      <c r="B198" s="235" t="s">
        <v>196</v>
      </c>
      <c r="C198" s="123">
        <v>10000</v>
      </c>
      <c r="D198" s="58"/>
      <c r="E198" s="168"/>
    </row>
    <row r="199" spans="1:11" x14ac:dyDescent="0.2">
      <c r="A199" s="59">
        <v>0</v>
      </c>
      <c r="B199" s="235" t="s">
        <v>375</v>
      </c>
      <c r="C199" s="213">
        <v>20000</v>
      </c>
      <c r="D199" s="58"/>
      <c r="E199" s="168"/>
    </row>
    <row r="200" spans="1:11" x14ac:dyDescent="0.2">
      <c r="A200" s="59">
        <v>0</v>
      </c>
      <c r="B200" s="235" t="s">
        <v>197</v>
      </c>
      <c r="C200" s="123">
        <v>25000</v>
      </c>
      <c r="D200" s="58"/>
      <c r="E200" s="169"/>
    </row>
    <row r="201" spans="1:11" x14ac:dyDescent="0.2">
      <c r="A201" s="59">
        <v>0</v>
      </c>
      <c r="B201" s="403" t="s">
        <v>198</v>
      </c>
      <c r="C201" s="213">
        <v>25000</v>
      </c>
      <c r="D201" s="58"/>
      <c r="E201" s="173"/>
    </row>
    <row r="202" spans="1:11" x14ac:dyDescent="0.2">
      <c r="A202" s="59">
        <v>0</v>
      </c>
      <c r="B202" s="299" t="s">
        <v>376</v>
      </c>
      <c r="C202" s="123">
        <v>10000</v>
      </c>
      <c r="D202" s="58"/>
      <c r="E202" s="168"/>
    </row>
    <row r="203" spans="1:11" ht="12.75" customHeight="1" x14ac:dyDescent="0.2">
      <c r="A203" s="59">
        <v>0</v>
      </c>
      <c r="B203" s="299" t="s">
        <v>199</v>
      </c>
      <c r="C203" s="213">
        <v>25000</v>
      </c>
      <c r="D203" s="58"/>
      <c r="E203" s="168"/>
    </row>
    <row r="204" spans="1:11" ht="12.75" customHeight="1" x14ac:dyDescent="0.2">
      <c r="A204" s="60">
        <v>8</v>
      </c>
      <c r="B204" s="299" t="s">
        <v>377</v>
      </c>
      <c r="C204" s="123">
        <v>15000</v>
      </c>
      <c r="D204" s="58"/>
      <c r="E204" s="168"/>
    </row>
    <row r="205" spans="1:11" ht="12.75" customHeight="1" x14ac:dyDescent="0.2">
      <c r="A205" s="60">
        <v>9</v>
      </c>
      <c r="B205" s="299" t="s">
        <v>378</v>
      </c>
      <c r="C205" s="213">
        <v>25000</v>
      </c>
      <c r="D205" s="58"/>
      <c r="E205" s="168"/>
      <c r="G205" s="6"/>
      <c r="H205" s="117"/>
      <c r="I205" s="75"/>
      <c r="J205" s="76"/>
      <c r="K205" s="77"/>
    </row>
    <row r="206" spans="1:11" ht="12.75" customHeight="1" x14ac:dyDescent="0.2">
      <c r="A206" s="60">
        <v>9</v>
      </c>
      <c r="B206" s="299" t="s">
        <v>379</v>
      </c>
      <c r="C206" s="123">
        <v>15000</v>
      </c>
      <c r="D206" s="58"/>
      <c r="E206" s="168"/>
    </row>
    <row r="207" spans="1:11" ht="12.75" customHeight="1" x14ac:dyDescent="0.2">
      <c r="A207" s="60">
        <v>9</v>
      </c>
      <c r="B207" s="299" t="s">
        <v>380</v>
      </c>
      <c r="C207" s="123">
        <v>15000</v>
      </c>
      <c r="D207" s="58"/>
      <c r="E207" s="169"/>
    </row>
    <row r="208" spans="1:11" ht="12.75" customHeight="1" x14ac:dyDescent="0.2">
      <c r="A208" s="60">
        <v>9</v>
      </c>
      <c r="B208" s="299" t="s">
        <v>381</v>
      </c>
      <c r="C208" s="123">
        <v>25000</v>
      </c>
      <c r="D208" s="58"/>
      <c r="E208" s="173"/>
    </row>
    <row r="209" spans="1:7" ht="12.75" customHeight="1" x14ac:dyDescent="0.2">
      <c r="A209" s="60">
        <v>9</v>
      </c>
      <c r="B209" s="299" t="s">
        <v>382</v>
      </c>
      <c r="C209" s="123">
        <v>10000</v>
      </c>
      <c r="D209" s="58"/>
      <c r="E209" s="169"/>
    </row>
    <row r="210" spans="1:7" ht="12.75" customHeight="1" x14ac:dyDescent="0.2">
      <c r="A210" s="60">
        <v>9</v>
      </c>
      <c r="B210" s="299" t="s">
        <v>383</v>
      </c>
      <c r="C210" s="213">
        <v>10000</v>
      </c>
      <c r="D210" s="58"/>
      <c r="E210" s="173"/>
    </row>
    <row r="211" spans="1:7" ht="12.75" customHeight="1" x14ac:dyDescent="0.2">
      <c r="A211" s="60">
        <v>9</v>
      </c>
      <c r="B211" s="304" t="s">
        <v>200</v>
      </c>
      <c r="C211" s="204">
        <v>25000</v>
      </c>
      <c r="D211" s="58"/>
      <c r="E211" s="168"/>
      <c r="F211" s="73" t="s">
        <v>98</v>
      </c>
      <c r="G211" s="6">
        <f>SUM(C137:C144,C147:C211)</f>
        <v>1482000</v>
      </c>
    </row>
    <row r="212" spans="1:7" ht="12.75" customHeight="1" x14ac:dyDescent="0.2">
      <c r="A212" s="60">
        <v>9</v>
      </c>
      <c r="B212" s="206" t="s">
        <v>440</v>
      </c>
      <c r="C212" s="158">
        <v>19000</v>
      </c>
      <c r="D212" s="58"/>
      <c r="E212" s="168"/>
    </row>
    <row r="213" spans="1:7" ht="12.75" customHeight="1" x14ac:dyDescent="0.2">
      <c r="A213" s="60">
        <v>9</v>
      </c>
      <c r="B213" s="206" t="s">
        <v>269</v>
      </c>
      <c r="C213" s="158">
        <v>25000</v>
      </c>
      <c r="D213" s="58"/>
      <c r="E213" s="168"/>
    </row>
    <row r="214" spans="1:7" ht="12.75" customHeight="1" x14ac:dyDescent="0.2">
      <c r="A214" s="60">
        <v>9</v>
      </c>
      <c r="B214" s="206" t="s">
        <v>270</v>
      </c>
      <c r="C214" s="158">
        <v>25000</v>
      </c>
      <c r="D214" s="58"/>
      <c r="E214" s="168"/>
      <c r="F214" s="73" t="s">
        <v>139</v>
      </c>
      <c r="G214" s="6">
        <f>C212+C213+C214</f>
        <v>69000</v>
      </c>
    </row>
    <row r="215" spans="1:7" ht="12.75" customHeight="1" x14ac:dyDescent="0.2">
      <c r="A215" s="60">
        <v>9</v>
      </c>
      <c r="B215" s="124" t="s">
        <v>566</v>
      </c>
      <c r="C215" s="123">
        <v>10000</v>
      </c>
      <c r="D215" s="58"/>
      <c r="E215" s="168"/>
    </row>
    <row r="216" spans="1:7" ht="12.75" customHeight="1" x14ac:dyDescent="0.2">
      <c r="A216" s="60">
        <v>9</v>
      </c>
      <c r="B216" s="124" t="s">
        <v>567</v>
      </c>
      <c r="C216" s="123">
        <v>25000</v>
      </c>
      <c r="D216" s="58"/>
      <c r="E216" s="168"/>
    </row>
    <row r="217" spans="1:7" x14ac:dyDescent="0.2">
      <c r="A217" s="60">
        <v>10</v>
      </c>
      <c r="B217" s="124" t="s">
        <v>555</v>
      </c>
      <c r="C217" s="213">
        <v>25000</v>
      </c>
      <c r="D217" s="58"/>
      <c r="E217" s="168"/>
    </row>
    <row r="218" spans="1:7" ht="13.5" thickBot="1" x14ac:dyDescent="0.25">
      <c r="A218" s="60">
        <v>10</v>
      </c>
      <c r="B218" s="130" t="s">
        <v>568</v>
      </c>
      <c r="C218" s="253">
        <v>25000</v>
      </c>
      <c r="D218" s="58"/>
      <c r="E218" s="170"/>
    </row>
    <row r="219" spans="1:7" ht="17.25" thickTop="1" thickBot="1" x14ac:dyDescent="0.3">
      <c r="A219" s="69"/>
      <c r="B219" s="1"/>
      <c r="C219" s="50"/>
      <c r="D219" s="51"/>
      <c r="E219" s="269" t="s">
        <v>28</v>
      </c>
    </row>
    <row r="220" spans="1:7" ht="17.25" thickTop="1" thickBot="1" x14ac:dyDescent="0.3">
      <c r="A220" s="69"/>
      <c r="B220" s="53" t="s">
        <v>30</v>
      </c>
      <c r="C220" s="151" t="s">
        <v>31</v>
      </c>
      <c r="D220" s="55"/>
      <c r="E220" s="175" t="s">
        <v>297</v>
      </c>
    </row>
    <row r="221" spans="1:7" ht="15" customHeight="1" thickTop="1" x14ac:dyDescent="0.2">
      <c r="A221" s="60">
        <v>10</v>
      </c>
      <c r="B221" s="124" t="s">
        <v>569</v>
      </c>
      <c r="C221" s="213">
        <v>25000</v>
      </c>
      <c r="D221" s="58"/>
      <c r="E221" s="168"/>
    </row>
    <row r="222" spans="1:7" x14ac:dyDescent="0.2">
      <c r="A222" s="60">
        <v>10</v>
      </c>
      <c r="B222" s="124" t="s">
        <v>570</v>
      </c>
      <c r="C222" s="123">
        <v>25000</v>
      </c>
      <c r="D222" s="58"/>
      <c r="E222" s="168"/>
    </row>
    <row r="223" spans="1:7" x14ac:dyDescent="0.2">
      <c r="A223" s="60">
        <v>10</v>
      </c>
      <c r="B223" s="124" t="s">
        <v>571</v>
      </c>
      <c r="C223" s="213">
        <v>25000</v>
      </c>
      <c r="D223" s="58"/>
      <c r="E223" s="168"/>
    </row>
    <row r="224" spans="1:7" x14ac:dyDescent="0.2">
      <c r="A224" s="60">
        <v>10</v>
      </c>
      <c r="B224" s="124" t="s">
        <v>572</v>
      </c>
      <c r="C224" s="123">
        <v>25000</v>
      </c>
      <c r="D224" s="58"/>
      <c r="E224" s="168"/>
    </row>
    <row r="225" spans="1:8" x14ac:dyDescent="0.2">
      <c r="A225" s="60">
        <v>10</v>
      </c>
      <c r="B225" s="124" t="s">
        <v>573</v>
      </c>
      <c r="C225" s="213">
        <v>25000</v>
      </c>
      <c r="D225" s="58"/>
      <c r="E225" s="168"/>
    </row>
    <row r="226" spans="1:8" x14ac:dyDescent="0.2">
      <c r="A226" s="60">
        <v>10</v>
      </c>
      <c r="B226" s="124" t="s">
        <v>574</v>
      </c>
      <c r="C226" s="123">
        <v>15000</v>
      </c>
      <c r="D226" s="58"/>
      <c r="E226" s="168"/>
    </row>
    <row r="227" spans="1:8" x14ac:dyDescent="0.2">
      <c r="A227" s="60">
        <v>10</v>
      </c>
      <c r="B227" s="124" t="s">
        <v>575</v>
      </c>
      <c r="C227" s="213">
        <v>10000</v>
      </c>
      <c r="D227" s="58"/>
      <c r="E227" s="168"/>
    </row>
    <row r="228" spans="1:8" x14ac:dyDescent="0.2">
      <c r="A228" s="60">
        <v>10</v>
      </c>
      <c r="B228" s="124" t="s">
        <v>556</v>
      </c>
      <c r="C228" s="123">
        <v>25000</v>
      </c>
      <c r="D228" s="58"/>
      <c r="E228" s="168"/>
    </row>
    <row r="229" spans="1:8" x14ac:dyDescent="0.2">
      <c r="A229" s="60">
        <v>10</v>
      </c>
      <c r="B229" s="124" t="s">
        <v>576</v>
      </c>
      <c r="C229" s="213">
        <v>20000</v>
      </c>
      <c r="D229" s="58"/>
      <c r="E229" s="168"/>
    </row>
    <row r="230" spans="1:8" x14ac:dyDescent="0.2">
      <c r="A230" s="78">
        <v>10</v>
      </c>
      <c r="B230" s="124" t="s">
        <v>577</v>
      </c>
      <c r="C230" s="123">
        <v>10000</v>
      </c>
      <c r="D230" s="58"/>
      <c r="E230" s="169"/>
    </row>
    <row r="231" spans="1:8" x14ac:dyDescent="0.2">
      <c r="A231" s="63">
        <v>10</v>
      </c>
      <c r="B231" s="124" t="s">
        <v>578</v>
      </c>
      <c r="C231" s="213">
        <v>20000</v>
      </c>
      <c r="D231" s="58"/>
      <c r="E231" s="173"/>
    </row>
    <row r="232" spans="1:8" x14ac:dyDescent="0.2">
      <c r="A232" s="60">
        <v>10</v>
      </c>
      <c r="B232" s="124" t="s">
        <v>579</v>
      </c>
      <c r="C232" s="123">
        <v>25000</v>
      </c>
      <c r="D232" s="58"/>
      <c r="E232" s="168"/>
    </row>
    <row r="233" spans="1:8" x14ac:dyDescent="0.2">
      <c r="A233" s="60">
        <v>10</v>
      </c>
      <c r="B233" s="124" t="s">
        <v>580</v>
      </c>
      <c r="C233" s="213">
        <v>15000</v>
      </c>
      <c r="D233" s="58"/>
      <c r="E233" s="168"/>
    </row>
    <row r="234" spans="1:8" x14ac:dyDescent="0.2">
      <c r="A234" s="60">
        <v>10</v>
      </c>
      <c r="B234" s="124" t="s">
        <v>581</v>
      </c>
      <c r="C234" s="123">
        <v>25000</v>
      </c>
      <c r="D234" s="58"/>
      <c r="E234" s="168"/>
    </row>
    <row r="235" spans="1:8" x14ac:dyDescent="0.2">
      <c r="A235" s="60">
        <v>10</v>
      </c>
      <c r="B235" s="124" t="s">
        <v>582</v>
      </c>
      <c r="C235" s="213">
        <v>25000</v>
      </c>
      <c r="D235" s="58"/>
      <c r="E235" s="168"/>
    </row>
    <row r="236" spans="1:8" x14ac:dyDescent="0.2">
      <c r="A236" s="60">
        <v>10</v>
      </c>
      <c r="B236" s="124" t="s">
        <v>583</v>
      </c>
      <c r="C236" s="123">
        <v>24000</v>
      </c>
      <c r="D236" s="58"/>
      <c r="E236" s="168"/>
    </row>
    <row r="237" spans="1:8" x14ac:dyDescent="0.2">
      <c r="A237" s="60">
        <v>10</v>
      </c>
      <c r="B237" s="124" t="s">
        <v>584</v>
      </c>
      <c r="C237" s="213">
        <v>25000</v>
      </c>
      <c r="D237" s="58"/>
      <c r="E237" s="168"/>
      <c r="G237" s="6"/>
      <c r="H237" s="117"/>
    </row>
    <row r="238" spans="1:8" x14ac:dyDescent="0.2">
      <c r="A238" s="60">
        <v>10</v>
      </c>
      <c r="B238" s="124" t="s">
        <v>585</v>
      </c>
      <c r="C238" s="123">
        <v>25000</v>
      </c>
      <c r="D238" s="58"/>
      <c r="E238" s="169"/>
    </row>
    <row r="239" spans="1:8" x14ac:dyDescent="0.2">
      <c r="A239" s="60">
        <v>10</v>
      </c>
      <c r="B239" s="124" t="s">
        <v>559</v>
      </c>
      <c r="C239" s="213">
        <v>15000</v>
      </c>
      <c r="D239" s="58"/>
      <c r="E239" s="173"/>
    </row>
    <row r="240" spans="1:8" x14ac:dyDescent="0.2">
      <c r="A240" s="60">
        <v>10</v>
      </c>
      <c r="B240" s="124" t="s">
        <v>586</v>
      </c>
      <c r="C240" s="123">
        <v>15000</v>
      </c>
      <c r="D240" s="58"/>
      <c r="E240" s="168"/>
    </row>
    <row r="241" spans="1:8" x14ac:dyDescent="0.2">
      <c r="A241" s="60">
        <v>10</v>
      </c>
      <c r="B241" s="124" t="s">
        <v>587</v>
      </c>
      <c r="C241" s="213">
        <v>23260</v>
      </c>
      <c r="D241" s="58"/>
      <c r="E241" s="168"/>
    </row>
    <row r="242" spans="1:8" x14ac:dyDescent="0.2">
      <c r="A242" s="60">
        <v>10</v>
      </c>
      <c r="B242" s="124" t="s">
        <v>588</v>
      </c>
      <c r="C242" s="123">
        <v>10000</v>
      </c>
      <c r="D242" s="58"/>
      <c r="E242" s="168"/>
    </row>
    <row r="243" spans="1:8" x14ac:dyDescent="0.2">
      <c r="A243" s="60">
        <v>10</v>
      </c>
      <c r="B243" s="124" t="s">
        <v>589</v>
      </c>
      <c r="C243" s="213">
        <v>25000</v>
      </c>
      <c r="D243" s="58"/>
      <c r="E243" s="169"/>
    </row>
    <row r="244" spans="1:8" x14ac:dyDescent="0.2">
      <c r="A244" s="60">
        <v>10</v>
      </c>
      <c r="B244" s="124" t="s">
        <v>590</v>
      </c>
      <c r="C244" s="123">
        <v>25000</v>
      </c>
      <c r="D244" s="58"/>
      <c r="E244" s="173"/>
    </row>
    <row r="245" spans="1:8" x14ac:dyDescent="0.2">
      <c r="A245" s="60">
        <v>10</v>
      </c>
      <c r="B245" s="124" t="s">
        <v>591</v>
      </c>
      <c r="C245" s="213">
        <v>20000</v>
      </c>
      <c r="D245" s="58"/>
      <c r="E245" s="168"/>
    </row>
    <row r="246" spans="1:8" x14ac:dyDescent="0.2">
      <c r="A246" s="60">
        <v>10</v>
      </c>
      <c r="B246" s="124" t="s">
        <v>592</v>
      </c>
      <c r="C246" s="123">
        <v>15000</v>
      </c>
      <c r="D246" s="58"/>
      <c r="E246" s="168"/>
    </row>
    <row r="247" spans="1:8" x14ac:dyDescent="0.2">
      <c r="A247" s="60">
        <v>10</v>
      </c>
      <c r="B247" s="124" t="s">
        <v>593</v>
      </c>
      <c r="C247" s="213">
        <v>15000</v>
      </c>
      <c r="D247" s="58"/>
      <c r="E247" s="169"/>
    </row>
    <row r="248" spans="1:8" x14ac:dyDescent="0.2">
      <c r="A248" s="60">
        <v>10</v>
      </c>
      <c r="B248" s="124" t="s">
        <v>594</v>
      </c>
      <c r="C248" s="123">
        <v>20000</v>
      </c>
      <c r="D248" s="58"/>
      <c r="E248" s="173"/>
    </row>
    <row r="249" spans="1:8" x14ac:dyDescent="0.2">
      <c r="A249" s="60">
        <v>10</v>
      </c>
      <c r="B249" s="124" t="s">
        <v>595</v>
      </c>
      <c r="C249" s="213">
        <v>15000</v>
      </c>
      <c r="D249" s="58"/>
      <c r="E249" s="168"/>
      <c r="G249" s="117"/>
      <c r="H249" s="266"/>
    </row>
    <row r="250" spans="1:8" ht="12.75" customHeight="1" x14ac:dyDescent="0.2">
      <c r="A250" s="60">
        <v>10</v>
      </c>
      <c r="B250" s="124" t="s">
        <v>705</v>
      </c>
      <c r="C250" s="123">
        <v>25000</v>
      </c>
      <c r="D250" s="58"/>
      <c r="E250" s="168"/>
      <c r="F250" s="73" t="s">
        <v>565</v>
      </c>
      <c r="G250" s="6">
        <f>SUM(C215:C218,C221:C250)</f>
        <v>697260</v>
      </c>
    </row>
    <row r="251" spans="1:8" ht="15" customHeight="1" x14ac:dyDescent="0.2">
      <c r="A251" s="60">
        <v>10</v>
      </c>
      <c r="B251" s="133" t="s">
        <v>855</v>
      </c>
      <c r="C251" s="125">
        <v>15000</v>
      </c>
      <c r="D251" s="58"/>
      <c r="E251" s="168"/>
    </row>
    <row r="252" spans="1:8" x14ac:dyDescent="0.2">
      <c r="A252" s="60">
        <v>10</v>
      </c>
      <c r="B252" s="133" t="s">
        <v>856</v>
      </c>
      <c r="C252" s="125">
        <v>20000</v>
      </c>
      <c r="D252" s="58"/>
      <c r="E252" s="168"/>
    </row>
    <row r="253" spans="1:8" x14ac:dyDescent="0.2">
      <c r="A253" s="60">
        <v>10</v>
      </c>
      <c r="B253" s="133" t="s">
        <v>857</v>
      </c>
      <c r="C253" s="128">
        <v>25000</v>
      </c>
      <c r="D253" s="58"/>
      <c r="E253" s="168"/>
    </row>
    <row r="254" spans="1:8" x14ac:dyDescent="0.2">
      <c r="A254" s="60">
        <v>10</v>
      </c>
      <c r="B254" s="133" t="s">
        <v>858</v>
      </c>
      <c r="C254" s="128">
        <v>25000</v>
      </c>
      <c r="D254" s="58"/>
      <c r="E254" s="168"/>
    </row>
    <row r="255" spans="1:8" x14ac:dyDescent="0.2">
      <c r="A255" s="60">
        <v>10</v>
      </c>
      <c r="B255" s="127" t="s">
        <v>859</v>
      </c>
      <c r="C255" s="125">
        <v>25000</v>
      </c>
      <c r="D255" s="58"/>
      <c r="E255" s="168"/>
    </row>
    <row r="256" spans="1:8" x14ac:dyDescent="0.2">
      <c r="A256" s="60">
        <v>10</v>
      </c>
      <c r="B256" s="133" t="s">
        <v>860</v>
      </c>
      <c r="C256" s="128">
        <v>25000</v>
      </c>
      <c r="D256" s="58"/>
      <c r="E256" s="168"/>
      <c r="G256" s="62"/>
      <c r="H256" s="117"/>
    </row>
    <row r="257" spans="1:8" x14ac:dyDescent="0.2">
      <c r="A257" s="60">
        <v>10</v>
      </c>
      <c r="B257" s="133" t="s">
        <v>861</v>
      </c>
      <c r="C257" s="128">
        <v>25000</v>
      </c>
      <c r="D257" s="58"/>
      <c r="E257" s="168"/>
    </row>
    <row r="258" spans="1:8" x14ac:dyDescent="0.2">
      <c r="A258" s="60">
        <v>10</v>
      </c>
      <c r="B258" s="133" t="s">
        <v>862</v>
      </c>
      <c r="C258" s="125">
        <v>25000</v>
      </c>
      <c r="D258" s="58"/>
      <c r="E258" s="168"/>
      <c r="G258" s="62"/>
      <c r="H258" s="117"/>
    </row>
    <row r="259" spans="1:8" ht="25.5" x14ac:dyDescent="0.2">
      <c r="A259" s="60">
        <v>10</v>
      </c>
      <c r="B259" s="133" t="s">
        <v>863</v>
      </c>
      <c r="C259" s="128">
        <v>19044</v>
      </c>
      <c r="D259" s="58"/>
      <c r="E259" s="168"/>
    </row>
    <row r="260" spans="1:8" x14ac:dyDescent="0.2">
      <c r="A260" s="60">
        <v>10</v>
      </c>
      <c r="B260" s="133" t="s">
        <v>864</v>
      </c>
      <c r="C260" s="125">
        <v>25000</v>
      </c>
      <c r="D260" s="58"/>
      <c r="E260" s="168"/>
    </row>
    <row r="261" spans="1:8" x14ac:dyDescent="0.2">
      <c r="A261" s="60">
        <v>10</v>
      </c>
      <c r="B261" s="133" t="s">
        <v>865</v>
      </c>
      <c r="C261" s="128">
        <v>25000</v>
      </c>
      <c r="D261" s="58"/>
      <c r="E261" s="168"/>
    </row>
    <row r="262" spans="1:8" x14ac:dyDescent="0.2">
      <c r="A262" s="60">
        <v>10</v>
      </c>
      <c r="B262" s="133" t="s">
        <v>866</v>
      </c>
      <c r="C262" s="128">
        <v>5000</v>
      </c>
      <c r="D262" s="58"/>
      <c r="E262" s="168"/>
    </row>
    <row r="263" spans="1:8" x14ac:dyDescent="0.2">
      <c r="A263" s="60">
        <v>10</v>
      </c>
      <c r="B263" s="133" t="s">
        <v>867</v>
      </c>
      <c r="C263" s="125">
        <v>20000</v>
      </c>
      <c r="D263" s="58"/>
      <c r="E263" s="168"/>
    </row>
    <row r="264" spans="1:8" x14ac:dyDescent="0.2">
      <c r="A264" s="60">
        <v>10</v>
      </c>
      <c r="B264" s="133" t="s">
        <v>868</v>
      </c>
      <c r="C264" s="128">
        <v>22000</v>
      </c>
      <c r="D264" s="58"/>
      <c r="E264" s="168"/>
      <c r="G264" s="62"/>
    </row>
    <row r="265" spans="1:8" x14ac:dyDescent="0.2">
      <c r="A265" s="60">
        <v>10</v>
      </c>
      <c r="B265" s="133" t="s">
        <v>869</v>
      </c>
      <c r="C265" s="125">
        <v>25000</v>
      </c>
      <c r="D265" s="58"/>
      <c r="E265" s="168"/>
    </row>
    <row r="266" spans="1:8" x14ac:dyDescent="0.2">
      <c r="A266" s="60">
        <v>10</v>
      </c>
      <c r="B266" s="208" t="s">
        <v>870</v>
      </c>
      <c r="C266" s="128">
        <v>25000</v>
      </c>
      <c r="D266" s="58"/>
      <c r="E266" s="168"/>
    </row>
    <row r="267" spans="1:8" x14ac:dyDescent="0.2">
      <c r="A267" s="60">
        <v>10</v>
      </c>
      <c r="B267" s="133" t="s">
        <v>871</v>
      </c>
      <c r="C267" s="128">
        <v>25000</v>
      </c>
      <c r="D267" s="58"/>
      <c r="E267" s="168"/>
    </row>
    <row r="268" spans="1:8" x14ac:dyDescent="0.2">
      <c r="A268" s="60">
        <v>10</v>
      </c>
      <c r="B268" s="133" t="s">
        <v>872</v>
      </c>
      <c r="C268" s="128">
        <v>25000</v>
      </c>
      <c r="D268" s="58"/>
      <c r="E268" s="168"/>
    </row>
    <row r="269" spans="1:8" x14ac:dyDescent="0.2">
      <c r="A269" s="60">
        <v>10</v>
      </c>
      <c r="B269" s="133" t="s">
        <v>873</v>
      </c>
      <c r="C269" s="128">
        <v>25000</v>
      </c>
      <c r="D269" s="58"/>
      <c r="E269" s="168"/>
    </row>
    <row r="270" spans="1:8" x14ac:dyDescent="0.2">
      <c r="A270" s="60">
        <v>10</v>
      </c>
      <c r="B270" s="133" t="s">
        <v>874</v>
      </c>
      <c r="C270" s="128">
        <v>25000</v>
      </c>
      <c r="D270" s="58"/>
      <c r="E270" s="168"/>
    </row>
    <row r="271" spans="1:8" x14ac:dyDescent="0.2">
      <c r="A271" s="60">
        <v>10</v>
      </c>
      <c r="B271" s="133" t="s">
        <v>875</v>
      </c>
      <c r="C271" s="128">
        <v>19500</v>
      </c>
      <c r="D271" s="58"/>
      <c r="E271" s="168"/>
    </row>
    <row r="272" spans="1:8" x14ac:dyDescent="0.2">
      <c r="A272" s="60">
        <v>10</v>
      </c>
      <c r="B272" s="133" t="s">
        <v>876</v>
      </c>
      <c r="C272" s="128">
        <v>25000</v>
      </c>
      <c r="D272" s="58"/>
      <c r="E272" s="168"/>
    </row>
    <row r="273" spans="1:5" x14ac:dyDescent="0.2">
      <c r="A273" s="60">
        <v>10</v>
      </c>
      <c r="B273" s="133" t="s">
        <v>877</v>
      </c>
      <c r="C273" s="128">
        <v>7000</v>
      </c>
      <c r="D273" s="58"/>
      <c r="E273" s="168"/>
    </row>
    <row r="274" spans="1:5" x14ac:dyDescent="0.2">
      <c r="A274" s="60">
        <v>10</v>
      </c>
      <c r="B274" s="133" t="s">
        <v>878</v>
      </c>
      <c r="C274" s="128">
        <v>25000</v>
      </c>
      <c r="D274" s="1"/>
      <c r="E274" s="169"/>
    </row>
    <row r="275" spans="1:5" ht="15.75" x14ac:dyDescent="0.25">
      <c r="A275" s="69"/>
      <c r="B275" s="133" t="s">
        <v>879</v>
      </c>
      <c r="C275" s="128">
        <v>25000</v>
      </c>
      <c r="D275" s="51"/>
      <c r="E275" s="179"/>
    </row>
    <row r="276" spans="1:5" ht="15.75" x14ac:dyDescent="0.25">
      <c r="A276" s="69"/>
      <c r="B276" s="133" t="s">
        <v>880</v>
      </c>
      <c r="C276" s="128">
        <v>25000</v>
      </c>
      <c r="D276" s="120"/>
      <c r="E276" s="182"/>
    </row>
    <row r="277" spans="1:5" ht="25.5" x14ac:dyDescent="0.2">
      <c r="A277" s="60">
        <v>10</v>
      </c>
      <c r="B277" s="133" t="s">
        <v>881</v>
      </c>
      <c r="C277" s="128">
        <v>16000</v>
      </c>
      <c r="D277" s="58"/>
      <c r="E277" s="173"/>
    </row>
    <row r="278" spans="1:5" x14ac:dyDescent="0.2">
      <c r="A278" s="60">
        <v>10</v>
      </c>
      <c r="B278" s="133" t="s">
        <v>882</v>
      </c>
      <c r="C278" s="128">
        <v>25000</v>
      </c>
      <c r="D278" s="58"/>
      <c r="E278" s="168"/>
    </row>
    <row r="279" spans="1:5" x14ac:dyDescent="0.2">
      <c r="A279" s="60">
        <v>10</v>
      </c>
      <c r="B279" s="133" t="s">
        <v>883</v>
      </c>
      <c r="C279" s="128">
        <v>25000</v>
      </c>
      <c r="D279" s="58"/>
      <c r="E279" s="168"/>
    </row>
    <row r="280" spans="1:5" x14ac:dyDescent="0.2">
      <c r="A280" s="60">
        <v>10</v>
      </c>
      <c r="B280" s="133" t="s">
        <v>884</v>
      </c>
      <c r="C280" s="128">
        <v>25000</v>
      </c>
      <c r="D280" s="58"/>
      <c r="E280" s="168"/>
    </row>
    <row r="281" spans="1:5" x14ac:dyDescent="0.2">
      <c r="A281" s="60">
        <v>10</v>
      </c>
      <c r="B281" s="133" t="s">
        <v>885</v>
      </c>
      <c r="C281" s="128">
        <v>25000</v>
      </c>
      <c r="D281" s="58"/>
      <c r="E281" s="168"/>
    </row>
    <row r="282" spans="1:5" x14ac:dyDescent="0.2">
      <c r="A282" s="60">
        <v>10</v>
      </c>
      <c r="B282" s="133" t="s">
        <v>886</v>
      </c>
      <c r="C282" s="128">
        <v>25000</v>
      </c>
      <c r="D282" s="58"/>
      <c r="E282" s="169"/>
    </row>
    <row r="283" spans="1:5" x14ac:dyDescent="0.2">
      <c r="A283" s="60">
        <v>10</v>
      </c>
      <c r="B283" s="133" t="s">
        <v>887</v>
      </c>
      <c r="C283" s="128">
        <v>25000</v>
      </c>
      <c r="D283" s="58"/>
      <c r="E283" s="173"/>
    </row>
    <row r="284" spans="1:5" x14ac:dyDescent="0.2">
      <c r="A284" s="60">
        <v>10</v>
      </c>
      <c r="B284" s="133" t="s">
        <v>888</v>
      </c>
      <c r="C284" s="128">
        <v>25000</v>
      </c>
      <c r="D284" s="58"/>
      <c r="E284" s="168"/>
    </row>
    <row r="285" spans="1:5" x14ac:dyDescent="0.2">
      <c r="A285" s="60">
        <v>10</v>
      </c>
      <c r="B285" s="133" t="s">
        <v>889</v>
      </c>
      <c r="C285" s="128">
        <v>10000</v>
      </c>
      <c r="D285" s="58"/>
      <c r="E285" s="169"/>
    </row>
    <row r="286" spans="1:5" x14ac:dyDescent="0.2">
      <c r="A286" s="60">
        <v>10</v>
      </c>
      <c r="B286" s="133" t="s">
        <v>890</v>
      </c>
      <c r="C286" s="128">
        <v>25000</v>
      </c>
      <c r="D286" s="58"/>
      <c r="E286" s="173"/>
    </row>
    <row r="287" spans="1:5" x14ac:dyDescent="0.2">
      <c r="A287" s="60">
        <v>10</v>
      </c>
      <c r="B287" s="133" t="s">
        <v>1117</v>
      </c>
      <c r="C287" s="128">
        <v>25000</v>
      </c>
      <c r="D287" s="58"/>
      <c r="E287" s="168"/>
    </row>
    <row r="288" spans="1:5" x14ac:dyDescent="0.2">
      <c r="A288" s="60">
        <v>10</v>
      </c>
      <c r="B288" s="133" t="s">
        <v>891</v>
      </c>
      <c r="C288" s="128">
        <v>23520.16</v>
      </c>
      <c r="D288" s="58"/>
      <c r="E288" s="168"/>
    </row>
    <row r="289" spans="1:5" x14ac:dyDescent="0.2">
      <c r="A289" s="60">
        <v>10</v>
      </c>
      <c r="B289" s="133" t="s">
        <v>892</v>
      </c>
      <c r="C289" s="128">
        <v>23000</v>
      </c>
      <c r="D289" s="58"/>
      <c r="E289" s="168"/>
    </row>
    <row r="290" spans="1:5" ht="13.5" thickBot="1" x14ac:dyDescent="0.25">
      <c r="A290" s="60">
        <v>10</v>
      </c>
      <c r="B290" s="404" t="s">
        <v>893</v>
      </c>
      <c r="C290" s="258">
        <v>25000</v>
      </c>
      <c r="D290" s="58"/>
      <c r="E290" s="170"/>
    </row>
    <row r="291" spans="1:5" ht="17.25" thickTop="1" thickBot="1" x14ac:dyDescent="0.3">
      <c r="A291" s="69"/>
      <c r="B291" s="1"/>
      <c r="C291" s="50"/>
      <c r="D291" s="51"/>
      <c r="E291" s="269" t="s">
        <v>28</v>
      </c>
    </row>
    <row r="292" spans="1:5" ht="17.25" thickTop="1" thickBot="1" x14ac:dyDescent="0.3">
      <c r="A292" s="69"/>
      <c r="B292" s="53" t="s">
        <v>30</v>
      </c>
      <c r="C292" s="151" t="s">
        <v>31</v>
      </c>
      <c r="D292" s="55"/>
      <c r="E292" s="175" t="s">
        <v>297</v>
      </c>
    </row>
    <row r="293" spans="1:5" ht="13.5" thickTop="1" x14ac:dyDescent="0.2">
      <c r="A293" s="60">
        <v>10</v>
      </c>
      <c r="B293" s="133" t="s">
        <v>894</v>
      </c>
      <c r="C293" s="128">
        <v>25000</v>
      </c>
      <c r="D293" s="58"/>
      <c r="E293" s="168"/>
    </row>
    <row r="294" spans="1:5" x14ac:dyDescent="0.2">
      <c r="A294" s="60">
        <v>10</v>
      </c>
      <c r="B294" s="133" t="s">
        <v>895</v>
      </c>
      <c r="C294" s="128">
        <v>25000</v>
      </c>
      <c r="D294" s="58"/>
      <c r="E294" s="168"/>
    </row>
    <row r="295" spans="1:5" ht="12.75" customHeight="1" x14ac:dyDescent="0.2">
      <c r="A295" s="60">
        <v>10</v>
      </c>
      <c r="B295" s="133" t="s">
        <v>896</v>
      </c>
      <c r="C295" s="128">
        <v>25000</v>
      </c>
      <c r="D295" s="58"/>
      <c r="E295" s="168"/>
    </row>
    <row r="296" spans="1:5" x14ac:dyDescent="0.2">
      <c r="A296" s="60">
        <v>10</v>
      </c>
      <c r="B296" s="133" t="s">
        <v>897</v>
      </c>
      <c r="C296" s="128">
        <v>15000</v>
      </c>
      <c r="D296" s="58"/>
      <c r="E296" s="168"/>
    </row>
    <row r="297" spans="1:5" x14ac:dyDescent="0.2">
      <c r="A297" s="60">
        <v>10</v>
      </c>
      <c r="B297" s="133" t="s">
        <v>898</v>
      </c>
      <c r="C297" s="128">
        <v>25000</v>
      </c>
      <c r="D297" s="58"/>
      <c r="E297" s="168"/>
    </row>
    <row r="298" spans="1:5" x14ac:dyDescent="0.2">
      <c r="A298" s="60">
        <v>10</v>
      </c>
      <c r="B298" s="133" t="s">
        <v>899</v>
      </c>
      <c r="C298" s="128">
        <v>24000</v>
      </c>
      <c r="D298" s="58"/>
      <c r="E298" s="169"/>
    </row>
    <row r="299" spans="1:5" x14ac:dyDescent="0.2">
      <c r="A299" s="60">
        <v>10</v>
      </c>
      <c r="B299" s="133" t="s">
        <v>900</v>
      </c>
      <c r="C299" s="128">
        <v>25000</v>
      </c>
      <c r="D299" s="58"/>
      <c r="E299" s="173"/>
    </row>
    <row r="300" spans="1:5" x14ac:dyDescent="0.2">
      <c r="A300" s="60">
        <v>10</v>
      </c>
      <c r="B300" s="133" t="s">
        <v>901</v>
      </c>
      <c r="C300" s="128">
        <v>25000</v>
      </c>
      <c r="D300" s="58"/>
      <c r="E300" s="168"/>
    </row>
    <row r="301" spans="1:5" ht="25.5" x14ac:dyDescent="0.2">
      <c r="A301" s="60">
        <v>10</v>
      </c>
      <c r="B301" s="133" t="s">
        <v>902</v>
      </c>
      <c r="C301" s="128">
        <v>25000</v>
      </c>
      <c r="D301" s="58"/>
      <c r="E301" s="168"/>
    </row>
    <row r="302" spans="1:5" x14ac:dyDescent="0.2">
      <c r="A302" s="60">
        <v>10</v>
      </c>
      <c r="B302" s="133" t="s">
        <v>903</v>
      </c>
      <c r="C302" s="128">
        <v>25000</v>
      </c>
      <c r="D302" s="58"/>
      <c r="E302" s="168"/>
    </row>
    <row r="303" spans="1:5" x14ac:dyDescent="0.2">
      <c r="A303" s="60">
        <v>10</v>
      </c>
      <c r="B303" s="133" t="s">
        <v>904</v>
      </c>
      <c r="C303" s="128">
        <v>25000</v>
      </c>
      <c r="D303" s="58"/>
      <c r="E303" s="168"/>
    </row>
    <row r="304" spans="1:5" x14ac:dyDescent="0.2">
      <c r="A304" s="60">
        <v>10</v>
      </c>
      <c r="B304" s="133" t="s">
        <v>905</v>
      </c>
      <c r="C304" s="128">
        <v>25000</v>
      </c>
      <c r="D304" s="58"/>
      <c r="E304" s="168"/>
    </row>
    <row r="305" spans="1:8" x14ac:dyDescent="0.2">
      <c r="A305" s="60">
        <v>10</v>
      </c>
      <c r="B305" s="133" t="s">
        <v>906</v>
      </c>
      <c r="C305" s="128">
        <v>25000</v>
      </c>
      <c r="D305" s="58"/>
      <c r="E305" s="168"/>
      <c r="G305" s="115"/>
      <c r="H305" s="117"/>
    </row>
    <row r="306" spans="1:8" x14ac:dyDescent="0.2">
      <c r="A306" s="60"/>
      <c r="B306" s="133" t="s">
        <v>907</v>
      </c>
      <c r="C306" s="128">
        <v>25000</v>
      </c>
      <c r="D306" s="58"/>
      <c r="E306" s="176"/>
      <c r="G306" s="115"/>
      <c r="H306" s="117"/>
    </row>
    <row r="307" spans="1:8" x14ac:dyDescent="0.2">
      <c r="A307" s="60"/>
      <c r="B307" s="133" t="s">
        <v>908</v>
      </c>
      <c r="C307" s="128">
        <v>25000</v>
      </c>
      <c r="D307" s="58"/>
      <c r="E307" s="176"/>
      <c r="G307" s="115"/>
      <c r="H307" s="117"/>
    </row>
    <row r="308" spans="1:8" x14ac:dyDescent="0.2">
      <c r="A308" s="60"/>
      <c r="B308" s="133" t="s">
        <v>909</v>
      </c>
      <c r="C308" s="128">
        <v>25000</v>
      </c>
      <c r="D308" s="58"/>
      <c r="E308" s="176"/>
      <c r="G308" s="115"/>
      <c r="H308" s="117"/>
    </row>
    <row r="309" spans="1:8" x14ac:dyDescent="0.2">
      <c r="A309" s="60"/>
      <c r="B309" s="133" t="s">
        <v>910</v>
      </c>
      <c r="C309" s="128">
        <v>25000</v>
      </c>
      <c r="D309" s="58"/>
      <c r="E309" s="176"/>
      <c r="G309" s="115"/>
    </row>
    <row r="310" spans="1:8" x14ac:dyDescent="0.2">
      <c r="A310" s="60"/>
      <c r="B310" s="133" t="s">
        <v>911</v>
      </c>
      <c r="C310" s="128">
        <v>25000</v>
      </c>
      <c r="D310" s="58"/>
      <c r="E310" s="176"/>
      <c r="G310" s="115"/>
      <c r="H310" s="117"/>
    </row>
    <row r="311" spans="1:8" x14ac:dyDescent="0.2">
      <c r="A311" s="60"/>
      <c r="B311" s="133" t="s">
        <v>912</v>
      </c>
      <c r="C311" s="128">
        <v>25000</v>
      </c>
      <c r="D311" s="58"/>
      <c r="E311" s="176"/>
      <c r="G311" s="115"/>
      <c r="H311" s="117"/>
    </row>
    <row r="312" spans="1:8" x14ac:dyDescent="0.2">
      <c r="A312" s="60"/>
      <c r="B312" s="133" t="s">
        <v>831</v>
      </c>
      <c r="C312" s="128">
        <v>25000</v>
      </c>
      <c r="D312" s="58"/>
      <c r="E312" s="176"/>
      <c r="G312" s="115"/>
      <c r="H312" s="117"/>
    </row>
    <row r="313" spans="1:8" x14ac:dyDescent="0.2">
      <c r="A313" s="60"/>
      <c r="B313" s="133" t="s">
        <v>913</v>
      </c>
      <c r="C313" s="128">
        <v>20000</v>
      </c>
      <c r="D313" s="58"/>
      <c r="E313" s="176"/>
      <c r="G313" s="115"/>
      <c r="H313" s="117"/>
    </row>
    <row r="314" spans="1:8" x14ac:dyDescent="0.2">
      <c r="A314" s="60"/>
      <c r="B314" s="133" t="s">
        <v>914</v>
      </c>
      <c r="C314" s="128">
        <v>25000</v>
      </c>
      <c r="D314" s="58"/>
      <c r="E314" s="176"/>
      <c r="G314" s="115"/>
      <c r="H314" s="117"/>
    </row>
    <row r="315" spans="1:8" x14ac:dyDescent="0.2">
      <c r="A315" s="60"/>
      <c r="B315" s="133" t="s">
        <v>915</v>
      </c>
      <c r="C315" s="128">
        <v>25000</v>
      </c>
      <c r="D315" s="58"/>
      <c r="E315" s="176"/>
      <c r="G315" s="115"/>
      <c r="H315" s="117"/>
    </row>
    <row r="316" spans="1:8" x14ac:dyDescent="0.2">
      <c r="A316" s="60"/>
      <c r="B316" s="133" t="s">
        <v>916</v>
      </c>
      <c r="C316" s="128">
        <v>25000</v>
      </c>
      <c r="D316" s="58"/>
      <c r="E316" s="176"/>
      <c r="G316" s="115"/>
      <c r="H316" s="117"/>
    </row>
    <row r="317" spans="1:8" x14ac:dyDescent="0.2">
      <c r="A317" s="60"/>
      <c r="B317" s="133" t="s">
        <v>917</v>
      </c>
      <c r="C317" s="128">
        <v>25000</v>
      </c>
      <c r="D317" s="58"/>
      <c r="E317" s="176"/>
      <c r="G317" s="115"/>
      <c r="H317" s="117"/>
    </row>
    <row r="318" spans="1:8" x14ac:dyDescent="0.2">
      <c r="A318" s="60"/>
      <c r="B318" s="133" t="s">
        <v>918</v>
      </c>
      <c r="C318" s="128">
        <v>25000</v>
      </c>
      <c r="D318" s="58"/>
      <c r="E318" s="176"/>
      <c r="G318" s="115"/>
      <c r="H318" s="117"/>
    </row>
    <row r="319" spans="1:8" x14ac:dyDescent="0.2">
      <c r="A319" s="60"/>
      <c r="B319" s="133" t="s">
        <v>919</v>
      </c>
      <c r="C319" s="128">
        <v>25000</v>
      </c>
      <c r="D319" s="58"/>
      <c r="E319" s="176"/>
      <c r="G319" s="115"/>
      <c r="H319" s="117"/>
    </row>
    <row r="320" spans="1:8" x14ac:dyDescent="0.2">
      <c r="A320" s="60"/>
      <c r="B320" s="133" t="s">
        <v>920</v>
      </c>
      <c r="C320" s="128">
        <v>25000</v>
      </c>
      <c r="D320" s="58"/>
      <c r="E320" s="176"/>
      <c r="G320" s="115"/>
      <c r="H320" s="117"/>
    </row>
    <row r="321" spans="1:8" x14ac:dyDescent="0.2">
      <c r="A321" s="60"/>
      <c r="B321" s="133" t="s">
        <v>921</v>
      </c>
      <c r="C321" s="128">
        <v>25000</v>
      </c>
      <c r="D321" s="58"/>
      <c r="E321" s="176"/>
      <c r="G321" s="115"/>
      <c r="H321" s="117"/>
    </row>
    <row r="322" spans="1:8" x14ac:dyDescent="0.2">
      <c r="A322" s="60"/>
      <c r="B322" s="133" t="s">
        <v>922</v>
      </c>
      <c r="C322" s="128">
        <v>15000</v>
      </c>
      <c r="D322" s="58"/>
      <c r="E322" s="176"/>
      <c r="G322" s="115"/>
      <c r="H322" s="117"/>
    </row>
    <row r="323" spans="1:8" x14ac:dyDescent="0.2">
      <c r="A323" s="60"/>
      <c r="B323" s="133" t="s">
        <v>923</v>
      </c>
      <c r="C323" s="128">
        <v>25000</v>
      </c>
      <c r="D323" s="58"/>
      <c r="E323" s="176"/>
      <c r="G323" s="115"/>
      <c r="H323" s="117"/>
    </row>
    <row r="324" spans="1:8" x14ac:dyDescent="0.2">
      <c r="A324" s="60"/>
      <c r="B324" s="133" t="s">
        <v>924</v>
      </c>
      <c r="C324" s="128">
        <v>25000</v>
      </c>
      <c r="D324" s="58"/>
      <c r="E324" s="176"/>
      <c r="G324" s="115"/>
      <c r="H324" s="117"/>
    </row>
    <row r="325" spans="1:8" x14ac:dyDescent="0.2">
      <c r="A325" s="60"/>
      <c r="B325" s="133" t="s">
        <v>925</v>
      </c>
      <c r="C325" s="128">
        <v>25000</v>
      </c>
      <c r="D325" s="58"/>
      <c r="E325" s="176"/>
      <c r="G325" s="115"/>
      <c r="H325" s="117"/>
    </row>
    <row r="326" spans="1:8" x14ac:dyDescent="0.2">
      <c r="A326" s="60"/>
      <c r="B326" s="133" t="s">
        <v>926</v>
      </c>
      <c r="C326" s="128">
        <v>25000</v>
      </c>
      <c r="D326" s="58"/>
      <c r="E326" s="176"/>
      <c r="G326" s="115"/>
      <c r="H326" s="117"/>
    </row>
    <row r="327" spans="1:8" ht="25.5" x14ac:dyDescent="0.2">
      <c r="A327" s="60"/>
      <c r="B327" s="133" t="s">
        <v>927</v>
      </c>
      <c r="C327" s="128">
        <v>15000</v>
      </c>
      <c r="D327" s="58"/>
      <c r="E327" s="176"/>
      <c r="G327" s="115"/>
      <c r="H327" s="117"/>
    </row>
    <row r="328" spans="1:8" x14ac:dyDescent="0.2">
      <c r="A328" s="60"/>
      <c r="B328" s="133" t="s">
        <v>928</v>
      </c>
      <c r="C328" s="128">
        <v>25000</v>
      </c>
      <c r="D328" s="58"/>
      <c r="E328" s="176"/>
      <c r="G328" s="115"/>
      <c r="H328" s="117"/>
    </row>
    <row r="329" spans="1:8" x14ac:dyDescent="0.2">
      <c r="A329" s="60"/>
      <c r="B329" s="133" t="s">
        <v>929</v>
      </c>
      <c r="C329" s="128">
        <v>25000</v>
      </c>
      <c r="D329" s="58"/>
      <c r="E329" s="176"/>
      <c r="G329" s="115"/>
      <c r="H329" s="117"/>
    </row>
    <row r="330" spans="1:8" x14ac:dyDescent="0.2">
      <c r="A330" s="60"/>
      <c r="B330" s="133" t="s">
        <v>930</v>
      </c>
      <c r="C330" s="128">
        <v>25000</v>
      </c>
      <c r="D330" s="58"/>
      <c r="E330" s="176"/>
      <c r="G330" s="115"/>
      <c r="H330" s="117"/>
    </row>
    <row r="331" spans="1:8" x14ac:dyDescent="0.2">
      <c r="A331" s="60"/>
      <c r="B331" s="133" t="s">
        <v>931</v>
      </c>
      <c r="C331" s="128">
        <v>25000</v>
      </c>
      <c r="D331" s="58"/>
      <c r="E331" s="176"/>
      <c r="G331" s="115"/>
      <c r="H331" s="117"/>
    </row>
    <row r="332" spans="1:8" x14ac:dyDescent="0.2">
      <c r="A332" s="60"/>
      <c r="B332" s="133" t="s">
        <v>932</v>
      </c>
      <c r="C332" s="128">
        <v>20000</v>
      </c>
      <c r="D332" s="58"/>
      <c r="E332" s="176"/>
      <c r="G332" s="115"/>
      <c r="H332" s="117"/>
    </row>
    <row r="333" spans="1:8" x14ac:dyDescent="0.2">
      <c r="A333" s="60"/>
      <c r="B333" s="133" t="s">
        <v>933</v>
      </c>
      <c r="C333" s="128">
        <v>20000</v>
      </c>
      <c r="D333" s="58"/>
      <c r="E333" s="176"/>
      <c r="G333" s="115"/>
      <c r="H333" s="117"/>
    </row>
    <row r="334" spans="1:8" x14ac:dyDescent="0.2">
      <c r="A334" s="60"/>
      <c r="B334" s="133" t="s">
        <v>934</v>
      </c>
      <c r="C334" s="128">
        <v>10000</v>
      </c>
      <c r="D334" s="58"/>
      <c r="E334" s="176"/>
      <c r="G334" s="115"/>
      <c r="H334" s="117"/>
    </row>
    <row r="335" spans="1:8" x14ac:dyDescent="0.2">
      <c r="A335" s="60"/>
      <c r="B335" s="133" t="s">
        <v>935</v>
      </c>
      <c r="C335" s="128">
        <v>25000</v>
      </c>
      <c r="D335" s="58"/>
      <c r="E335" s="176"/>
      <c r="G335" s="115"/>
      <c r="H335" s="117"/>
    </row>
    <row r="336" spans="1:8" x14ac:dyDescent="0.2">
      <c r="A336" s="60"/>
      <c r="B336" s="133" t="s">
        <v>936</v>
      </c>
      <c r="C336" s="128">
        <v>25000</v>
      </c>
      <c r="D336" s="58"/>
      <c r="E336" s="176"/>
      <c r="G336" s="115"/>
      <c r="H336" s="117"/>
    </row>
    <row r="337" spans="1:8" x14ac:dyDescent="0.2">
      <c r="A337" s="60"/>
      <c r="B337" s="133" t="s">
        <v>937</v>
      </c>
      <c r="C337" s="128">
        <v>25000</v>
      </c>
      <c r="D337" s="58"/>
      <c r="E337" s="176"/>
      <c r="G337" s="115"/>
      <c r="H337" s="117"/>
    </row>
    <row r="338" spans="1:8" x14ac:dyDescent="0.2">
      <c r="A338" s="60"/>
      <c r="B338" s="133" t="s">
        <v>938</v>
      </c>
      <c r="C338" s="128">
        <v>25000</v>
      </c>
      <c r="D338" s="58"/>
      <c r="E338" s="176"/>
      <c r="G338" s="115"/>
      <c r="H338" s="117"/>
    </row>
    <row r="339" spans="1:8" x14ac:dyDescent="0.2">
      <c r="A339" s="60"/>
      <c r="B339" s="133" t="s">
        <v>939</v>
      </c>
      <c r="C339" s="128">
        <v>25000</v>
      </c>
      <c r="D339" s="58"/>
      <c r="E339" s="176"/>
      <c r="G339" s="115"/>
      <c r="H339" s="117"/>
    </row>
    <row r="340" spans="1:8" x14ac:dyDescent="0.2">
      <c r="A340" s="60"/>
      <c r="B340" s="133" t="s">
        <v>940</v>
      </c>
      <c r="C340" s="128">
        <v>24000</v>
      </c>
      <c r="D340" s="58"/>
      <c r="E340" s="176"/>
      <c r="G340" s="115"/>
      <c r="H340" s="117"/>
    </row>
    <row r="341" spans="1:8" x14ac:dyDescent="0.2">
      <c r="A341" s="60"/>
      <c r="B341" s="133" t="s">
        <v>941</v>
      </c>
      <c r="C341" s="128">
        <v>10000</v>
      </c>
      <c r="D341" s="58"/>
      <c r="E341" s="176"/>
      <c r="G341" s="115"/>
      <c r="H341" s="117"/>
    </row>
    <row r="342" spans="1:8" ht="25.5" x14ac:dyDescent="0.2">
      <c r="A342" s="60"/>
      <c r="B342" s="133" t="s">
        <v>942</v>
      </c>
      <c r="C342" s="128">
        <v>25000</v>
      </c>
      <c r="D342" s="58"/>
      <c r="E342" s="176"/>
      <c r="G342" s="115"/>
      <c r="H342" s="117"/>
    </row>
    <row r="343" spans="1:8" x14ac:dyDescent="0.2">
      <c r="A343" s="60"/>
      <c r="B343" s="133" t="s">
        <v>943</v>
      </c>
      <c r="C343" s="128">
        <v>20000</v>
      </c>
      <c r="D343" s="58"/>
      <c r="E343" s="176"/>
      <c r="G343" s="115"/>
      <c r="H343" s="117"/>
    </row>
    <row r="344" spans="1:8" x14ac:dyDescent="0.2">
      <c r="A344" s="60"/>
      <c r="B344" s="133" t="s">
        <v>944</v>
      </c>
      <c r="C344" s="128">
        <v>25000</v>
      </c>
      <c r="D344" s="58"/>
      <c r="E344" s="176"/>
      <c r="G344" s="115"/>
      <c r="H344" s="117"/>
    </row>
    <row r="345" spans="1:8" x14ac:dyDescent="0.2">
      <c r="A345" s="60"/>
      <c r="B345" s="133" t="s">
        <v>945</v>
      </c>
      <c r="C345" s="128">
        <v>25000</v>
      </c>
      <c r="D345" s="58"/>
      <c r="E345" s="176"/>
      <c r="G345" s="115"/>
      <c r="H345" s="117"/>
    </row>
    <row r="346" spans="1:8" x14ac:dyDescent="0.2">
      <c r="A346" s="60"/>
      <c r="B346" s="133" t="s">
        <v>946</v>
      </c>
      <c r="C346" s="128">
        <v>25000</v>
      </c>
      <c r="D346" s="58"/>
      <c r="E346" s="176"/>
      <c r="G346" s="115"/>
      <c r="H346" s="117"/>
    </row>
    <row r="347" spans="1:8" x14ac:dyDescent="0.2">
      <c r="A347" s="60"/>
      <c r="B347" s="133" t="s">
        <v>947</v>
      </c>
      <c r="C347" s="128">
        <v>25000</v>
      </c>
      <c r="D347" s="58"/>
      <c r="E347" s="176"/>
      <c r="G347" s="115"/>
      <c r="H347" s="117"/>
    </row>
    <row r="348" spans="1:8" x14ac:dyDescent="0.2">
      <c r="A348" s="60"/>
      <c r="B348" s="133" t="s">
        <v>948</v>
      </c>
      <c r="C348" s="128">
        <v>25000</v>
      </c>
      <c r="D348" s="58"/>
      <c r="E348" s="176"/>
      <c r="G348" s="115"/>
      <c r="H348" s="117"/>
    </row>
    <row r="349" spans="1:8" x14ac:dyDescent="0.2">
      <c r="A349" s="60"/>
      <c r="B349" s="133" t="s">
        <v>949</v>
      </c>
      <c r="C349" s="128">
        <v>20000</v>
      </c>
      <c r="D349" s="1"/>
      <c r="E349" s="169"/>
      <c r="G349" s="115"/>
      <c r="H349" s="117"/>
    </row>
    <row r="350" spans="1:8" ht="15.75" x14ac:dyDescent="0.25">
      <c r="A350" s="69"/>
      <c r="B350" s="133" t="s">
        <v>950</v>
      </c>
      <c r="C350" s="125">
        <v>25000</v>
      </c>
      <c r="D350" s="51"/>
      <c r="E350" s="179"/>
    </row>
    <row r="351" spans="1:8" ht="15.75" x14ac:dyDescent="0.25">
      <c r="A351" s="69"/>
      <c r="B351" s="133" t="s">
        <v>951</v>
      </c>
      <c r="C351" s="125">
        <v>15000</v>
      </c>
      <c r="D351" s="120"/>
      <c r="E351" s="182"/>
    </row>
    <row r="352" spans="1:8" ht="15.75" x14ac:dyDescent="0.25">
      <c r="A352" s="69"/>
      <c r="B352" s="133" t="s">
        <v>952</v>
      </c>
      <c r="C352" s="125">
        <v>10000</v>
      </c>
      <c r="D352" s="51"/>
      <c r="E352" s="339"/>
    </row>
    <row r="353" spans="1:8" ht="15.75" x14ac:dyDescent="0.25">
      <c r="A353" s="69"/>
      <c r="B353" s="133" t="s">
        <v>953</v>
      </c>
      <c r="C353" s="125">
        <v>20000</v>
      </c>
      <c r="D353" s="51"/>
      <c r="E353" s="179"/>
    </row>
    <row r="354" spans="1:8" ht="15.75" x14ac:dyDescent="0.25">
      <c r="A354" s="69"/>
      <c r="B354" s="133" t="s">
        <v>954</v>
      </c>
      <c r="C354" s="125">
        <v>10000</v>
      </c>
      <c r="D354" s="51"/>
      <c r="E354" s="179"/>
    </row>
    <row r="355" spans="1:8" ht="15.75" x14ac:dyDescent="0.25">
      <c r="A355" s="69"/>
      <c r="B355" s="133" t="s">
        <v>955</v>
      </c>
      <c r="C355" s="125">
        <v>15000</v>
      </c>
      <c r="D355" s="51"/>
      <c r="E355" s="179"/>
    </row>
    <row r="356" spans="1:8" ht="15.75" x14ac:dyDescent="0.25">
      <c r="A356" s="69"/>
      <c r="B356" s="133" t="s">
        <v>956</v>
      </c>
      <c r="C356" s="125">
        <v>25000</v>
      </c>
      <c r="D356" s="120"/>
      <c r="E356" s="182"/>
    </row>
    <row r="357" spans="1:8" x14ac:dyDescent="0.2">
      <c r="A357" s="60"/>
      <c r="B357" s="133" t="s">
        <v>957</v>
      </c>
      <c r="C357" s="125">
        <v>20000</v>
      </c>
      <c r="D357" s="58"/>
      <c r="G357" s="115"/>
      <c r="H357" s="117"/>
    </row>
    <row r="358" spans="1:8" x14ac:dyDescent="0.2">
      <c r="A358" s="60"/>
      <c r="B358" s="133" t="s">
        <v>958</v>
      </c>
      <c r="C358" s="125">
        <v>25000</v>
      </c>
      <c r="D358" s="58"/>
      <c r="E358" s="176"/>
      <c r="G358" s="115"/>
      <c r="H358" s="117"/>
    </row>
    <row r="359" spans="1:8" x14ac:dyDescent="0.2">
      <c r="A359" s="60"/>
      <c r="B359" s="133" t="s">
        <v>959</v>
      </c>
      <c r="C359" s="125">
        <v>15000</v>
      </c>
      <c r="D359" s="58"/>
      <c r="E359" s="169"/>
      <c r="G359" s="115"/>
      <c r="H359" s="117"/>
    </row>
    <row r="360" spans="1:8" ht="13.5" thickBot="1" x14ac:dyDescent="0.25">
      <c r="A360" s="60"/>
      <c r="B360" s="404" t="s">
        <v>960</v>
      </c>
      <c r="C360" s="402">
        <v>15000</v>
      </c>
      <c r="D360" s="58"/>
      <c r="E360" s="170"/>
      <c r="G360" s="115"/>
      <c r="H360" s="117"/>
    </row>
    <row r="361" spans="1:8" ht="17.25" thickTop="1" thickBot="1" x14ac:dyDescent="0.3">
      <c r="A361" s="69"/>
      <c r="B361" s="1"/>
      <c r="C361" s="50"/>
      <c r="D361" s="51"/>
      <c r="E361" s="269" t="s">
        <v>28</v>
      </c>
    </row>
    <row r="362" spans="1:8" ht="17.25" thickTop="1" thickBot="1" x14ac:dyDescent="0.3">
      <c r="A362" s="69"/>
      <c r="B362" s="53" t="s">
        <v>30</v>
      </c>
      <c r="C362" s="151" t="s">
        <v>31</v>
      </c>
      <c r="D362" s="55"/>
      <c r="E362" s="175" t="s">
        <v>297</v>
      </c>
    </row>
    <row r="363" spans="1:8" ht="13.5" thickTop="1" x14ac:dyDescent="0.2">
      <c r="A363" s="60"/>
      <c r="B363" s="133" t="s">
        <v>961</v>
      </c>
      <c r="C363" s="125">
        <v>20000</v>
      </c>
      <c r="D363" s="58"/>
      <c r="E363" s="176"/>
      <c r="G363" s="115"/>
      <c r="H363" s="117"/>
    </row>
    <row r="364" spans="1:8" x14ac:dyDescent="0.2">
      <c r="A364" s="60"/>
      <c r="B364" s="133" t="s">
        <v>962</v>
      </c>
      <c r="C364" s="125">
        <v>20000</v>
      </c>
      <c r="D364" s="58"/>
      <c r="E364" s="176"/>
      <c r="G364" s="115"/>
      <c r="H364" s="117"/>
    </row>
    <row r="365" spans="1:8" x14ac:dyDescent="0.2">
      <c r="A365" s="60"/>
      <c r="B365" s="133" t="s">
        <v>963</v>
      </c>
      <c r="C365" s="125">
        <v>25000</v>
      </c>
      <c r="D365" s="58"/>
      <c r="E365" s="176"/>
      <c r="G365" s="115"/>
      <c r="H365" s="117"/>
    </row>
    <row r="366" spans="1:8" x14ac:dyDescent="0.2">
      <c r="A366" s="60"/>
      <c r="B366" s="133" t="s">
        <v>964</v>
      </c>
      <c r="C366" s="125">
        <v>25000</v>
      </c>
      <c r="D366" s="58"/>
      <c r="E366" s="176"/>
      <c r="G366" s="115"/>
      <c r="H366" s="117"/>
    </row>
    <row r="367" spans="1:8" x14ac:dyDescent="0.2">
      <c r="A367" s="60"/>
      <c r="B367" s="133" t="s">
        <v>965</v>
      </c>
      <c r="C367" s="125">
        <v>25000</v>
      </c>
      <c r="D367" s="58"/>
      <c r="E367" s="176"/>
      <c r="G367" s="115"/>
      <c r="H367" s="117"/>
    </row>
    <row r="368" spans="1:8" x14ac:dyDescent="0.2">
      <c r="A368" s="60"/>
      <c r="B368" s="133" t="s">
        <v>966</v>
      </c>
      <c r="C368" s="125">
        <v>15000</v>
      </c>
      <c r="D368" s="58"/>
      <c r="E368" s="176"/>
      <c r="G368" s="115"/>
      <c r="H368" s="117"/>
    </row>
    <row r="369" spans="1:8" x14ac:dyDescent="0.2">
      <c r="A369" s="60"/>
      <c r="B369" s="133" t="s">
        <v>967</v>
      </c>
      <c r="C369" s="125">
        <v>25000</v>
      </c>
      <c r="D369" s="58"/>
      <c r="E369" s="176"/>
      <c r="G369" s="115"/>
      <c r="H369" s="117"/>
    </row>
    <row r="370" spans="1:8" x14ac:dyDescent="0.2">
      <c r="A370" s="60"/>
      <c r="B370" s="133" t="s">
        <v>968</v>
      </c>
      <c r="C370" s="125">
        <v>10000</v>
      </c>
      <c r="D370" s="58"/>
      <c r="E370" s="176"/>
      <c r="G370" s="115"/>
      <c r="H370" s="117"/>
    </row>
    <row r="371" spans="1:8" x14ac:dyDescent="0.2">
      <c r="A371" s="60"/>
      <c r="B371" s="133" t="s">
        <v>969</v>
      </c>
      <c r="C371" s="125">
        <v>20000</v>
      </c>
      <c r="D371" s="58"/>
      <c r="E371" s="176"/>
      <c r="G371" s="115"/>
      <c r="H371" s="117"/>
    </row>
    <row r="372" spans="1:8" x14ac:dyDescent="0.2">
      <c r="A372" s="60"/>
      <c r="B372" s="133" t="s">
        <v>970</v>
      </c>
      <c r="C372" s="125">
        <v>25000</v>
      </c>
      <c r="D372" s="58"/>
      <c r="E372" s="176"/>
      <c r="G372" s="115"/>
      <c r="H372" s="117"/>
    </row>
    <row r="373" spans="1:8" x14ac:dyDescent="0.2">
      <c r="A373" s="60"/>
      <c r="B373" s="133" t="s">
        <v>971</v>
      </c>
      <c r="C373" s="125">
        <v>10000</v>
      </c>
      <c r="D373" s="58"/>
      <c r="E373" s="176"/>
      <c r="G373" s="115"/>
      <c r="H373" s="117"/>
    </row>
    <row r="374" spans="1:8" x14ac:dyDescent="0.2">
      <c r="A374" s="60"/>
      <c r="B374" s="133" t="s">
        <v>972</v>
      </c>
      <c r="C374" s="125">
        <v>25000</v>
      </c>
      <c r="D374" s="58"/>
      <c r="E374" s="176"/>
      <c r="G374" s="115"/>
      <c r="H374" s="117"/>
    </row>
    <row r="375" spans="1:8" x14ac:dyDescent="0.2">
      <c r="A375" s="60"/>
      <c r="B375" s="133" t="s">
        <v>973</v>
      </c>
      <c r="C375" s="125">
        <v>15000</v>
      </c>
      <c r="D375" s="58"/>
      <c r="E375" s="176"/>
      <c r="G375" s="115"/>
      <c r="H375" s="117"/>
    </row>
    <row r="376" spans="1:8" x14ac:dyDescent="0.2">
      <c r="A376" s="60"/>
      <c r="B376" s="133" t="s">
        <v>974</v>
      </c>
      <c r="C376" s="125">
        <v>25000</v>
      </c>
      <c r="D376" s="58"/>
      <c r="E376" s="176"/>
      <c r="G376" s="115"/>
      <c r="H376" s="117"/>
    </row>
    <row r="377" spans="1:8" x14ac:dyDescent="0.2">
      <c r="A377" s="60"/>
      <c r="B377" s="133" t="s">
        <v>900</v>
      </c>
      <c r="C377" s="125">
        <v>12000</v>
      </c>
      <c r="D377" s="58"/>
      <c r="E377" s="176"/>
      <c r="G377" s="115"/>
      <c r="H377" s="117"/>
    </row>
    <row r="378" spans="1:8" x14ac:dyDescent="0.2">
      <c r="A378" s="60"/>
      <c r="B378" s="133" t="s">
        <v>975</v>
      </c>
      <c r="C378" s="125">
        <v>15000</v>
      </c>
      <c r="D378" s="58"/>
      <c r="E378" s="176"/>
      <c r="G378" s="115"/>
      <c r="H378" s="117"/>
    </row>
    <row r="379" spans="1:8" x14ac:dyDescent="0.2">
      <c r="A379" s="60"/>
      <c r="B379" s="133" t="s">
        <v>976</v>
      </c>
      <c r="C379" s="125">
        <v>25000</v>
      </c>
      <c r="D379" s="58"/>
      <c r="E379" s="176"/>
      <c r="G379" s="115"/>
      <c r="H379" s="117"/>
    </row>
    <row r="380" spans="1:8" x14ac:dyDescent="0.2">
      <c r="A380" s="60"/>
      <c r="B380" s="133" t="s">
        <v>977</v>
      </c>
      <c r="C380" s="125">
        <v>25000</v>
      </c>
      <c r="D380" s="58"/>
      <c r="E380" s="176"/>
      <c r="G380" s="115"/>
      <c r="H380" s="117"/>
    </row>
    <row r="381" spans="1:8" x14ac:dyDescent="0.2">
      <c r="A381" s="60"/>
      <c r="B381" s="133" t="s">
        <v>978</v>
      </c>
      <c r="C381" s="125">
        <v>15000</v>
      </c>
      <c r="D381" s="58"/>
      <c r="E381" s="176"/>
      <c r="G381" s="115"/>
      <c r="H381" s="117"/>
    </row>
    <row r="382" spans="1:8" x14ac:dyDescent="0.2">
      <c r="A382" s="60"/>
      <c r="B382" s="133" t="s">
        <v>979</v>
      </c>
      <c r="C382" s="125">
        <v>25000</v>
      </c>
      <c r="D382" s="58"/>
      <c r="E382" s="176"/>
      <c r="G382" s="115"/>
      <c r="H382" s="117"/>
    </row>
    <row r="383" spans="1:8" x14ac:dyDescent="0.2">
      <c r="A383" s="60"/>
      <c r="B383" s="133" t="s">
        <v>980</v>
      </c>
      <c r="C383" s="125">
        <v>20000</v>
      </c>
      <c r="D383" s="58"/>
      <c r="E383" s="176"/>
      <c r="G383" s="115"/>
      <c r="H383" s="117"/>
    </row>
    <row r="384" spans="1:8" x14ac:dyDescent="0.2">
      <c r="A384" s="60"/>
      <c r="B384" s="133" t="s">
        <v>981</v>
      </c>
      <c r="C384" s="125">
        <v>20000</v>
      </c>
      <c r="D384" s="58"/>
      <c r="E384" s="176"/>
      <c r="G384" s="115"/>
      <c r="H384" s="117"/>
    </row>
    <row r="385" spans="1:8" x14ac:dyDescent="0.2">
      <c r="A385" s="60"/>
      <c r="B385" s="133" t="s">
        <v>982</v>
      </c>
      <c r="C385" s="125">
        <v>25000</v>
      </c>
      <c r="D385" s="58"/>
      <c r="E385" s="176"/>
      <c r="G385" s="115"/>
      <c r="H385" s="117"/>
    </row>
    <row r="386" spans="1:8" x14ac:dyDescent="0.2">
      <c r="A386" s="60"/>
      <c r="B386" s="133" t="s">
        <v>983</v>
      </c>
      <c r="C386" s="125">
        <v>20000</v>
      </c>
      <c r="D386" s="58"/>
      <c r="E386" s="176"/>
      <c r="G386" s="115"/>
      <c r="H386" s="117"/>
    </row>
    <row r="387" spans="1:8" x14ac:dyDescent="0.2">
      <c r="A387" s="60"/>
      <c r="B387" s="133" t="s">
        <v>984</v>
      </c>
      <c r="C387" s="125">
        <v>15000</v>
      </c>
      <c r="D387" s="58"/>
      <c r="E387" s="176"/>
      <c r="G387" s="115"/>
      <c r="H387" s="117"/>
    </row>
    <row r="388" spans="1:8" x14ac:dyDescent="0.2">
      <c r="A388" s="60"/>
      <c r="B388" s="133" t="s">
        <v>985</v>
      </c>
      <c r="C388" s="125">
        <v>8500</v>
      </c>
      <c r="D388" s="58"/>
      <c r="E388" s="176"/>
      <c r="G388" s="115"/>
      <c r="H388" s="117"/>
    </row>
    <row r="389" spans="1:8" x14ac:dyDescent="0.2">
      <c r="A389" s="60"/>
      <c r="B389" s="133" t="s">
        <v>986</v>
      </c>
      <c r="C389" s="125">
        <v>25000</v>
      </c>
      <c r="D389" s="58"/>
      <c r="E389" s="176"/>
      <c r="G389" s="115"/>
      <c r="H389" s="117"/>
    </row>
    <row r="390" spans="1:8" x14ac:dyDescent="0.2">
      <c r="A390" s="60"/>
      <c r="B390" s="133" t="s">
        <v>987</v>
      </c>
      <c r="C390" s="125">
        <v>20000</v>
      </c>
      <c r="D390" s="58"/>
      <c r="E390" s="176"/>
      <c r="G390" s="115"/>
      <c r="H390" s="117"/>
    </row>
    <row r="391" spans="1:8" x14ac:dyDescent="0.2">
      <c r="A391" s="60"/>
      <c r="B391" s="133" t="s">
        <v>817</v>
      </c>
      <c r="C391" s="125">
        <v>20000</v>
      </c>
      <c r="D391" s="58"/>
      <c r="E391" s="176"/>
      <c r="G391" s="115"/>
      <c r="H391" s="117"/>
    </row>
    <row r="392" spans="1:8" x14ac:dyDescent="0.2">
      <c r="A392" s="60"/>
      <c r="B392" s="133" t="s">
        <v>988</v>
      </c>
      <c r="C392" s="125">
        <v>20000</v>
      </c>
      <c r="D392" s="58"/>
      <c r="E392" s="176"/>
      <c r="G392" s="115"/>
      <c r="H392" s="117"/>
    </row>
    <row r="393" spans="1:8" x14ac:dyDescent="0.2">
      <c r="A393" s="60"/>
      <c r="B393" s="133" t="s">
        <v>989</v>
      </c>
      <c r="C393" s="125">
        <v>15000</v>
      </c>
      <c r="D393" s="58"/>
      <c r="E393" s="176"/>
      <c r="G393" s="115"/>
      <c r="H393" s="117"/>
    </row>
    <row r="394" spans="1:8" x14ac:dyDescent="0.2">
      <c r="A394" s="60"/>
      <c r="B394" s="133" t="s">
        <v>990</v>
      </c>
      <c r="C394" s="125">
        <v>20000</v>
      </c>
      <c r="D394" s="58"/>
      <c r="E394" s="176"/>
      <c r="G394" s="115"/>
      <c r="H394" s="117"/>
    </row>
    <row r="395" spans="1:8" x14ac:dyDescent="0.2">
      <c r="A395" s="60"/>
      <c r="B395" s="133" t="s">
        <v>991</v>
      </c>
      <c r="C395" s="125">
        <v>25000</v>
      </c>
      <c r="D395" s="58"/>
      <c r="E395" s="176"/>
      <c r="G395" s="115"/>
      <c r="H395" s="117"/>
    </row>
    <row r="396" spans="1:8" x14ac:dyDescent="0.2">
      <c r="A396" s="60"/>
      <c r="B396" s="133" t="s">
        <v>992</v>
      </c>
      <c r="C396" s="125">
        <v>25000</v>
      </c>
      <c r="D396" s="58"/>
      <c r="E396" s="176"/>
      <c r="G396" s="115"/>
      <c r="H396" s="117"/>
    </row>
    <row r="397" spans="1:8" x14ac:dyDescent="0.2">
      <c r="A397" s="60"/>
      <c r="B397" s="133" t="s">
        <v>993</v>
      </c>
      <c r="C397" s="125">
        <v>25000</v>
      </c>
      <c r="D397" s="58"/>
      <c r="E397" s="176"/>
      <c r="G397" s="115"/>
      <c r="H397" s="117"/>
    </row>
    <row r="398" spans="1:8" x14ac:dyDescent="0.2">
      <c r="A398" s="60"/>
      <c r="B398" s="133" t="s">
        <v>932</v>
      </c>
      <c r="C398" s="125">
        <v>20000</v>
      </c>
      <c r="D398" s="58"/>
      <c r="E398" s="176"/>
      <c r="G398" s="115"/>
      <c r="H398" s="117"/>
    </row>
    <row r="399" spans="1:8" x14ac:dyDescent="0.2">
      <c r="A399" s="60"/>
      <c r="B399" s="133" t="s">
        <v>994</v>
      </c>
      <c r="C399" s="125">
        <v>15000</v>
      </c>
      <c r="D399" s="58"/>
      <c r="E399" s="176"/>
      <c r="G399" s="115"/>
      <c r="H399" s="117"/>
    </row>
    <row r="400" spans="1:8" x14ac:dyDescent="0.2">
      <c r="A400" s="60"/>
      <c r="B400" s="133" t="s">
        <v>995</v>
      </c>
      <c r="C400" s="125">
        <v>25000</v>
      </c>
      <c r="D400" s="58"/>
      <c r="E400" s="176"/>
      <c r="G400" s="115"/>
      <c r="H400" s="117"/>
    </row>
    <row r="401" spans="1:8" x14ac:dyDescent="0.2">
      <c r="A401" s="60"/>
      <c r="B401" s="133" t="s">
        <v>996</v>
      </c>
      <c r="C401" s="125">
        <v>10000</v>
      </c>
      <c r="D401" s="58"/>
      <c r="E401" s="176"/>
      <c r="G401" s="115"/>
      <c r="H401" s="117"/>
    </row>
    <row r="402" spans="1:8" x14ac:dyDescent="0.2">
      <c r="A402" s="60"/>
      <c r="B402" s="133" t="s">
        <v>997</v>
      </c>
      <c r="C402" s="125">
        <v>10000</v>
      </c>
      <c r="D402" s="58"/>
      <c r="E402" s="176"/>
      <c r="G402" s="115"/>
      <c r="H402" s="117"/>
    </row>
    <row r="403" spans="1:8" x14ac:dyDescent="0.2">
      <c r="A403" s="60"/>
      <c r="B403" s="133" t="s">
        <v>998</v>
      </c>
      <c r="C403" s="125">
        <v>20000</v>
      </c>
      <c r="D403" s="58"/>
      <c r="E403" s="176"/>
      <c r="G403" s="115"/>
      <c r="H403" s="117"/>
    </row>
    <row r="404" spans="1:8" x14ac:dyDescent="0.2">
      <c r="A404" s="60"/>
      <c r="B404" s="133" t="s">
        <v>999</v>
      </c>
      <c r="C404" s="125">
        <v>25000</v>
      </c>
      <c r="D404" s="58"/>
      <c r="E404" s="176"/>
      <c r="G404" s="115"/>
      <c r="H404" s="117"/>
    </row>
    <row r="405" spans="1:8" x14ac:dyDescent="0.2">
      <c r="A405" s="60"/>
      <c r="B405" s="133" t="s">
        <v>1000</v>
      </c>
      <c r="C405" s="125">
        <v>20000</v>
      </c>
      <c r="D405" s="58"/>
      <c r="E405" s="176"/>
      <c r="G405" s="115"/>
      <c r="H405" s="117"/>
    </row>
    <row r="406" spans="1:8" x14ac:dyDescent="0.2">
      <c r="A406" s="60"/>
      <c r="B406" s="133" t="s">
        <v>1001</v>
      </c>
      <c r="C406" s="125">
        <v>20000</v>
      </c>
      <c r="D406" s="58"/>
      <c r="E406" s="176"/>
      <c r="G406" s="115"/>
      <c r="H406" s="117"/>
    </row>
    <row r="407" spans="1:8" x14ac:dyDescent="0.2">
      <c r="A407" s="60"/>
      <c r="B407" s="133" t="s">
        <v>1002</v>
      </c>
      <c r="C407" s="125">
        <v>15000</v>
      </c>
      <c r="D407" s="58"/>
      <c r="E407" s="176"/>
      <c r="G407" s="115"/>
      <c r="H407" s="117"/>
    </row>
    <row r="408" spans="1:8" x14ac:dyDescent="0.2">
      <c r="A408" s="60"/>
      <c r="B408" s="133" t="s">
        <v>1003</v>
      </c>
      <c r="C408" s="125">
        <v>20000</v>
      </c>
      <c r="D408" s="58"/>
      <c r="E408" s="176"/>
      <c r="G408" s="115"/>
      <c r="H408" s="117"/>
    </row>
    <row r="409" spans="1:8" ht="25.5" x14ac:dyDescent="0.2">
      <c r="A409" s="60"/>
      <c r="B409" s="133" t="s">
        <v>1004</v>
      </c>
      <c r="C409" s="125">
        <v>10000</v>
      </c>
      <c r="D409" s="58"/>
      <c r="E409" s="176"/>
      <c r="G409" s="115"/>
      <c r="H409" s="117"/>
    </row>
    <row r="410" spans="1:8" x14ac:dyDescent="0.2">
      <c r="A410" s="60"/>
      <c r="B410" s="133" t="s">
        <v>1005</v>
      </c>
      <c r="C410" s="125">
        <v>15000</v>
      </c>
      <c r="D410" s="58"/>
      <c r="E410" s="176"/>
      <c r="G410" s="115"/>
      <c r="H410" s="117"/>
    </row>
    <row r="411" spans="1:8" x14ac:dyDescent="0.2">
      <c r="A411" s="60"/>
      <c r="B411" s="208" t="s">
        <v>1006</v>
      </c>
      <c r="C411" s="128">
        <v>20000</v>
      </c>
      <c r="D411" s="58"/>
      <c r="E411" s="176"/>
      <c r="G411" s="115"/>
      <c r="H411" s="117"/>
    </row>
    <row r="412" spans="1:8" x14ac:dyDescent="0.2">
      <c r="A412" s="60"/>
      <c r="B412" s="133" t="s">
        <v>1007</v>
      </c>
      <c r="C412" s="128">
        <v>15000</v>
      </c>
      <c r="D412" s="58"/>
      <c r="E412" s="176"/>
      <c r="G412" s="115"/>
      <c r="H412" s="117"/>
    </row>
    <row r="413" spans="1:8" ht="25.5" x14ac:dyDescent="0.2">
      <c r="A413" s="60"/>
      <c r="B413" s="133" t="s">
        <v>1008</v>
      </c>
      <c r="C413" s="128">
        <v>25000</v>
      </c>
      <c r="D413" s="58"/>
      <c r="E413" s="176"/>
      <c r="G413" s="115"/>
      <c r="H413" s="117"/>
    </row>
    <row r="414" spans="1:8" x14ac:dyDescent="0.2">
      <c r="A414" s="60"/>
      <c r="B414" s="133" t="s">
        <v>1009</v>
      </c>
      <c r="C414" s="128">
        <v>25000</v>
      </c>
      <c r="D414" s="58"/>
      <c r="E414" s="176"/>
      <c r="G414" s="115"/>
      <c r="H414" s="117"/>
    </row>
    <row r="415" spans="1:8" x14ac:dyDescent="0.2">
      <c r="A415" s="60"/>
      <c r="B415" s="133" t="s">
        <v>1010</v>
      </c>
      <c r="C415" s="128">
        <v>25000</v>
      </c>
      <c r="D415" s="58"/>
      <c r="E415" s="176"/>
      <c r="G415" s="115"/>
      <c r="H415" s="117"/>
    </row>
    <row r="416" spans="1:8" x14ac:dyDescent="0.2">
      <c r="A416" s="60"/>
      <c r="B416" s="133" t="s">
        <v>1011</v>
      </c>
      <c r="C416" s="128">
        <v>25000</v>
      </c>
      <c r="D416" s="58"/>
      <c r="E416" s="176"/>
      <c r="G416" s="115"/>
      <c r="H416" s="117"/>
    </row>
    <row r="417" spans="1:8" x14ac:dyDescent="0.2">
      <c r="A417" s="60"/>
      <c r="B417" s="133" t="s">
        <v>1012</v>
      </c>
      <c r="C417" s="128">
        <v>25000</v>
      </c>
      <c r="D417" s="58"/>
      <c r="E417" s="176"/>
      <c r="G417" s="115"/>
      <c r="H417" s="117"/>
    </row>
    <row r="418" spans="1:8" x14ac:dyDescent="0.2">
      <c r="A418" s="60"/>
      <c r="B418" s="133" t="s">
        <v>1013</v>
      </c>
      <c r="C418" s="128">
        <v>25000</v>
      </c>
      <c r="D418" s="58"/>
      <c r="E418" s="176"/>
      <c r="G418" s="115"/>
      <c r="H418" s="117"/>
    </row>
    <row r="419" spans="1:8" x14ac:dyDescent="0.2">
      <c r="A419" s="60"/>
      <c r="B419" s="133" t="s">
        <v>1014</v>
      </c>
      <c r="C419" s="128">
        <v>19980</v>
      </c>
      <c r="D419" s="58"/>
      <c r="E419" s="176"/>
      <c r="G419" s="115"/>
      <c r="H419" s="117"/>
    </row>
    <row r="420" spans="1:8" x14ac:dyDescent="0.2">
      <c r="A420" s="60"/>
      <c r="B420" s="133" t="s">
        <v>1015</v>
      </c>
      <c r="C420" s="128">
        <v>25000</v>
      </c>
      <c r="D420" s="58"/>
      <c r="E420" s="176"/>
      <c r="G420" s="115"/>
      <c r="H420" s="117"/>
    </row>
    <row r="421" spans="1:8" x14ac:dyDescent="0.2">
      <c r="A421" s="60"/>
      <c r="B421" s="133" t="s">
        <v>1016</v>
      </c>
      <c r="C421" s="128">
        <v>25000</v>
      </c>
      <c r="D421" s="58"/>
      <c r="E421" s="176"/>
      <c r="G421" s="115"/>
      <c r="H421" s="117"/>
    </row>
    <row r="422" spans="1:8" ht="25.5" x14ac:dyDescent="0.2">
      <c r="A422" s="60"/>
      <c r="B422" s="133" t="s">
        <v>1017</v>
      </c>
      <c r="C422" s="128">
        <v>20000</v>
      </c>
      <c r="D422" s="1"/>
      <c r="E422" s="169"/>
      <c r="G422" s="115"/>
      <c r="H422" s="117"/>
    </row>
    <row r="423" spans="1:8" ht="15.75" x14ac:dyDescent="0.25">
      <c r="A423" s="69"/>
      <c r="B423" s="133" t="s">
        <v>1018</v>
      </c>
      <c r="C423" s="128">
        <v>25000</v>
      </c>
      <c r="D423" s="51"/>
      <c r="E423" s="179"/>
    </row>
    <row r="424" spans="1:8" ht="15.75" x14ac:dyDescent="0.25">
      <c r="A424" s="69"/>
      <c r="B424" s="133" t="s">
        <v>1019</v>
      </c>
      <c r="C424" s="128">
        <v>25000</v>
      </c>
      <c r="D424" s="120"/>
      <c r="E424" s="182"/>
    </row>
    <row r="425" spans="1:8" x14ac:dyDescent="0.2">
      <c r="A425" s="60"/>
      <c r="B425" s="133" t="s">
        <v>1020</v>
      </c>
      <c r="C425" s="128">
        <v>25000</v>
      </c>
      <c r="D425" s="58"/>
      <c r="G425" s="115"/>
      <c r="H425" s="117"/>
    </row>
    <row r="426" spans="1:8" x14ac:dyDescent="0.2">
      <c r="A426" s="60"/>
      <c r="B426" s="133" t="s">
        <v>1021</v>
      </c>
      <c r="C426" s="128">
        <v>25000</v>
      </c>
      <c r="D426" s="58"/>
      <c r="E426" s="176"/>
      <c r="G426" s="115"/>
      <c r="H426" s="117"/>
    </row>
    <row r="427" spans="1:8" x14ac:dyDescent="0.2">
      <c r="A427" s="60"/>
      <c r="B427" s="133" t="s">
        <v>1022</v>
      </c>
      <c r="C427" s="128">
        <v>25000</v>
      </c>
      <c r="D427" s="58"/>
      <c r="E427" s="176"/>
      <c r="G427" s="115"/>
      <c r="H427" s="117"/>
    </row>
    <row r="428" spans="1:8" x14ac:dyDescent="0.2">
      <c r="A428" s="60"/>
      <c r="B428" s="133" t="s">
        <v>1023</v>
      </c>
      <c r="C428" s="128">
        <v>25000</v>
      </c>
      <c r="D428" s="58"/>
      <c r="E428" s="176"/>
      <c r="G428" s="115"/>
      <c r="H428" s="117"/>
    </row>
    <row r="429" spans="1:8" x14ac:dyDescent="0.2">
      <c r="A429" s="60"/>
      <c r="B429" s="133" t="s">
        <v>960</v>
      </c>
      <c r="C429" s="128">
        <v>25000</v>
      </c>
      <c r="D429" s="58"/>
      <c r="E429" s="176"/>
      <c r="G429" s="115"/>
      <c r="H429" s="117"/>
    </row>
    <row r="430" spans="1:8" ht="26.25" thickBot="1" x14ac:dyDescent="0.25">
      <c r="A430" s="60"/>
      <c r="B430" s="404" t="s">
        <v>1024</v>
      </c>
      <c r="C430" s="258">
        <v>25000</v>
      </c>
      <c r="D430" s="58"/>
      <c r="E430" s="170"/>
      <c r="G430" s="115"/>
      <c r="H430" s="117"/>
    </row>
    <row r="431" spans="1:8" ht="17.25" thickTop="1" thickBot="1" x14ac:dyDescent="0.3">
      <c r="A431" s="69"/>
      <c r="B431" s="1"/>
      <c r="C431" s="50"/>
      <c r="D431" s="51"/>
      <c r="E431" s="269" t="s">
        <v>28</v>
      </c>
    </row>
    <row r="432" spans="1:8" ht="17.25" thickTop="1" thickBot="1" x14ac:dyDescent="0.3">
      <c r="A432" s="69"/>
      <c r="B432" s="53" t="s">
        <v>30</v>
      </c>
      <c r="C432" s="151" t="s">
        <v>31</v>
      </c>
      <c r="D432" s="55"/>
      <c r="E432" s="175" t="s">
        <v>297</v>
      </c>
    </row>
    <row r="433" spans="1:8" ht="16.5" thickTop="1" x14ac:dyDescent="0.25">
      <c r="A433" s="69"/>
      <c r="B433" s="133" t="s">
        <v>978</v>
      </c>
      <c r="C433" s="128">
        <v>25000</v>
      </c>
      <c r="D433" s="51"/>
      <c r="E433" s="179"/>
    </row>
    <row r="434" spans="1:8" ht="15.75" x14ac:dyDescent="0.25">
      <c r="A434" s="69"/>
      <c r="B434" s="134" t="s">
        <v>1025</v>
      </c>
      <c r="C434" s="128">
        <v>20000</v>
      </c>
      <c r="D434" s="51"/>
      <c r="E434" s="179"/>
    </row>
    <row r="435" spans="1:8" ht="15.75" x14ac:dyDescent="0.25">
      <c r="A435" s="69"/>
      <c r="B435" s="134" t="s">
        <v>1026</v>
      </c>
      <c r="C435" s="135">
        <v>25000</v>
      </c>
      <c r="D435" s="120"/>
      <c r="E435" s="182"/>
    </row>
    <row r="436" spans="1:8" x14ac:dyDescent="0.2">
      <c r="A436" s="60"/>
      <c r="B436" s="134" t="s">
        <v>1027</v>
      </c>
      <c r="C436" s="135">
        <v>25000</v>
      </c>
      <c r="D436" s="58"/>
      <c r="G436" s="115"/>
      <c r="H436" s="117"/>
    </row>
    <row r="437" spans="1:8" x14ac:dyDescent="0.2">
      <c r="A437" s="60"/>
      <c r="B437" s="133" t="s">
        <v>1028</v>
      </c>
      <c r="C437" s="128">
        <v>10000</v>
      </c>
      <c r="D437" s="58"/>
      <c r="E437" s="176"/>
      <c r="G437" s="115"/>
      <c r="H437" s="117"/>
    </row>
    <row r="438" spans="1:8" x14ac:dyDescent="0.2">
      <c r="A438" s="60"/>
      <c r="B438" s="134" t="s">
        <v>1029</v>
      </c>
      <c r="C438" s="128">
        <v>25000</v>
      </c>
      <c r="D438" s="58"/>
      <c r="E438" s="176"/>
      <c r="G438" s="115"/>
      <c r="H438" s="117"/>
    </row>
    <row r="439" spans="1:8" ht="25.5" x14ac:dyDescent="0.2">
      <c r="A439" s="60"/>
      <c r="B439" s="134" t="s">
        <v>1030</v>
      </c>
      <c r="C439" s="128">
        <v>25000</v>
      </c>
      <c r="D439" s="58"/>
      <c r="E439" s="176"/>
      <c r="G439" s="115"/>
      <c r="H439" s="117"/>
    </row>
    <row r="440" spans="1:8" x14ac:dyDescent="0.2">
      <c r="A440" s="60"/>
      <c r="B440" s="216" t="s">
        <v>987</v>
      </c>
      <c r="C440" s="126">
        <v>25000</v>
      </c>
      <c r="D440" s="58"/>
      <c r="E440" s="176"/>
      <c r="G440" s="115"/>
      <c r="H440" s="117"/>
    </row>
    <row r="441" spans="1:8" x14ac:dyDescent="0.2">
      <c r="A441" s="60"/>
      <c r="B441" s="134" t="s">
        <v>1031</v>
      </c>
      <c r="C441" s="128">
        <v>15000</v>
      </c>
      <c r="D441" s="58"/>
      <c r="E441" s="176"/>
      <c r="G441" s="115"/>
      <c r="H441" s="117"/>
    </row>
    <row r="442" spans="1:8" x14ac:dyDescent="0.2">
      <c r="A442" s="60"/>
      <c r="B442" s="134" t="s">
        <v>1032</v>
      </c>
      <c r="C442" s="128">
        <v>25000</v>
      </c>
      <c r="D442" s="58"/>
      <c r="E442" s="176"/>
      <c r="G442" s="115"/>
      <c r="H442" s="117"/>
    </row>
    <row r="443" spans="1:8" x14ac:dyDescent="0.2">
      <c r="A443" s="60"/>
      <c r="B443" s="133" t="s">
        <v>1033</v>
      </c>
      <c r="C443" s="128">
        <v>25000</v>
      </c>
      <c r="D443" s="58"/>
      <c r="E443" s="176"/>
      <c r="G443" s="115"/>
      <c r="H443" s="117"/>
    </row>
    <row r="444" spans="1:8" x14ac:dyDescent="0.2">
      <c r="A444" s="60"/>
      <c r="B444" s="134" t="s">
        <v>1034</v>
      </c>
      <c r="C444" s="128">
        <v>25000</v>
      </c>
      <c r="D444" s="58"/>
      <c r="E444" s="176"/>
      <c r="G444" s="115"/>
      <c r="H444" s="117"/>
    </row>
    <row r="445" spans="1:8" x14ac:dyDescent="0.2">
      <c r="A445" s="60"/>
      <c r="B445" s="133" t="s">
        <v>1035</v>
      </c>
      <c r="C445" s="125">
        <v>10000</v>
      </c>
      <c r="D445" s="58"/>
      <c r="E445" s="176"/>
      <c r="G445" s="115"/>
      <c r="H445" s="117"/>
    </row>
    <row r="446" spans="1:8" x14ac:dyDescent="0.2">
      <c r="A446" s="60"/>
      <c r="B446" s="133" t="s">
        <v>1036</v>
      </c>
      <c r="C446" s="125">
        <v>25000</v>
      </c>
      <c r="D446" s="58"/>
      <c r="E446" s="176"/>
      <c r="G446" s="115"/>
      <c r="H446" s="117"/>
    </row>
    <row r="447" spans="1:8" x14ac:dyDescent="0.2">
      <c r="A447" s="60"/>
      <c r="B447" s="133" t="s">
        <v>1037</v>
      </c>
      <c r="C447" s="125">
        <v>10000</v>
      </c>
      <c r="D447" s="58"/>
      <c r="E447" s="176"/>
      <c r="G447" s="115"/>
      <c r="H447" s="117"/>
    </row>
    <row r="448" spans="1:8" x14ac:dyDescent="0.2">
      <c r="A448" s="60"/>
      <c r="B448" s="133" t="s">
        <v>1038</v>
      </c>
      <c r="C448" s="125">
        <v>15000</v>
      </c>
      <c r="D448" s="58"/>
      <c r="E448" s="176"/>
      <c r="G448" s="115"/>
      <c r="H448" s="117"/>
    </row>
    <row r="449" spans="1:8" x14ac:dyDescent="0.2">
      <c r="A449" s="60"/>
      <c r="B449" s="133" t="s">
        <v>1039</v>
      </c>
      <c r="C449" s="125">
        <v>20000</v>
      </c>
      <c r="D449" s="58"/>
      <c r="E449" s="176"/>
      <c r="G449" s="115"/>
      <c r="H449" s="117"/>
    </row>
    <row r="450" spans="1:8" x14ac:dyDescent="0.2">
      <c r="A450" s="60"/>
      <c r="B450" s="133" t="s">
        <v>1040</v>
      </c>
      <c r="C450" s="125">
        <v>15000</v>
      </c>
      <c r="D450" s="58"/>
      <c r="E450" s="176"/>
      <c r="G450" s="115"/>
      <c r="H450" s="117"/>
    </row>
    <row r="451" spans="1:8" x14ac:dyDescent="0.2">
      <c r="A451" s="60"/>
      <c r="B451" s="133" t="s">
        <v>1041</v>
      </c>
      <c r="C451" s="125">
        <v>10000</v>
      </c>
      <c r="D451" s="58"/>
      <c r="E451" s="176"/>
      <c r="G451" s="115"/>
      <c r="H451" s="117"/>
    </row>
    <row r="452" spans="1:8" x14ac:dyDescent="0.2">
      <c r="A452" s="60"/>
      <c r="B452" s="133" t="s">
        <v>831</v>
      </c>
      <c r="C452" s="125">
        <v>20000</v>
      </c>
      <c r="D452" s="58"/>
      <c r="E452" s="176"/>
      <c r="G452" s="115"/>
      <c r="H452" s="117"/>
    </row>
    <row r="453" spans="1:8" x14ac:dyDescent="0.2">
      <c r="A453" s="60"/>
      <c r="B453" s="133" t="s">
        <v>1042</v>
      </c>
      <c r="C453" s="125">
        <v>15000</v>
      </c>
      <c r="D453" s="58"/>
      <c r="E453" s="176"/>
      <c r="G453" s="115"/>
      <c r="H453" s="117"/>
    </row>
    <row r="454" spans="1:8" x14ac:dyDescent="0.2">
      <c r="A454" s="60"/>
      <c r="B454" s="133" t="s">
        <v>1043</v>
      </c>
      <c r="C454" s="125">
        <v>25000</v>
      </c>
      <c r="D454" s="58"/>
      <c r="E454" s="176"/>
      <c r="G454" s="115"/>
      <c r="H454" s="117"/>
    </row>
    <row r="455" spans="1:8" x14ac:dyDescent="0.2">
      <c r="A455" s="60"/>
      <c r="B455" s="133" t="s">
        <v>1044</v>
      </c>
      <c r="C455" s="125">
        <v>10000</v>
      </c>
      <c r="D455" s="58"/>
      <c r="E455" s="176"/>
      <c r="G455" s="115"/>
      <c r="H455" s="117"/>
    </row>
    <row r="456" spans="1:8" x14ac:dyDescent="0.2">
      <c r="A456" s="60"/>
      <c r="B456" s="133" t="s">
        <v>1045</v>
      </c>
      <c r="C456" s="125">
        <v>20000</v>
      </c>
      <c r="D456" s="58"/>
      <c r="E456" s="176"/>
      <c r="G456" s="115"/>
      <c r="H456" s="117"/>
    </row>
    <row r="457" spans="1:8" x14ac:dyDescent="0.2">
      <c r="A457" s="60"/>
      <c r="B457" s="133" t="s">
        <v>1046</v>
      </c>
      <c r="C457" s="125">
        <v>10000</v>
      </c>
      <c r="D457" s="58"/>
      <c r="E457" s="176"/>
      <c r="G457" s="115"/>
      <c r="H457" s="117"/>
    </row>
    <row r="458" spans="1:8" x14ac:dyDescent="0.2">
      <c r="A458" s="60"/>
      <c r="B458" s="133" t="s">
        <v>1047</v>
      </c>
      <c r="C458" s="128">
        <v>25000</v>
      </c>
      <c r="D458" s="58"/>
      <c r="E458" s="176"/>
      <c r="G458" s="115"/>
      <c r="H458" s="117"/>
    </row>
    <row r="459" spans="1:8" x14ac:dyDescent="0.2">
      <c r="A459" s="60"/>
      <c r="B459" s="133" t="s">
        <v>1048</v>
      </c>
      <c r="C459" s="125">
        <v>20000</v>
      </c>
      <c r="D459" s="58"/>
      <c r="E459" s="176"/>
      <c r="G459" s="115"/>
      <c r="H459" s="117"/>
    </row>
    <row r="460" spans="1:8" x14ac:dyDescent="0.2">
      <c r="A460" s="60"/>
      <c r="B460" s="133" t="s">
        <v>1049</v>
      </c>
      <c r="C460" s="125">
        <v>25000</v>
      </c>
      <c r="D460" s="58"/>
      <c r="E460" s="176"/>
      <c r="G460" s="115"/>
      <c r="H460" s="117"/>
    </row>
    <row r="461" spans="1:8" x14ac:dyDescent="0.2">
      <c r="A461" s="60"/>
      <c r="B461" s="134" t="s">
        <v>1050</v>
      </c>
      <c r="C461" s="135">
        <v>25000</v>
      </c>
      <c r="D461" s="58"/>
      <c r="E461" s="176"/>
      <c r="G461" s="115"/>
      <c r="H461" s="117"/>
    </row>
    <row r="462" spans="1:8" x14ac:dyDescent="0.2">
      <c r="A462" s="60"/>
      <c r="B462" s="133" t="s">
        <v>1051</v>
      </c>
      <c r="C462" s="125">
        <v>15000</v>
      </c>
      <c r="D462" s="58"/>
      <c r="E462" s="176"/>
      <c r="G462" s="115"/>
      <c r="H462" s="117"/>
    </row>
    <row r="463" spans="1:8" x14ac:dyDescent="0.2">
      <c r="A463" s="60"/>
      <c r="B463" s="133" t="s">
        <v>1052</v>
      </c>
      <c r="C463" s="125">
        <v>25000</v>
      </c>
      <c r="D463" s="58"/>
      <c r="E463" s="176"/>
      <c r="G463" s="115"/>
      <c r="H463" s="117"/>
    </row>
    <row r="464" spans="1:8" x14ac:dyDescent="0.2">
      <c r="A464" s="60"/>
      <c r="B464" s="133" t="s">
        <v>1053</v>
      </c>
      <c r="C464" s="125">
        <v>25000</v>
      </c>
      <c r="D464" s="58"/>
      <c r="E464" s="176"/>
      <c r="G464" s="115"/>
      <c r="H464" s="117"/>
    </row>
    <row r="465" spans="1:8" x14ac:dyDescent="0.2">
      <c r="A465" s="60"/>
      <c r="B465" s="133" t="s">
        <v>1054</v>
      </c>
      <c r="C465" s="125">
        <v>10000</v>
      </c>
      <c r="D465" s="58"/>
      <c r="E465" s="176"/>
      <c r="G465" s="115"/>
      <c r="H465" s="117"/>
    </row>
    <row r="466" spans="1:8" x14ac:dyDescent="0.2">
      <c r="A466" s="60"/>
      <c r="B466" s="133" t="s">
        <v>1055</v>
      </c>
      <c r="C466" s="125">
        <v>10000</v>
      </c>
      <c r="D466" s="58"/>
      <c r="E466" s="176"/>
      <c r="G466" s="115"/>
      <c r="H466" s="117"/>
    </row>
    <row r="467" spans="1:8" x14ac:dyDescent="0.2">
      <c r="A467" s="60"/>
      <c r="B467" s="216" t="s">
        <v>1056</v>
      </c>
      <c r="C467" s="126">
        <v>25000</v>
      </c>
      <c r="D467" s="58"/>
      <c r="E467" s="176"/>
      <c r="G467" s="115"/>
      <c r="H467" s="117"/>
    </row>
    <row r="468" spans="1:8" x14ac:dyDescent="0.2">
      <c r="A468" s="60"/>
      <c r="B468" s="134" t="s">
        <v>1057</v>
      </c>
      <c r="C468" s="135">
        <v>25000</v>
      </c>
      <c r="D468" s="58"/>
      <c r="E468" s="176"/>
      <c r="G468" s="115"/>
      <c r="H468" s="117"/>
    </row>
    <row r="469" spans="1:8" x14ac:dyDescent="0.2">
      <c r="A469" s="60"/>
      <c r="B469" s="134" t="s">
        <v>1058</v>
      </c>
      <c r="C469" s="128">
        <v>25000</v>
      </c>
      <c r="D469" s="58"/>
      <c r="E469" s="176"/>
      <c r="G469" s="115"/>
      <c r="H469" s="117"/>
    </row>
    <row r="470" spans="1:8" x14ac:dyDescent="0.2">
      <c r="A470" s="60"/>
      <c r="B470" s="134" t="s">
        <v>1059</v>
      </c>
      <c r="C470" s="128">
        <v>25000</v>
      </c>
      <c r="D470" s="58"/>
      <c r="E470" s="176"/>
      <c r="G470" s="115"/>
      <c r="H470" s="117"/>
    </row>
    <row r="471" spans="1:8" x14ac:dyDescent="0.2">
      <c r="A471" s="60"/>
      <c r="B471" s="133" t="s">
        <v>1060</v>
      </c>
      <c r="C471" s="128">
        <v>25000</v>
      </c>
      <c r="D471" s="58"/>
      <c r="E471" s="176"/>
      <c r="G471" s="115"/>
      <c r="H471" s="117"/>
    </row>
    <row r="472" spans="1:8" x14ac:dyDescent="0.2">
      <c r="A472" s="60"/>
      <c r="B472" s="134" t="s">
        <v>1061</v>
      </c>
      <c r="C472" s="135">
        <v>25000</v>
      </c>
      <c r="D472" s="58"/>
      <c r="E472" s="176"/>
      <c r="G472" s="115"/>
      <c r="H472" s="117"/>
    </row>
    <row r="473" spans="1:8" x14ac:dyDescent="0.2">
      <c r="A473" s="60"/>
      <c r="B473" s="133" t="s">
        <v>1062</v>
      </c>
      <c r="C473" s="128">
        <v>25000</v>
      </c>
      <c r="D473" s="58"/>
      <c r="E473" s="176"/>
      <c r="G473" s="115"/>
      <c r="H473" s="117"/>
    </row>
    <row r="474" spans="1:8" x14ac:dyDescent="0.2">
      <c r="A474" s="60"/>
      <c r="B474" s="133" t="s">
        <v>1063</v>
      </c>
      <c r="C474" s="128">
        <v>25000</v>
      </c>
      <c r="D474" s="58"/>
      <c r="E474" s="176"/>
      <c r="G474" s="115"/>
      <c r="H474" s="117"/>
    </row>
    <row r="475" spans="1:8" x14ac:dyDescent="0.2">
      <c r="A475" s="60"/>
      <c r="B475" s="133" t="s">
        <v>1064</v>
      </c>
      <c r="C475" s="128">
        <v>25000</v>
      </c>
      <c r="D475" s="58"/>
      <c r="E475" s="176"/>
      <c r="G475" s="115"/>
      <c r="H475" s="117"/>
    </row>
    <row r="476" spans="1:8" x14ac:dyDescent="0.2">
      <c r="A476" s="60"/>
      <c r="B476" s="133" t="s">
        <v>1065</v>
      </c>
      <c r="C476" s="128">
        <v>25000</v>
      </c>
      <c r="D476" s="58"/>
      <c r="E476" s="176"/>
      <c r="G476" s="115"/>
      <c r="H476" s="117"/>
    </row>
    <row r="477" spans="1:8" x14ac:dyDescent="0.2">
      <c r="A477" s="60"/>
      <c r="B477" s="133" t="s">
        <v>1066</v>
      </c>
      <c r="C477" s="128">
        <v>25000</v>
      </c>
      <c r="D477" s="58"/>
      <c r="E477" s="176"/>
      <c r="G477" s="115"/>
      <c r="H477" s="117"/>
    </row>
    <row r="478" spans="1:8" x14ac:dyDescent="0.2">
      <c r="A478" s="60"/>
      <c r="B478" s="133" t="s">
        <v>1067</v>
      </c>
      <c r="C478" s="128">
        <v>25000</v>
      </c>
      <c r="D478" s="58"/>
      <c r="E478" s="176"/>
      <c r="G478" s="115"/>
      <c r="H478" s="117"/>
    </row>
    <row r="479" spans="1:8" x14ac:dyDescent="0.2">
      <c r="A479" s="60"/>
      <c r="B479" s="127" t="s">
        <v>1068</v>
      </c>
      <c r="C479" s="135">
        <v>25000</v>
      </c>
      <c r="D479" s="58"/>
      <c r="E479" s="176"/>
      <c r="G479" s="115"/>
      <c r="H479" s="117"/>
    </row>
    <row r="480" spans="1:8" x14ac:dyDescent="0.2">
      <c r="A480" s="60"/>
      <c r="B480" s="133" t="s">
        <v>1069</v>
      </c>
      <c r="C480" s="128">
        <v>25000</v>
      </c>
      <c r="D480" s="58"/>
      <c r="E480" s="176"/>
      <c r="G480" s="115"/>
      <c r="H480" s="117"/>
    </row>
    <row r="481" spans="1:8" x14ac:dyDescent="0.2">
      <c r="A481" s="60"/>
      <c r="B481" s="133" t="s">
        <v>1070</v>
      </c>
      <c r="C481" s="128">
        <v>25000</v>
      </c>
      <c r="D481" s="58"/>
      <c r="E481" s="176"/>
      <c r="G481" s="115"/>
      <c r="H481" s="117"/>
    </row>
    <row r="482" spans="1:8" x14ac:dyDescent="0.2">
      <c r="A482" s="60"/>
      <c r="B482" s="133" t="s">
        <v>1071</v>
      </c>
      <c r="C482" s="128">
        <v>18000</v>
      </c>
      <c r="D482" s="58"/>
      <c r="E482" s="176"/>
      <c r="G482" s="115"/>
      <c r="H482" s="117"/>
    </row>
    <row r="483" spans="1:8" x14ac:dyDescent="0.2">
      <c r="A483" s="60"/>
      <c r="B483" s="133" t="s">
        <v>1072</v>
      </c>
      <c r="C483" s="128">
        <v>25000</v>
      </c>
      <c r="D483" s="58"/>
      <c r="E483" s="176"/>
      <c r="G483" s="115"/>
      <c r="H483" s="117"/>
    </row>
    <row r="484" spans="1:8" x14ac:dyDescent="0.2">
      <c r="A484" s="60"/>
      <c r="B484" s="134" t="s">
        <v>1073</v>
      </c>
      <c r="C484" s="135">
        <v>25000</v>
      </c>
      <c r="D484" s="58"/>
      <c r="E484" s="176"/>
      <c r="G484" s="115"/>
      <c r="H484" s="117"/>
    </row>
    <row r="485" spans="1:8" x14ac:dyDescent="0.2">
      <c r="A485" s="60"/>
      <c r="B485" s="134" t="s">
        <v>1074</v>
      </c>
      <c r="C485" s="135">
        <v>25000</v>
      </c>
      <c r="D485" s="58"/>
      <c r="E485" s="176"/>
      <c r="G485" s="115"/>
      <c r="H485" s="117"/>
    </row>
    <row r="486" spans="1:8" x14ac:dyDescent="0.2">
      <c r="A486" s="60"/>
      <c r="B486" s="134" t="s">
        <v>1075</v>
      </c>
      <c r="C486" s="135">
        <v>25000</v>
      </c>
      <c r="D486" s="58"/>
      <c r="E486" s="176"/>
      <c r="G486" s="115"/>
      <c r="H486" s="117"/>
    </row>
    <row r="487" spans="1:8" x14ac:dyDescent="0.2">
      <c r="A487" s="60"/>
      <c r="B487" s="133" t="s">
        <v>1076</v>
      </c>
      <c r="C487" s="128">
        <v>25000</v>
      </c>
      <c r="D487" s="58"/>
      <c r="E487" s="176"/>
      <c r="G487" s="115"/>
      <c r="H487" s="117"/>
    </row>
    <row r="488" spans="1:8" x14ac:dyDescent="0.2">
      <c r="A488" s="60"/>
      <c r="B488" s="133" t="s">
        <v>1077</v>
      </c>
      <c r="C488" s="128">
        <v>25000</v>
      </c>
      <c r="D488" s="58"/>
      <c r="E488" s="176"/>
      <c r="G488" s="115"/>
      <c r="H488" s="117"/>
    </row>
    <row r="489" spans="1:8" x14ac:dyDescent="0.2">
      <c r="A489" s="60"/>
      <c r="B489" s="133" t="s">
        <v>1078</v>
      </c>
      <c r="C489" s="128">
        <v>25000</v>
      </c>
      <c r="D489" s="58"/>
      <c r="E489" s="176"/>
      <c r="G489" s="115"/>
      <c r="H489" s="117"/>
    </row>
    <row r="490" spans="1:8" x14ac:dyDescent="0.2">
      <c r="A490" s="60"/>
      <c r="B490" s="133" t="s">
        <v>1079</v>
      </c>
      <c r="C490" s="128">
        <v>20000</v>
      </c>
      <c r="D490" s="58"/>
      <c r="E490" s="176"/>
      <c r="G490" s="115"/>
      <c r="H490" s="117"/>
    </row>
    <row r="491" spans="1:8" x14ac:dyDescent="0.2">
      <c r="A491" s="60"/>
      <c r="B491" s="133" t="s">
        <v>1080</v>
      </c>
      <c r="C491" s="128">
        <v>25000</v>
      </c>
      <c r="D491" s="58"/>
      <c r="E491" s="176"/>
      <c r="G491" s="115"/>
      <c r="H491" s="117"/>
    </row>
    <row r="492" spans="1:8" x14ac:dyDescent="0.2">
      <c r="A492" s="60"/>
      <c r="B492" s="133" t="s">
        <v>1081</v>
      </c>
      <c r="C492" s="128">
        <v>20000</v>
      </c>
      <c r="D492" s="58"/>
      <c r="E492" s="176"/>
      <c r="G492" s="115"/>
      <c r="H492" s="117"/>
    </row>
    <row r="493" spans="1:8" x14ac:dyDescent="0.2">
      <c r="A493" s="60"/>
      <c r="B493" s="134" t="s">
        <v>1082</v>
      </c>
      <c r="C493" s="135">
        <v>10000</v>
      </c>
      <c r="D493" s="58"/>
      <c r="E493" s="176"/>
      <c r="G493" s="115"/>
      <c r="H493" s="117"/>
    </row>
    <row r="494" spans="1:8" x14ac:dyDescent="0.2">
      <c r="A494" s="60"/>
      <c r="B494" s="133" t="s">
        <v>1083</v>
      </c>
      <c r="C494" s="128">
        <v>25000</v>
      </c>
      <c r="D494" s="1"/>
      <c r="E494" s="169"/>
      <c r="G494" s="115"/>
      <c r="H494" s="117"/>
    </row>
    <row r="495" spans="1:8" x14ac:dyDescent="0.2">
      <c r="A495" s="60"/>
      <c r="B495" s="133" t="s">
        <v>1084</v>
      </c>
      <c r="C495" s="128">
        <v>25000</v>
      </c>
      <c r="D495" s="1"/>
      <c r="E495" s="169"/>
      <c r="G495" s="115"/>
      <c r="H495" s="117"/>
    </row>
    <row r="496" spans="1:8" ht="15.75" x14ac:dyDescent="0.25">
      <c r="A496" s="69"/>
      <c r="B496" s="133" t="s">
        <v>1085</v>
      </c>
      <c r="C496" s="128">
        <v>25000</v>
      </c>
      <c r="D496" s="51"/>
      <c r="E496" s="179"/>
    </row>
    <row r="497" spans="1:8" ht="15.75" x14ac:dyDescent="0.25">
      <c r="A497" s="69"/>
      <c r="B497" s="127" t="s">
        <v>1086</v>
      </c>
      <c r="C497" s="135">
        <v>25000</v>
      </c>
      <c r="D497" s="120"/>
      <c r="E497" s="182"/>
    </row>
    <row r="498" spans="1:8" x14ac:dyDescent="0.2">
      <c r="A498" s="60"/>
      <c r="B498" s="133" t="s">
        <v>1087</v>
      </c>
      <c r="C498" s="128">
        <v>25000</v>
      </c>
      <c r="D498" s="58"/>
      <c r="G498" s="115"/>
      <c r="H498" s="117"/>
    </row>
    <row r="499" spans="1:8" x14ac:dyDescent="0.2">
      <c r="A499" s="60"/>
      <c r="B499" s="134" t="s">
        <v>1088</v>
      </c>
      <c r="C499" s="135">
        <v>25000</v>
      </c>
      <c r="D499" s="58"/>
      <c r="E499" s="176"/>
      <c r="G499" s="115"/>
      <c r="H499" s="117"/>
    </row>
    <row r="500" spans="1:8" x14ac:dyDescent="0.2">
      <c r="A500" s="60"/>
      <c r="B500" s="133" t="s">
        <v>1089</v>
      </c>
      <c r="C500" s="125">
        <v>10000</v>
      </c>
      <c r="D500" s="58"/>
      <c r="E500" s="176"/>
      <c r="G500" s="115"/>
      <c r="H500" s="117"/>
    </row>
    <row r="501" spans="1:8" x14ac:dyDescent="0.2">
      <c r="A501" s="60"/>
      <c r="B501" s="133" t="s">
        <v>1090</v>
      </c>
      <c r="C501" s="125">
        <v>15000</v>
      </c>
      <c r="D501" s="58"/>
      <c r="E501" s="176"/>
      <c r="G501" s="115"/>
      <c r="H501" s="117"/>
    </row>
    <row r="502" spans="1:8" ht="12.75" customHeight="1" thickBot="1" x14ac:dyDescent="0.25">
      <c r="A502" s="60"/>
      <c r="B502" s="404" t="s">
        <v>1091</v>
      </c>
      <c r="C502" s="402">
        <v>15000</v>
      </c>
      <c r="D502" s="58"/>
      <c r="E502" s="170"/>
      <c r="G502" s="115"/>
      <c r="H502" s="117"/>
    </row>
    <row r="503" spans="1:8" ht="17.25" thickTop="1" thickBot="1" x14ac:dyDescent="0.3">
      <c r="A503" s="69"/>
      <c r="B503" s="1"/>
      <c r="C503" s="50"/>
      <c r="D503" s="51"/>
      <c r="E503" s="269" t="s">
        <v>28</v>
      </c>
    </row>
    <row r="504" spans="1:8" ht="17.25" thickTop="1" thickBot="1" x14ac:dyDescent="0.3">
      <c r="A504" s="69"/>
      <c r="B504" s="53" t="s">
        <v>30</v>
      </c>
      <c r="C504" s="151" t="s">
        <v>31</v>
      </c>
      <c r="D504" s="55"/>
      <c r="E504" s="175" t="s">
        <v>297</v>
      </c>
    </row>
    <row r="505" spans="1:8" ht="12.75" customHeight="1" thickTop="1" x14ac:dyDescent="0.2">
      <c r="A505" s="60"/>
      <c r="B505" s="133" t="s">
        <v>1092</v>
      </c>
      <c r="C505" s="125">
        <v>24800</v>
      </c>
      <c r="D505" s="58"/>
      <c r="E505" s="215"/>
      <c r="G505" s="115"/>
      <c r="H505" s="117"/>
    </row>
    <row r="506" spans="1:8" ht="15.75" x14ac:dyDescent="0.25">
      <c r="A506" s="69"/>
      <c r="B506" s="133" t="s">
        <v>1093</v>
      </c>
      <c r="C506" s="125">
        <v>15000</v>
      </c>
      <c r="D506" s="51"/>
      <c r="E506" s="271"/>
    </row>
    <row r="507" spans="1:8" ht="15.75" x14ac:dyDescent="0.25">
      <c r="A507" s="69"/>
      <c r="B507" s="133" t="s">
        <v>1094</v>
      </c>
      <c r="C507" s="125">
        <v>20000</v>
      </c>
      <c r="D507" s="51"/>
      <c r="E507" s="179"/>
    </row>
    <row r="508" spans="1:8" ht="15.75" x14ac:dyDescent="0.25">
      <c r="A508" s="69"/>
      <c r="B508" s="133" t="s">
        <v>1095</v>
      </c>
      <c r="C508" s="125">
        <v>15000</v>
      </c>
      <c r="D508" s="51"/>
      <c r="E508" s="273"/>
    </row>
    <row r="509" spans="1:8" ht="15.75" x14ac:dyDescent="0.25">
      <c r="A509" s="69"/>
      <c r="B509" s="133" t="s">
        <v>1096</v>
      </c>
      <c r="C509" s="125">
        <v>10000</v>
      </c>
      <c r="D509" s="120"/>
      <c r="E509" s="182"/>
    </row>
    <row r="510" spans="1:8" x14ac:dyDescent="0.2">
      <c r="A510" s="60"/>
      <c r="B510" s="133" t="s">
        <v>1097</v>
      </c>
      <c r="C510" s="125">
        <v>10000</v>
      </c>
      <c r="D510" s="58"/>
      <c r="G510" s="115"/>
      <c r="H510" s="117"/>
    </row>
    <row r="511" spans="1:8" x14ac:dyDescent="0.2">
      <c r="A511" s="60"/>
      <c r="B511" s="133" t="s">
        <v>1098</v>
      </c>
      <c r="C511" s="125">
        <v>10000</v>
      </c>
      <c r="D511" s="58"/>
      <c r="E511" s="176"/>
      <c r="G511" s="115"/>
      <c r="H511" s="117"/>
    </row>
    <row r="512" spans="1:8" x14ac:dyDescent="0.2">
      <c r="A512" s="60"/>
      <c r="B512" s="133" t="s">
        <v>1099</v>
      </c>
      <c r="C512" s="125">
        <v>15000</v>
      </c>
      <c r="D512" s="58"/>
      <c r="E512" s="176"/>
      <c r="G512" s="115"/>
      <c r="H512" s="117"/>
    </row>
    <row r="513" spans="1:8" x14ac:dyDescent="0.2">
      <c r="A513" s="60"/>
      <c r="B513" s="133" t="s">
        <v>1100</v>
      </c>
      <c r="C513" s="125">
        <v>15000</v>
      </c>
      <c r="D513" s="58"/>
      <c r="E513" s="176"/>
      <c r="G513" s="115"/>
      <c r="H513" s="117"/>
    </row>
    <row r="514" spans="1:8" x14ac:dyDescent="0.2">
      <c r="A514" s="60"/>
      <c r="B514" s="133" t="s">
        <v>1101</v>
      </c>
      <c r="C514" s="128">
        <v>25000</v>
      </c>
      <c r="D514" s="58"/>
      <c r="E514" s="176"/>
      <c r="G514" s="115"/>
      <c r="H514" s="117"/>
    </row>
    <row r="515" spans="1:8" x14ac:dyDescent="0.2">
      <c r="A515" s="60"/>
      <c r="B515" s="133" t="s">
        <v>1102</v>
      </c>
      <c r="C515" s="128">
        <v>25000</v>
      </c>
      <c r="D515" s="58"/>
      <c r="E515" s="176"/>
      <c r="G515" s="115"/>
      <c r="H515" s="117"/>
    </row>
    <row r="516" spans="1:8" x14ac:dyDescent="0.2">
      <c r="A516" s="60"/>
      <c r="B516" s="133" t="s">
        <v>1103</v>
      </c>
      <c r="C516" s="128">
        <v>25000</v>
      </c>
      <c r="D516" s="58"/>
      <c r="E516" s="176"/>
      <c r="G516" s="115"/>
      <c r="H516" s="117"/>
    </row>
    <row r="517" spans="1:8" x14ac:dyDescent="0.2">
      <c r="A517" s="60"/>
      <c r="B517" s="133" t="s">
        <v>1104</v>
      </c>
      <c r="C517" s="128">
        <v>25000</v>
      </c>
      <c r="D517" s="58"/>
      <c r="E517" s="176"/>
      <c r="G517" s="115"/>
      <c r="H517" s="117"/>
    </row>
    <row r="518" spans="1:8" x14ac:dyDescent="0.2">
      <c r="A518" s="60"/>
      <c r="B518" s="133" t="s">
        <v>1105</v>
      </c>
      <c r="C518" s="128">
        <v>25000</v>
      </c>
      <c r="D518" s="58"/>
      <c r="E518" s="176"/>
      <c r="G518" s="115"/>
      <c r="H518" s="117"/>
    </row>
    <row r="519" spans="1:8" x14ac:dyDescent="0.2">
      <c r="A519" s="60"/>
      <c r="B519" s="133" t="s">
        <v>1106</v>
      </c>
      <c r="C519" s="128">
        <v>25000</v>
      </c>
      <c r="D519" s="58"/>
      <c r="E519" s="176"/>
      <c r="G519" s="115"/>
      <c r="H519" s="117"/>
    </row>
    <row r="520" spans="1:8" ht="15" customHeight="1" x14ac:dyDescent="0.2">
      <c r="A520" s="60"/>
      <c r="B520" s="133" t="s">
        <v>1107</v>
      </c>
      <c r="C520" s="135">
        <v>25000</v>
      </c>
      <c r="D520" s="58"/>
      <c r="E520" s="176"/>
      <c r="G520" s="115"/>
      <c r="H520" s="117"/>
    </row>
    <row r="521" spans="1:8" x14ac:dyDescent="0.2">
      <c r="A521" s="60"/>
      <c r="B521" s="134" t="s">
        <v>1108</v>
      </c>
      <c r="C521" s="135">
        <v>25000</v>
      </c>
      <c r="D521" s="58"/>
      <c r="E521" s="176"/>
      <c r="G521" s="115"/>
      <c r="H521" s="117"/>
    </row>
    <row r="522" spans="1:8" x14ac:dyDescent="0.2">
      <c r="A522" s="60"/>
      <c r="B522" s="133" t="s">
        <v>1109</v>
      </c>
      <c r="C522" s="128">
        <v>25000</v>
      </c>
      <c r="D522" s="58"/>
      <c r="E522" s="176"/>
      <c r="G522" s="115"/>
      <c r="H522" s="117"/>
    </row>
    <row r="523" spans="1:8" x14ac:dyDescent="0.2">
      <c r="A523" s="60"/>
      <c r="B523" s="134" t="s">
        <v>1110</v>
      </c>
      <c r="C523" s="135">
        <v>10000</v>
      </c>
      <c r="D523" s="58"/>
      <c r="E523" s="176"/>
      <c r="G523" s="115"/>
      <c r="H523" s="117"/>
    </row>
    <row r="524" spans="1:8" x14ac:dyDescent="0.2">
      <c r="A524" s="60"/>
      <c r="B524" s="133" t="s">
        <v>1111</v>
      </c>
      <c r="C524" s="125">
        <v>10000</v>
      </c>
      <c r="D524" s="58"/>
      <c r="E524" s="176"/>
      <c r="G524" s="115"/>
      <c r="H524" s="117"/>
    </row>
    <row r="525" spans="1:8" x14ac:dyDescent="0.2">
      <c r="A525" s="60"/>
      <c r="B525" s="133" t="s">
        <v>1112</v>
      </c>
      <c r="C525" s="125">
        <v>20000</v>
      </c>
      <c r="D525" s="58"/>
      <c r="E525" s="176"/>
      <c r="G525" s="115"/>
      <c r="H525" s="117"/>
    </row>
    <row r="526" spans="1:8" x14ac:dyDescent="0.2">
      <c r="A526" s="60"/>
      <c r="B526" s="133" t="s">
        <v>1113</v>
      </c>
      <c r="C526" s="125">
        <v>20000</v>
      </c>
      <c r="D526" s="58"/>
      <c r="E526" s="176"/>
      <c r="G526" s="115"/>
      <c r="H526" s="117"/>
    </row>
    <row r="527" spans="1:8" x14ac:dyDescent="0.2">
      <c r="A527" s="60"/>
      <c r="B527" s="133" t="s">
        <v>1114</v>
      </c>
      <c r="C527" s="125">
        <v>20000</v>
      </c>
      <c r="D527" s="58"/>
      <c r="E527" s="176"/>
      <c r="G527" s="115"/>
      <c r="H527" s="117"/>
    </row>
    <row r="528" spans="1:8" x14ac:dyDescent="0.2">
      <c r="A528" s="60"/>
      <c r="B528" s="133" t="s">
        <v>1115</v>
      </c>
      <c r="C528" s="125">
        <v>15000</v>
      </c>
      <c r="D528" s="58"/>
      <c r="E528" s="176"/>
      <c r="G528" s="115"/>
      <c r="H528" s="117"/>
    </row>
    <row r="529" spans="1:8" ht="25.5" x14ac:dyDescent="0.2">
      <c r="A529" s="60"/>
      <c r="B529" s="133" t="s">
        <v>1116</v>
      </c>
      <c r="C529" s="125">
        <v>10000</v>
      </c>
      <c r="D529" s="58"/>
      <c r="E529" s="176"/>
      <c r="F529" s="73" t="s">
        <v>854</v>
      </c>
      <c r="G529" s="6">
        <f>SUM(C505:C529,C433:C502,C363:C430,C293:C360,C251:C290)</f>
        <v>5791344.1600000001</v>
      </c>
      <c r="H529" s="117"/>
    </row>
    <row r="530" spans="1:8" x14ac:dyDescent="0.2">
      <c r="A530" s="60"/>
      <c r="B530" s="369" t="s">
        <v>1655</v>
      </c>
      <c r="C530" s="128">
        <v>25000</v>
      </c>
      <c r="D530" s="58"/>
      <c r="E530" s="176"/>
      <c r="G530" s="115"/>
      <c r="H530" s="117"/>
    </row>
    <row r="531" spans="1:8" x14ac:dyDescent="0.2">
      <c r="A531" s="60"/>
      <c r="B531" s="369" t="s">
        <v>1656</v>
      </c>
      <c r="C531" s="128">
        <v>25000</v>
      </c>
      <c r="D531" s="58"/>
      <c r="E531" s="176"/>
      <c r="G531" s="115"/>
      <c r="H531" s="117"/>
    </row>
    <row r="532" spans="1:8" x14ac:dyDescent="0.2">
      <c r="A532" s="60"/>
      <c r="B532" s="369" t="s">
        <v>1657</v>
      </c>
      <c r="C532" s="128">
        <v>9987</v>
      </c>
      <c r="D532" s="58"/>
      <c r="E532" s="176"/>
      <c r="G532" s="115"/>
      <c r="H532" s="117"/>
    </row>
    <row r="533" spans="1:8" x14ac:dyDescent="0.2">
      <c r="A533" s="60"/>
      <c r="B533" s="369" t="s">
        <v>1658</v>
      </c>
      <c r="C533" s="128">
        <v>25000</v>
      </c>
      <c r="D533" s="58"/>
      <c r="E533" s="176"/>
      <c r="G533" s="115"/>
      <c r="H533" s="117"/>
    </row>
    <row r="534" spans="1:8" x14ac:dyDescent="0.2">
      <c r="A534" s="60"/>
      <c r="B534" s="369" t="s">
        <v>1659</v>
      </c>
      <c r="C534" s="128">
        <v>25000</v>
      </c>
      <c r="D534" s="58"/>
      <c r="E534" s="176"/>
      <c r="G534" s="115"/>
      <c r="H534" s="117"/>
    </row>
    <row r="535" spans="1:8" x14ac:dyDescent="0.2">
      <c r="A535" s="60"/>
      <c r="B535" s="369" t="s">
        <v>1660</v>
      </c>
      <c r="C535" s="128">
        <v>25000</v>
      </c>
      <c r="D535" s="58"/>
      <c r="E535" s="176"/>
      <c r="G535" s="115"/>
      <c r="H535" s="117"/>
    </row>
    <row r="536" spans="1:8" x14ac:dyDescent="0.2">
      <c r="A536" s="60"/>
      <c r="B536" s="369" t="s">
        <v>1661</v>
      </c>
      <c r="C536" s="128">
        <v>25000</v>
      </c>
      <c r="D536" s="58"/>
      <c r="E536" s="176"/>
      <c r="G536" s="115"/>
      <c r="H536" s="117"/>
    </row>
    <row r="537" spans="1:8" x14ac:dyDescent="0.2">
      <c r="A537" s="60"/>
      <c r="B537" s="369" t="s">
        <v>1662</v>
      </c>
      <c r="C537" s="128">
        <v>25000</v>
      </c>
      <c r="D537" s="58"/>
      <c r="E537" s="176"/>
      <c r="G537" s="115"/>
      <c r="H537" s="117"/>
    </row>
    <row r="538" spans="1:8" x14ac:dyDescent="0.2">
      <c r="A538" s="60"/>
      <c r="B538" s="369" t="s">
        <v>1648</v>
      </c>
      <c r="C538" s="128">
        <v>25000</v>
      </c>
      <c r="D538" s="58"/>
      <c r="E538" s="176"/>
      <c r="G538" s="115"/>
      <c r="H538" s="117"/>
    </row>
    <row r="539" spans="1:8" x14ac:dyDescent="0.2">
      <c r="A539" s="60"/>
      <c r="B539" s="369" t="s">
        <v>1663</v>
      </c>
      <c r="C539" s="128">
        <v>25000</v>
      </c>
      <c r="D539" s="58"/>
      <c r="E539" s="176"/>
      <c r="G539" s="115"/>
      <c r="H539" s="117"/>
    </row>
    <row r="540" spans="1:8" x14ac:dyDescent="0.2">
      <c r="A540" s="60"/>
      <c r="B540" s="369" t="s">
        <v>1664</v>
      </c>
      <c r="C540" s="128">
        <v>25000</v>
      </c>
      <c r="D540" s="58"/>
      <c r="E540" s="176"/>
      <c r="G540" s="115"/>
      <c r="H540" s="117"/>
    </row>
    <row r="541" spans="1:8" x14ac:dyDescent="0.2">
      <c r="A541" s="60"/>
      <c r="B541" s="369" t="s">
        <v>1665</v>
      </c>
      <c r="C541" s="128">
        <v>25000</v>
      </c>
      <c r="D541" s="58"/>
      <c r="E541" s="176"/>
      <c r="G541" s="115"/>
      <c r="H541" s="117"/>
    </row>
    <row r="542" spans="1:8" x14ac:dyDescent="0.2">
      <c r="A542" s="60"/>
      <c r="B542" s="369" t="s">
        <v>1666</v>
      </c>
      <c r="C542" s="128">
        <v>25000</v>
      </c>
      <c r="D542" s="58"/>
      <c r="E542" s="176"/>
      <c r="G542" s="115"/>
      <c r="H542" s="117"/>
    </row>
    <row r="543" spans="1:8" x14ac:dyDescent="0.2">
      <c r="A543" s="60"/>
      <c r="B543" s="369" t="s">
        <v>1667</v>
      </c>
      <c r="C543" s="128">
        <v>25000</v>
      </c>
      <c r="D543" s="58"/>
      <c r="E543" s="176"/>
      <c r="G543" s="115"/>
      <c r="H543" s="117"/>
    </row>
    <row r="544" spans="1:8" x14ac:dyDescent="0.2">
      <c r="A544" s="60"/>
      <c r="B544" s="369" t="s">
        <v>1668</v>
      </c>
      <c r="C544" s="128">
        <v>24700</v>
      </c>
      <c r="D544" s="58"/>
      <c r="E544" s="176"/>
      <c r="G544" s="115"/>
      <c r="H544" s="117"/>
    </row>
    <row r="545" spans="1:8" x14ac:dyDescent="0.2">
      <c r="A545" s="60"/>
      <c r="B545" s="369" t="s">
        <v>1669</v>
      </c>
      <c r="C545" s="128">
        <v>20000</v>
      </c>
      <c r="D545" s="58"/>
      <c r="E545" s="176"/>
      <c r="G545" s="115"/>
      <c r="H545" s="117"/>
    </row>
    <row r="546" spans="1:8" x14ac:dyDescent="0.2">
      <c r="A546" s="60"/>
      <c r="B546" s="369" t="s">
        <v>1670</v>
      </c>
      <c r="C546" s="128">
        <v>25000</v>
      </c>
      <c r="D546" s="58"/>
      <c r="E546" s="176"/>
      <c r="G546" s="115"/>
      <c r="H546" s="117"/>
    </row>
    <row r="547" spans="1:8" x14ac:dyDescent="0.2">
      <c r="A547" s="60"/>
      <c r="B547" s="369" t="s">
        <v>1671</v>
      </c>
      <c r="C547" s="128">
        <v>25000</v>
      </c>
      <c r="D547" s="58"/>
      <c r="E547" s="176"/>
      <c r="G547" s="115"/>
      <c r="H547" s="117"/>
    </row>
    <row r="548" spans="1:8" x14ac:dyDescent="0.2">
      <c r="A548" s="60"/>
      <c r="B548" s="369" t="s">
        <v>1672</v>
      </c>
      <c r="C548" s="128">
        <v>9500</v>
      </c>
      <c r="D548" s="58"/>
      <c r="E548" s="176"/>
      <c r="G548" s="115"/>
      <c r="H548" s="117"/>
    </row>
    <row r="549" spans="1:8" x14ac:dyDescent="0.2">
      <c r="A549" s="60"/>
      <c r="B549" s="369" t="s">
        <v>1673</v>
      </c>
      <c r="C549" s="128">
        <v>25000</v>
      </c>
      <c r="D549" s="58"/>
      <c r="E549" s="176"/>
      <c r="G549" s="115"/>
      <c r="H549" s="117"/>
    </row>
    <row r="550" spans="1:8" x14ac:dyDescent="0.2">
      <c r="A550" s="60"/>
      <c r="B550" s="369" t="s">
        <v>1674</v>
      </c>
      <c r="C550" s="128">
        <v>25000</v>
      </c>
      <c r="D550" s="58"/>
      <c r="E550" s="176"/>
      <c r="G550" s="115"/>
      <c r="H550" s="117"/>
    </row>
    <row r="551" spans="1:8" x14ac:dyDescent="0.2">
      <c r="A551" s="60"/>
      <c r="B551" s="369" t="s">
        <v>1675</v>
      </c>
      <c r="C551" s="128">
        <v>10000</v>
      </c>
      <c r="D551" s="58"/>
      <c r="E551" s="176"/>
      <c r="G551" s="115"/>
      <c r="H551" s="117"/>
    </row>
    <row r="552" spans="1:8" x14ac:dyDescent="0.2">
      <c r="A552" s="60"/>
      <c r="B552" s="369" t="s">
        <v>1676</v>
      </c>
      <c r="C552" s="128">
        <v>10000</v>
      </c>
      <c r="D552" s="58"/>
      <c r="E552" s="176"/>
      <c r="G552" s="115"/>
      <c r="H552" s="117"/>
    </row>
    <row r="553" spans="1:8" x14ac:dyDescent="0.2">
      <c r="A553" s="60"/>
      <c r="B553" s="369" t="s">
        <v>1677</v>
      </c>
      <c r="C553" s="128">
        <v>15000</v>
      </c>
      <c r="D553" s="58"/>
      <c r="E553" s="176"/>
      <c r="G553" s="115"/>
      <c r="H553" s="117"/>
    </row>
    <row r="554" spans="1:8" x14ac:dyDescent="0.2">
      <c r="A554" s="60"/>
      <c r="B554" s="369" t="s">
        <v>1678</v>
      </c>
      <c r="C554" s="128">
        <v>10000</v>
      </c>
      <c r="D554" s="58"/>
      <c r="E554" s="176"/>
      <c r="G554" s="115"/>
      <c r="H554" s="117"/>
    </row>
    <row r="555" spans="1:8" x14ac:dyDescent="0.2">
      <c r="A555" s="60"/>
      <c r="B555" s="369" t="s">
        <v>1679</v>
      </c>
      <c r="C555" s="128">
        <v>25000</v>
      </c>
      <c r="D555" s="58"/>
      <c r="E555" s="176"/>
      <c r="G555" s="115"/>
      <c r="H555" s="117"/>
    </row>
    <row r="556" spans="1:8" x14ac:dyDescent="0.2">
      <c r="A556" s="60"/>
      <c r="B556" s="369" t="s">
        <v>1696</v>
      </c>
      <c r="C556" s="128">
        <v>25000</v>
      </c>
      <c r="D556" s="58"/>
      <c r="E556" s="176"/>
      <c r="G556" s="115"/>
      <c r="H556" s="117"/>
    </row>
    <row r="557" spans="1:8" x14ac:dyDescent="0.2">
      <c r="A557" s="60"/>
      <c r="B557" s="369" t="s">
        <v>1680</v>
      </c>
      <c r="C557" s="128">
        <v>25000</v>
      </c>
      <c r="D557" s="58"/>
      <c r="E557" s="176"/>
      <c r="G557" s="115"/>
      <c r="H557" s="117"/>
    </row>
    <row r="558" spans="1:8" x14ac:dyDescent="0.2">
      <c r="A558" s="60"/>
      <c r="B558" s="369" t="s">
        <v>1681</v>
      </c>
      <c r="C558" s="128">
        <v>5000</v>
      </c>
      <c r="D558" s="58"/>
      <c r="E558" s="176"/>
      <c r="G558" s="115"/>
      <c r="H558" s="117"/>
    </row>
    <row r="559" spans="1:8" x14ac:dyDescent="0.2">
      <c r="A559" s="60"/>
      <c r="B559" s="369" t="s">
        <v>1682</v>
      </c>
      <c r="C559" s="128">
        <v>25000</v>
      </c>
      <c r="D559" s="58"/>
      <c r="E559" s="176"/>
      <c r="G559" s="115"/>
      <c r="H559" s="117"/>
    </row>
    <row r="560" spans="1:8" x14ac:dyDescent="0.2">
      <c r="A560" s="60"/>
      <c r="B560" s="369" t="s">
        <v>1683</v>
      </c>
      <c r="C560" s="128">
        <v>25000</v>
      </c>
      <c r="D560" s="58"/>
      <c r="E560" s="176"/>
      <c r="G560" s="115"/>
      <c r="H560" s="117"/>
    </row>
    <row r="561" spans="1:8" x14ac:dyDescent="0.2">
      <c r="A561" s="60"/>
      <c r="B561" s="369" t="s">
        <v>1684</v>
      </c>
      <c r="C561" s="128">
        <v>15000</v>
      </c>
      <c r="D561" s="58"/>
      <c r="E561" s="176"/>
      <c r="G561" s="115"/>
      <c r="H561" s="117"/>
    </row>
    <row r="562" spans="1:8" x14ac:dyDescent="0.2">
      <c r="A562" s="60"/>
      <c r="B562" s="369" t="s">
        <v>1685</v>
      </c>
      <c r="C562" s="128">
        <v>25000</v>
      </c>
      <c r="D562" s="1"/>
      <c r="E562" s="169"/>
      <c r="G562" s="115"/>
      <c r="H562" s="117"/>
    </row>
    <row r="563" spans="1:8" x14ac:dyDescent="0.2">
      <c r="A563" s="47"/>
      <c r="B563" s="369" t="s">
        <v>1686</v>
      </c>
      <c r="C563" s="128">
        <v>5000</v>
      </c>
      <c r="D563" s="1"/>
      <c r="E563" s="169"/>
      <c r="G563" s="115"/>
      <c r="H563" s="117"/>
    </row>
    <row r="564" spans="1:8" ht="15.75" x14ac:dyDescent="0.25">
      <c r="A564" s="69"/>
      <c r="B564" s="369" t="s">
        <v>1687</v>
      </c>
      <c r="C564" s="329">
        <v>5000</v>
      </c>
      <c r="D564" s="51"/>
      <c r="E564" s="179"/>
    </row>
    <row r="565" spans="1:8" ht="15.75" x14ac:dyDescent="0.25">
      <c r="A565" s="69"/>
      <c r="B565" s="369" t="s">
        <v>1688</v>
      </c>
      <c r="C565" s="337">
        <v>20000</v>
      </c>
      <c r="D565" s="120"/>
      <c r="E565" s="182"/>
    </row>
    <row r="566" spans="1:8" ht="25.5" x14ac:dyDescent="0.2">
      <c r="A566" s="60"/>
      <c r="B566" s="369" t="s">
        <v>1689</v>
      </c>
      <c r="C566" s="128">
        <v>25000</v>
      </c>
      <c r="D566" s="1"/>
      <c r="E566" s="169"/>
      <c r="G566" s="115"/>
      <c r="H566" s="117"/>
    </row>
    <row r="567" spans="1:8" x14ac:dyDescent="0.2">
      <c r="A567" s="60"/>
      <c r="B567" s="369" t="s">
        <v>1690</v>
      </c>
      <c r="C567" s="128">
        <v>15000</v>
      </c>
      <c r="D567" s="58"/>
      <c r="E567" s="176"/>
      <c r="G567" s="115"/>
      <c r="H567" s="117"/>
    </row>
    <row r="568" spans="1:8" x14ac:dyDescent="0.2">
      <c r="A568" s="60"/>
      <c r="B568" s="369" t="s">
        <v>1691</v>
      </c>
      <c r="C568" s="135">
        <v>10000</v>
      </c>
      <c r="D568" s="58"/>
      <c r="E568" s="176"/>
      <c r="G568" s="115"/>
      <c r="H568" s="117"/>
    </row>
    <row r="569" spans="1:8" x14ac:dyDescent="0.2">
      <c r="A569" s="60"/>
      <c r="B569" s="369" t="s">
        <v>1692</v>
      </c>
      <c r="C569" s="128">
        <v>15000</v>
      </c>
      <c r="D569" s="58"/>
      <c r="E569" s="176"/>
      <c r="G569" s="115"/>
      <c r="H569" s="117"/>
    </row>
    <row r="570" spans="1:8" x14ac:dyDescent="0.2">
      <c r="A570" s="60"/>
      <c r="B570" s="369" t="s">
        <v>1693</v>
      </c>
      <c r="C570" s="128">
        <v>15000</v>
      </c>
      <c r="D570" s="58"/>
      <c r="E570" s="176"/>
      <c r="G570" s="115"/>
      <c r="H570" s="117"/>
    </row>
    <row r="571" spans="1:8" x14ac:dyDescent="0.2">
      <c r="A571" s="60"/>
      <c r="B571" s="369" t="s">
        <v>1694</v>
      </c>
      <c r="C571" s="128">
        <v>5000</v>
      </c>
      <c r="D571" s="58"/>
      <c r="E571" s="176"/>
      <c r="G571" s="115"/>
      <c r="H571" s="117"/>
    </row>
    <row r="572" spans="1:8" x14ac:dyDescent="0.2">
      <c r="A572" s="60"/>
      <c r="B572" s="369" t="s">
        <v>1695</v>
      </c>
      <c r="C572" s="128">
        <v>15000</v>
      </c>
      <c r="D572" s="58"/>
      <c r="E572" s="176"/>
      <c r="F572" s="73" t="s">
        <v>1654</v>
      </c>
      <c r="G572" s="370">
        <f>SUM(C530:C572)</f>
        <v>834187</v>
      </c>
      <c r="H572" s="117"/>
    </row>
    <row r="573" spans="1:8" ht="13.5" thickBot="1" x14ac:dyDescent="0.25">
      <c r="A573" s="60"/>
      <c r="B573" s="405" t="s">
        <v>1731</v>
      </c>
      <c r="C573" s="258">
        <v>25000</v>
      </c>
      <c r="D573" s="58"/>
      <c r="E573" s="170"/>
      <c r="G573" s="115"/>
      <c r="H573" s="117"/>
    </row>
    <row r="574" spans="1:8" ht="17.25" thickTop="1" thickBot="1" x14ac:dyDescent="0.3">
      <c r="A574" s="69"/>
      <c r="B574" s="1"/>
      <c r="C574" s="50"/>
      <c r="D574" s="51"/>
      <c r="E574" s="269" t="s">
        <v>28</v>
      </c>
    </row>
    <row r="575" spans="1:8" ht="17.25" thickTop="1" thickBot="1" x14ac:dyDescent="0.3">
      <c r="A575" s="69"/>
      <c r="B575" s="53" t="s">
        <v>30</v>
      </c>
      <c r="C575" s="151" t="s">
        <v>31</v>
      </c>
      <c r="D575" s="55"/>
      <c r="E575" s="175" t="s">
        <v>297</v>
      </c>
    </row>
    <row r="576" spans="1:8" ht="13.5" thickTop="1" x14ac:dyDescent="0.2">
      <c r="A576" s="60"/>
      <c r="B576" s="378" t="s">
        <v>1732</v>
      </c>
      <c r="C576" s="128">
        <v>25000</v>
      </c>
      <c r="D576" s="58"/>
      <c r="E576" s="169"/>
      <c r="F576" s="73" t="s">
        <v>1733</v>
      </c>
      <c r="G576" s="370">
        <f>C573+C576</f>
        <v>50000</v>
      </c>
      <c r="H576" s="117"/>
    </row>
    <row r="577" spans="1:8" x14ac:dyDescent="0.2">
      <c r="A577" s="60"/>
      <c r="B577" s="141" t="s">
        <v>1775</v>
      </c>
      <c r="C577" s="128">
        <v>12000</v>
      </c>
      <c r="D577" s="58"/>
      <c r="E577" s="169"/>
      <c r="G577" s="115"/>
      <c r="H577" s="117"/>
    </row>
    <row r="578" spans="1:8" x14ac:dyDescent="0.2">
      <c r="A578" s="60"/>
      <c r="B578" s="141" t="s">
        <v>1776</v>
      </c>
      <c r="C578" s="128">
        <v>23000</v>
      </c>
      <c r="D578" s="58"/>
      <c r="G578" s="115"/>
      <c r="H578" s="117"/>
    </row>
    <row r="579" spans="1:8" x14ac:dyDescent="0.2">
      <c r="A579" s="60"/>
      <c r="B579" s="141" t="s">
        <v>1777</v>
      </c>
      <c r="C579" s="128">
        <v>25000</v>
      </c>
      <c r="D579" s="58"/>
      <c r="E579" s="176"/>
      <c r="G579" s="115"/>
      <c r="H579" s="117"/>
    </row>
    <row r="580" spans="1:8" x14ac:dyDescent="0.2">
      <c r="A580" s="60"/>
      <c r="B580" s="141" t="s">
        <v>1778</v>
      </c>
      <c r="C580" s="128">
        <v>25000</v>
      </c>
      <c r="D580" s="58"/>
      <c r="E580" s="176"/>
      <c r="G580" s="115"/>
      <c r="H580" s="117"/>
    </row>
    <row r="581" spans="1:8" x14ac:dyDescent="0.2">
      <c r="A581" s="60"/>
      <c r="B581" s="141" t="s">
        <v>1779</v>
      </c>
      <c r="C581" s="128">
        <v>25000</v>
      </c>
      <c r="D581" s="58"/>
      <c r="E581" s="176"/>
      <c r="G581" s="115"/>
      <c r="H581" s="117"/>
    </row>
    <row r="582" spans="1:8" x14ac:dyDescent="0.2">
      <c r="A582" s="60"/>
      <c r="B582" s="141" t="s">
        <v>1780</v>
      </c>
      <c r="C582" s="128">
        <v>25000</v>
      </c>
      <c r="D582" s="58"/>
      <c r="E582" s="176"/>
      <c r="G582" s="115"/>
      <c r="H582" s="117"/>
    </row>
    <row r="583" spans="1:8" x14ac:dyDescent="0.2">
      <c r="A583" s="60"/>
      <c r="B583" s="141" t="s">
        <v>1781</v>
      </c>
      <c r="C583" s="135">
        <v>20000</v>
      </c>
      <c r="D583" s="58"/>
      <c r="E583" s="176"/>
      <c r="G583" s="115"/>
      <c r="H583" s="117"/>
    </row>
    <row r="584" spans="1:8" x14ac:dyDescent="0.2">
      <c r="A584" s="60"/>
      <c r="B584" s="141" t="s">
        <v>1919</v>
      </c>
      <c r="C584" s="128">
        <v>10000</v>
      </c>
      <c r="D584" s="58"/>
      <c r="E584" s="169"/>
      <c r="G584" s="115"/>
      <c r="H584" s="117"/>
    </row>
    <row r="585" spans="1:8" ht="15.75" x14ac:dyDescent="0.25">
      <c r="A585" s="69"/>
      <c r="B585" s="141" t="s">
        <v>1782</v>
      </c>
      <c r="C585" s="135">
        <v>25000</v>
      </c>
      <c r="D585" s="51"/>
      <c r="E585" s="179"/>
    </row>
    <row r="586" spans="1:8" ht="15.75" x14ac:dyDescent="0.25">
      <c r="A586" s="69"/>
      <c r="B586" s="141" t="s">
        <v>1783</v>
      </c>
      <c r="C586" s="128">
        <v>25000</v>
      </c>
      <c r="D586" s="55"/>
      <c r="E586" s="182"/>
    </row>
    <row r="587" spans="1:8" x14ac:dyDescent="0.2">
      <c r="A587" s="60"/>
      <c r="B587" s="141" t="s">
        <v>1784</v>
      </c>
      <c r="C587" s="135">
        <v>7000</v>
      </c>
      <c r="D587" s="58"/>
      <c r="G587" s="115"/>
      <c r="H587" s="117"/>
    </row>
    <row r="588" spans="1:8" x14ac:dyDescent="0.2">
      <c r="A588" s="60"/>
      <c r="B588" s="141" t="s">
        <v>1920</v>
      </c>
      <c r="C588" s="135">
        <v>25000</v>
      </c>
      <c r="D588" s="58"/>
      <c r="E588" s="176"/>
      <c r="G588" s="115"/>
    </row>
    <row r="589" spans="1:8" x14ac:dyDescent="0.2">
      <c r="A589" s="60"/>
      <c r="B589" s="141" t="s">
        <v>1785</v>
      </c>
      <c r="C589" s="242">
        <v>25000</v>
      </c>
      <c r="D589" s="58"/>
      <c r="E589" s="176"/>
      <c r="G589" s="115"/>
      <c r="H589" s="117"/>
    </row>
    <row r="590" spans="1:8" x14ac:dyDescent="0.2">
      <c r="A590" s="60"/>
      <c r="B590" s="141" t="s">
        <v>1786</v>
      </c>
      <c r="C590" s="242">
        <v>25000</v>
      </c>
      <c r="D590" s="58"/>
      <c r="E590" s="176"/>
      <c r="G590" s="115"/>
      <c r="H590" s="117"/>
    </row>
    <row r="591" spans="1:8" x14ac:dyDescent="0.2">
      <c r="A591" s="60"/>
      <c r="B591" s="141" t="s">
        <v>1787</v>
      </c>
      <c r="C591" s="242">
        <v>25000</v>
      </c>
      <c r="D591" s="58"/>
      <c r="E591" s="176"/>
      <c r="G591" s="115"/>
      <c r="H591" s="117"/>
    </row>
    <row r="592" spans="1:8" x14ac:dyDescent="0.2">
      <c r="A592" s="60"/>
      <c r="B592" s="141" t="s">
        <v>1788</v>
      </c>
      <c r="C592" s="242">
        <v>25000</v>
      </c>
      <c r="D592" s="58"/>
      <c r="E592" s="176"/>
      <c r="G592" s="115"/>
      <c r="H592" s="117"/>
    </row>
    <row r="593" spans="1:8" x14ac:dyDescent="0.2">
      <c r="A593" s="60"/>
      <c r="B593" s="141" t="s">
        <v>1789</v>
      </c>
      <c r="C593" s="242">
        <v>25000</v>
      </c>
      <c r="D593" s="58"/>
      <c r="E593" s="176"/>
      <c r="G593" s="115"/>
      <c r="H593" s="117"/>
    </row>
    <row r="594" spans="1:8" x14ac:dyDescent="0.2">
      <c r="A594" s="60"/>
      <c r="B594" s="141" t="s">
        <v>1790</v>
      </c>
      <c r="C594" s="242">
        <v>25000</v>
      </c>
      <c r="D594" s="58"/>
      <c r="E594" s="176"/>
      <c r="G594" s="115"/>
      <c r="H594" s="117"/>
    </row>
    <row r="595" spans="1:8" x14ac:dyDescent="0.2">
      <c r="A595" s="60"/>
      <c r="B595" s="473" t="s">
        <v>1791</v>
      </c>
      <c r="C595" s="490">
        <v>25000</v>
      </c>
      <c r="D595" s="58"/>
      <c r="E595" s="471"/>
      <c r="G595" s="115"/>
      <c r="H595" s="117"/>
    </row>
    <row r="596" spans="1:8" x14ac:dyDescent="0.2">
      <c r="A596" s="60"/>
      <c r="B596" s="474"/>
      <c r="C596" s="491"/>
      <c r="D596" s="58"/>
      <c r="E596" s="472"/>
      <c r="G596" s="115"/>
      <c r="H596" s="117"/>
    </row>
    <row r="597" spans="1:8" x14ac:dyDescent="0.2">
      <c r="A597" s="60"/>
      <c r="B597" s="141" t="s">
        <v>1792</v>
      </c>
      <c r="C597" s="242">
        <v>10000</v>
      </c>
      <c r="D597" s="58"/>
      <c r="E597" s="176"/>
      <c r="G597" s="115"/>
      <c r="H597" s="117"/>
    </row>
    <row r="598" spans="1:8" x14ac:dyDescent="0.2">
      <c r="A598" s="60"/>
      <c r="B598" s="473" t="s">
        <v>1793</v>
      </c>
      <c r="C598" s="490">
        <v>25000</v>
      </c>
      <c r="D598" s="58"/>
      <c r="E598" s="471"/>
      <c r="G598" s="115"/>
      <c r="H598" s="117"/>
    </row>
    <row r="599" spans="1:8" x14ac:dyDescent="0.2">
      <c r="A599" s="60"/>
      <c r="B599" s="474"/>
      <c r="C599" s="491"/>
      <c r="D599" s="58"/>
      <c r="E599" s="472"/>
      <c r="G599" s="115"/>
      <c r="H599" s="117"/>
    </row>
    <row r="600" spans="1:8" x14ac:dyDescent="0.2">
      <c r="A600" s="60"/>
      <c r="B600" s="141" t="s">
        <v>1794</v>
      </c>
      <c r="C600" s="242">
        <v>25000</v>
      </c>
      <c r="D600" s="58"/>
      <c r="E600" s="176"/>
      <c r="G600" s="115"/>
      <c r="H600" s="117"/>
    </row>
    <row r="601" spans="1:8" x14ac:dyDescent="0.2">
      <c r="A601" s="60"/>
      <c r="B601" s="141" t="s">
        <v>1795</v>
      </c>
      <c r="C601" s="242">
        <v>25000</v>
      </c>
      <c r="D601" s="58"/>
      <c r="E601" s="176"/>
      <c r="G601" s="115"/>
      <c r="H601" s="117"/>
    </row>
    <row r="602" spans="1:8" x14ac:dyDescent="0.2">
      <c r="A602" s="60"/>
      <c r="B602" s="141" t="s">
        <v>1921</v>
      </c>
      <c r="C602" s="242">
        <v>25000</v>
      </c>
      <c r="D602" s="58"/>
      <c r="E602" s="176"/>
      <c r="G602" s="115"/>
      <c r="H602" s="117"/>
    </row>
    <row r="603" spans="1:8" x14ac:dyDescent="0.2">
      <c r="A603" s="60"/>
      <c r="B603" s="141" t="s">
        <v>1796</v>
      </c>
      <c r="C603" s="242">
        <v>25000</v>
      </c>
      <c r="D603" s="58"/>
      <c r="E603" s="176"/>
      <c r="G603" s="115"/>
      <c r="H603" s="117"/>
    </row>
    <row r="604" spans="1:8" x14ac:dyDescent="0.2">
      <c r="A604" s="60"/>
      <c r="B604" s="141" t="s">
        <v>1797</v>
      </c>
      <c r="C604" s="242">
        <v>25000</v>
      </c>
      <c r="D604" s="58"/>
      <c r="E604" s="176"/>
      <c r="G604" s="115"/>
      <c r="H604" s="117"/>
    </row>
    <row r="605" spans="1:8" x14ac:dyDescent="0.2">
      <c r="A605" s="60"/>
      <c r="B605" s="141" t="s">
        <v>1798</v>
      </c>
      <c r="C605" s="242">
        <v>25000</v>
      </c>
      <c r="D605" s="58"/>
      <c r="E605" s="176"/>
      <c r="G605" s="115"/>
      <c r="H605" s="117"/>
    </row>
    <row r="606" spans="1:8" x14ac:dyDescent="0.2">
      <c r="A606" s="60"/>
      <c r="B606" s="141" t="s">
        <v>1799</v>
      </c>
      <c r="C606" s="242">
        <v>25000</v>
      </c>
      <c r="D606" s="58"/>
      <c r="E606" s="176"/>
      <c r="G606" s="115"/>
      <c r="H606" s="117"/>
    </row>
    <row r="607" spans="1:8" x14ac:dyDescent="0.2">
      <c r="A607" s="60"/>
      <c r="B607" s="473" t="s">
        <v>1800</v>
      </c>
      <c r="C607" s="490">
        <v>25000</v>
      </c>
      <c r="D607" s="58"/>
      <c r="E607" s="471"/>
      <c r="G607" s="115"/>
      <c r="H607" s="117"/>
    </row>
    <row r="608" spans="1:8" x14ac:dyDescent="0.2">
      <c r="A608" s="60"/>
      <c r="B608" s="474"/>
      <c r="C608" s="491"/>
      <c r="D608" s="58"/>
      <c r="E608" s="472"/>
      <c r="G608" s="115"/>
      <c r="H608" s="117"/>
    </row>
    <row r="609" spans="1:8" ht="12.75" customHeight="1" x14ac:dyDescent="0.2">
      <c r="A609" s="60"/>
      <c r="B609" s="141" t="s">
        <v>1801</v>
      </c>
      <c r="C609" s="242">
        <v>25000</v>
      </c>
      <c r="D609" s="58"/>
      <c r="E609" s="176"/>
      <c r="G609" s="115"/>
      <c r="H609" s="117"/>
    </row>
    <row r="610" spans="1:8" ht="12.75" customHeight="1" x14ac:dyDescent="0.2">
      <c r="A610" s="60"/>
      <c r="B610" s="141" t="s">
        <v>1802</v>
      </c>
      <c r="C610" s="242">
        <v>25000</v>
      </c>
      <c r="D610" s="58"/>
      <c r="E610" s="176"/>
      <c r="G610" s="115"/>
      <c r="H610" s="117"/>
    </row>
    <row r="611" spans="1:8" x14ac:dyDescent="0.2">
      <c r="A611" s="60"/>
      <c r="B611" s="141" t="s">
        <v>1803</v>
      </c>
      <c r="C611" s="242">
        <v>25000</v>
      </c>
      <c r="D611" s="58"/>
      <c r="E611" s="176"/>
      <c r="G611" s="115"/>
      <c r="H611" s="117"/>
    </row>
    <row r="612" spans="1:8" x14ac:dyDescent="0.2">
      <c r="A612" s="60"/>
      <c r="B612" s="141" t="s">
        <v>1804</v>
      </c>
      <c r="C612" s="242">
        <v>25000</v>
      </c>
      <c r="D612" s="58"/>
      <c r="E612" s="176"/>
      <c r="G612" s="115"/>
      <c r="H612" s="117"/>
    </row>
    <row r="613" spans="1:8" x14ac:dyDescent="0.2">
      <c r="A613" s="60"/>
      <c r="B613" s="141" t="s">
        <v>1805</v>
      </c>
      <c r="C613" s="242">
        <v>25000</v>
      </c>
      <c r="D613" s="58"/>
      <c r="E613" s="176"/>
      <c r="G613" s="115"/>
      <c r="H613" s="117"/>
    </row>
    <row r="614" spans="1:8" x14ac:dyDescent="0.2">
      <c r="A614" s="60"/>
      <c r="B614" s="141" t="s">
        <v>1806</v>
      </c>
      <c r="C614" s="242">
        <v>20000</v>
      </c>
      <c r="D614" s="58"/>
      <c r="E614" s="176"/>
      <c r="G614" s="115"/>
      <c r="H614" s="117"/>
    </row>
    <row r="615" spans="1:8" x14ac:dyDescent="0.2">
      <c r="A615" s="60"/>
      <c r="B615" s="141" t="s">
        <v>1922</v>
      </c>
      <c r="C615" s="243">
        <v>25000</v>
      </c>
      <c r="D615" s="58"/>
      <c r="E615" s="176"/>
      <c r="G615" s="115"/>
      <c r="H615" s="117"/>
    </row>
    <row r="616" spans="1:8" x14ac:dyDescent="0.2">
      <c r="A616" s="60"/>
      <c r="B616" s="141" t="s">
        <v>1807</v>
      </c>
      <c r="C616" s="243">
        <v>25000</v>
      </c>
      <c r="D616" s="58"/>
      <c r="E616" s="176"/>
      <c r="G616" s="115"/>
      <c r="H616" s="117"/>
    </row>
    <row r="617" spans="1:8" x14ac:dyDescent="0.2">
      <c r="A617" s="60"/>
      <c r="B617" s="141" t="s">
        <v>1808</v>
      </c>
      <c r="C617" s="243">
        <v>25000</v>
      </c>
      <c r="D617" s="58"/>
      <c r="E617" s="176"/>
      <c r="G617" s="115"/>
      <c r="H617" s="117"/>
    </row>
    <row r="618" spans="1:8" x14ac:dyDescent="0.2">
      <c r="A618" s="60"/>
      <c r="B618" s="141" t="s">
        <v>1809</v>
      </c>
      <c r="C618" s="243">
        <v>25000</v>
      </c>
      <c r="D618" s="58"/>
      <c r="E618" s="176"/>
      <c r="G618" s="115"/>
      <c r="H618" s="117"/>
    </row>
    <row r="619" spans="1:8" x14ac:dyDescent="0.2">
      <c r="A619" s="60"/>
      <c r="B619" s="141" t="s">
        <v>1810</v>
      </c>
      <c r="C619" s="243">
        <v>25000</v>
      </c>
      <c r="D619" s="58"/>
      <c r="E619" s="176"/>
      <c r="G619" s="115"/>
      <c r="H619" s="117"/>
    </row>
    <row r="620" spans="1:8" x14ac:dyDescent="0.2">
      <c r="A620" s="60"/>
      <c r="B620" s="141" t="s">
        <v>1811</v>
      </c>
      <c r="C620" s="243">
        <v>21000</v>
      </c>
      <c r="D620" s="58"/>
      <c r="E620" s="176"/>
      <c r="G620" s="115"/>
      <c r="H620" s="117"/>
    </row>
    <row r="621" spans="1:8" x14ac:dyDescent="0.2">
      <c r="A621" s="60"/>
      <c r="B621" s="141" t="s">
        <v>1812</v>
      </c>
      <c r="C621" s="242">
        <v>25000</v>
      </c>
      <c r="D621" s="58"/>
      <c r="E621" s="176"/>
      <c r="G621" s="115"/>
      <c r="H621" s="117"/>
    </row>
    <row r="622" spans="1:8" x14ac:dyDescent="0.2">
      <c r="A622" s="60"/>
      <c r="B622" s="141" t="s">
        <v>1813</v>
      </c>
      <c r="C622" s="242">
        <v>25000</v>
      </c>
      <c r="D622" s="58"/>
      <c r="E622" s="176"/>
      <c r="G622" s="115"/>
      <c r="H622" s="117"/>
    </row>
    <row r="623" spans="1:8" x14ac:dyDescent="0.2">
      <c r="A623" s="60"/>
      <c r="B623" s="141" t="s">
        <v>1814</v>
      </c>
      <c r="C623" s="242">
        <v>25000</v>
      </c>
      <c r="D623" s="58"/>
      <c r="E623" s="176"/>
      <c r="G623" s="115"/>
      <c r="H623" s="117"/>
    </row>
    <row r="624" spans="1:8" x14ac:dyDescent="0.2">
      <c r="A624" s="60"/>
      <c r="B624" s="141" t="s">
        <v>1815</v>
      </c>
      <c r="C624" s="242">
        <v>25000</v>
      </c>
      <c r="D624" s="58"/>
      <c r="E624" s="176"/>
      <c r="G624" s="115"/>
      <c r="H624" s="117"/>
    </row>
    <row r="625" spans="1:8" x14ac:dyDescent="0.2">
      <c r="A625" s="60"/>
      <c r="B625" s="141" t="s">
        <v>1816</v>
      </c>
      <c r="C625" s="242">
        <v>25000</v>
      </c>
      <c r="D625" s="58"/>
      <c r="E625" s="176"/>
      <c r="G625" s="115"/>
      <c r="H625" s="117"/>
    </row>
    <row r="626" spans="1:8" x14ac:dyDescent="0.2">
      <c r="A626" s="60"/>
      <c r="B626" s="141" t="s">
        <v>1923</v>
      </c>
      <c r="C626" s="242">
        <v>25000</v>
      </c>
      <c r="D626" s="58"/>
      <c r="E626" s="176"/>
      <c r="G626" s="115"/>
      <c r="H626" s="117"/>
    </row>
    <row r="627" spans="1:8" x14ac:dyDescent="0.2">
      <c r="A627" s="60"/>
      <c r="B627" s="141" t="s">
        <v>1817</v>
      </c>
      <c r="C627" s="243">
        <v>25000</v>
      </c>
      <c r="D627" s="58"/>
      <c r="E627" s="176"/>
      <c r="G627" s="115"/>
      <c r="H627" s="117"/>
    </row>
    <row r="628" spans="1:8" x14ac:dyDescent="0.2">
      <c r="A628" s="60"/>
      <c r="B628" s="141" t="s">
        <v>1818</v>
      </c>
      <c r="C628" s="242">
        <v>25000</v>
      </c>
      <c r="D628" s="58"/>
      <c r="E628" s="176"/>
      <c r="G628" s="115"/>
      <c r="H628" s="117"/>
    </row>
    <row r="629" spans="1:8" x14ac:dyDescent="0.2">
      <c r="A629" s="60"/>
      <c r="B629" s="141" t="s">
        <v>1819</v>
      </c>
      <c r="C629" s="242">
        <v>25000</v>
      </c>
      <c r="D629" s="58"/>
      <c r="E629" s="176"/>
      <c r="G629" s="115"/>
      <c r="H629" s="117"/>
    </row>
    <row r="630" spans="1:8" ht="12.75" customHeight="1" x14ac:dyDescent="0.2">
      <c r="A630" s="60"/>
      <c r="B630" s="141" t="s">
        <v>1820</v>
      </c>
      <c r="C630" s="242">
        <v>25000</v>
      </c>
      <c r="D630" s="58"/>
      <c r="E630" s="176"/>
      <c r="G630" s="115"/>
      <c r="H630" s="117"/>
    </row>
    <row r="631" spans="1:8" x14ac:dyDescent="0.2">
      <c r="A631" s="60"/>
      <c r="B631" s="141" t="s">
        <v>1821</v>
      </c>
      <c r="C631" s="242">
        <v>25000</v>
      </c>
      <c r="D631" s="58"/>
      <c r="E631" s="169"/>
      <c r="G631" s="115"/>
      <c r="H631" s="117"/>
    </row>
    <row r="632" spans="1:8" x14ac:dyDescent="0.2">
      <c r="A632" s="60"/>
      <c r="B632" s="141" t="s">
        <v>1822</v>
      </c>
      <c r="C632" s="242">
        <v>25000</v>
      </c>
      <c r="D632" s="58"/>
      <c r="E632" s="176"/>
      <c r="G632" s="115"/>
      <c r="H632" s="117"/>
    </row>
    <row r="633" spans="1:8" x14ac:dyDescent="0.2">
      <c r="A633" s="60"/>
      <c r="B633" s="141" t="s">
        <v>1823</v>
      </c>
      <c r="C633" s="242">
        <v>25000</v>
      </c>
      <c r="D633" s="58"/>
      <c r="E633" s="176"/>
      <c r="G633" s="115"/>
      <c r="H633" s="117"/>
    </row>
    <row r="634" spans="1:8" x14ac:dyDescent="0.2">
      <c r="A634" s="60"/>
      <c r="B634" s="141" t="s">
        <v>1824</v>
      </c>
      <c r="C634" s="242">
        <v>25000</v>
      </c>
      <c r="D634" s="58"/>
      <c r="E634" s="176"/>
      <c r="G634" s="115"/>
      <c r="H634" s="117"/>
    </row>
    <row r="635" spans="1:8" x14ac:dyDescent="0.2">
      <c r="A635" s="60"/>
      <c r="B635" s="141" t="s">
        <v>1825</v>
      </c>
      <c r="C635" s="242">
        <v>25000</v>
      </c>
      <c r="D635" s="58"/>
      <c r="E635" s="176"/>
      <c r="G635" s="115"/>
      <c r="H635" s="117"/>
    </row>
    <row r="636" spans="1:8" x14ac:dyDescent="0.2">
      <c r="A636" s="60"/>
      <c r="B636" s="141" t="s">
        <v>1826</v>
      </c>
      <c r="C636" s="242">
        <v>25000</v>
      </c>
      <c r="D636" s="58"/>
      <c r="E636" s="176"/>
      <c r="G636" s="115"/>
    </row>
    <row r="637" spans="1:8" x14ac:dyDescent="0.2">
      <c r="A637" s="60"/>
      <c r="B637" s="141" t="s">
        <v>1924</v>
      </c>
      <c r="C637" s="128">
        <v>25000</v>
      </c>
      <c r="D637" s="58"/>
      <c r="E637" s="176"/>
      <c r="G637" s="115"/>
    </row>
    <row r="638" spans="1:8" x14ac:dyDescent="0.2">
      <c r="A638" s="60"/>
      <c r="B638" s="141" t="s">
        <v>1827</v>
      </c>
      <c r="C638" s="128">
        <v>20000</v>
      </c>
      <c r="D638" s="58"/>
      <c r="E638" s="176"/>
      <c r="G638" s="115"/>
    </row>
    <row r="639" spans="1:8" x14ac:dyDescent="0.2">
      <c r="A639" s="60"/>
      <c r="B639" s="141" t="s">
        <v>1828</v>
      </c>
      <c r="C639" s="238">
        <v>25000</v>
      </c>
      <c r="D639" s="1"/>
      <c r="E639" s="169"/>
      <c r="G639" s="115"/>
      <c r="H639" s="117"/>
    </row>
    <row r="640" spans="1:8" ht="15.75" x14ac:dyDescent="0.25">
      <c r="A640" s="69"/>
      <c r="B640" s="141" t="s">
        <v>1829</v>
      </c>
      <c r="C640" s="147">
        <v>25000</v>
      </c>
      <c r="D640" s="51"/>
      <c r="E640" s="179"/>
    </row>
    <row r="641" spans="1:8" ht="15.75" x14ac:dyDescent="0.25">
      <c r="A641" s="69"/>
      <c r="B641" s="141" t="s">
        <v>1830</v>
      </c>
      <c r="C641" s="265">
        <v>25000</v>
      </c>
      <c r="D641" s="120"/>
      <c r="E641" s="182"/>
    </row>
    <row r="642" spans="1:8" x14ac:dyDescent="0.2">
      <c r="A642" s="60"/>
      <c r="B642" s="141" t="s">
        <v>1831</v>
      </c>
      <c r="C642" s="238">
        <v>25000</v>
      </c>
      <c r="D642" s="1"/>
      <c r="E642" s="169"/>
      <c r="G642" s="115"/>
      <c r="H642" s="117"/>
    </row>
    <row r="643" spans="1:8" x14ac:dyDescent="0.2">
      <c r="A643" s="60"/>
      <c r="B643" s="141" t="s">
        <v>1832</v>
      </c>
      <c r="C643" s="380">
        <v>10000</v>
      </c>
      <c r="D643" s="58"/>
      <c r="E643" s="176"/>
      <c r="G643" s="115"/>
      <c r="H643" s="117"/>
    </row>
    <row r="644" spans="1:8" x14ac:dyDescent="0.2">
      <c r="A644" s="60"/>
      <c r="B644" s="473" t="s">
        <v>1925</v>
      </c>
      <c r="C644" s="488">
        <v>25000</v>
      </c>
      <c r="D644" s="58"/>
      <c r="E644" s="477"/>
      <c r="G644" s="115"/>
      <c r="H644" s="117"/>
    </row>
    <row r="645" spans="1:8" x14ac:dyDescent="0.2">
      <c r="A645" s="60"/>
      <c r="B645" s="474"/>
      <c r="C645" s="489"/>
      <c r="D645" s="58"/>
      <c r="E645" s="478"/>
      <c r="G645" s="115"/>
      <c r="H645" s="117"/>
    </row>
    <row r="646" spans="1:8" ht="13.5" thickBot="1" x14ac:dyDescent="0.25">
      <c r="A646" s="60"/>
      <c r="B646" s="162" t="s">
        <v>1833</v>
      </c>
      <c r="C646" s="260">
        <v>25000</v>
      </c>
      <c r="D646" s="58"/>
      <c r="E646" s="170"/>
      <c r="G646" s="115"/>
      <c r="H646" s="117"/>
    </row>
    <row r="647" spans="1:8" ht="17.25" thickTop="1" thickBot="1" x14ac:dyDescent="0.3">
      <c r="A647" s="69"/>
      <c r="B647" s="1"/>
      <c r="C647" s="50"/>
      <c r="D647" s="51"/>
      <c r="E647" s="269" t="s">
        <v>28</v>
      </c>
    </row>
    <row r="648" spans="1:8" ht="17.25" thickTop="1" thickBot="1" x14ac:dyDescent="0.3">
      <c r="A648" s="69"/>
      <c r="B648" s="53" t="s">
        <v>30</v>
      </c>
      <c r="C648" s="151" t="s">
        <v>31</v>
      </c>
      <c r="D648" s="55"/>
      <c r="E648" s="175" t="s">
        <v>297</v>
      </c>
    </row>
    <row r="649" spans="1:8" ht="13.5" thickTop="1" x14ac:dyDescent="0.2">
      <c r="A649" s="60"/>
      <c r="B649" s="141" t="s">
        <v>1834</v>
      </c>
      <c r="C649" s="238">
        <v>25000</v>
      </c>
      <c r="D649" s="58"/>
      <c r="E649" s="176"/>
      <c r="G649" s="115"/>
      <c r="H649" s="117"/>
    </row>
    <row r="650" spans="1:8" x14ac:dyDescent="0.2">
      <c r="A650" s="60"/>
      <c r="B650" s="141" t="s">
        <v>1835</v>
      </c>
      <c r="C650" s="238">
        <v>20000</v>
      </c>
      <c r="D650" s="58"/>
      <c r="E650" s="176"/>
      <c r="G650" s="115"/>
      <c r="H650" s="117"/>
    </row>
    <row r="651" spans="1:8" x14ac:dyDescent="0.2">
      <c r="A651" s="60"/>
      <c r="B651" s="473" t="s">
        <v>1944</v>
      </c>
      <c r="C651" s="488">
        <v>20000</v>
      </c>
      <c r="D651" s="58"/>
      <c r="E651" s="471"/>
      <c r="G651" s="115"/>
      <c r="H651" s="117"/>
    </row>
    <row r="652" spans="1:8" x14ac:dyDescent="0.2">
      <c r="A652" s="60"/>
      <c r="B652" s="474"/>
      <c r="C652" s="489"/>
      <c r="D652" s="58"/>
      <c r="E652" s="472"/>
      <c r="G652" s="115"/>
      <c r="H652" s="117"/>
    </row>
    <row r="653" spans="1:8" x14ac:dyDescent="0.2">
      <c r="A653" s="60"/>
      <c r="B653" s="141" t="s">
        <v>1836</v>
      </c>
      <c r="C653" s="238">
        <v>20000</v>
      </c>
      <c r="D653" s="58"/>
      <c r="E653" s="176"/>
      <c r="G653" s="115"/>
      <c r="H653" s="117"/>
    </row>
    <row r="654" spans="1:8" x14ac:dyDescent="0.2">
      <c r="A654" s="60"/>
      <c r="B654" s="141" t="s">
        <v>1945</v>
      </c>
      <c r="C654" s="238">
        <v>25000</v>
      </c>
      <c r="D654" s="58"/>
      <c r="E654" s="176"/>
      <c r="G654" s="115"/>
      <c r="H654" s="117"/>
    </row>
    <row r="655" spans="1:8" x14ac:dyDescent="0.2">
      <c r="A655" s="60"/>
      <c r="B655" s="141" t="s">
        <v>1837</v>
      </c>
      <c r="C655" s="238">
        <v>25000</v>
      </c>
      <c r="D655" s="58"/>
      <c r="E655" s="176"/>
      <c r="G655" s="115"/>
      <c r="H655" s="117"/>
    </row>
    <row r="656" spans="1:8" x14ac:dyDescent="0.2">
      <c r="A656" s="60"/>
      <c r="B656" s="473" t="s">
        <v>1946</v>
      </c>
      <c r="C656" s="488">
        <v>15000</v>
      </c>
      <c r="D656" s="58"/>
      <c r="E656" s="471"/>
      <c r="G656" s="115"/>
      <c r="H656" s="117"/>
    </row>
    <row r="657" spans="1:8" x14ac:dyDescent="0.2">
      <c r="A657" s="60"/>
      <c r="B657" s="474"/>
      <c r="C657" s="489"/>
      <c r="D657" s="58"/>
      <c r="E657" s="472"/>
      <c r="G657" s="115"/>
      <c r="H657" s="117"/>
    </row>
    <row r="658" spans="1:8" x14ac:dyDescent="0.2">
      <c r="A658" s="60"/>
      <c r="B658" s="141" t="s">
        <v>1838</v>
      </c>
      <c r="C658" s="238">
        <v>25000</v>
      </c>
      <c r="D658" s="58"/>
      <c r="E658" s="270"/>
      <c r="G658" s="115"/>
      <c r="H658" s="117"/>
    </row>
    <row r="659" spans="1:8" x14ac:dyDescent="0.2">
      <c r="A659" s="60"/>
      <c r="B659" s="473" t="s">
        <v>1839</v>
      </c>
      <c r="C659" s="488">
        <v>19078</v>
      </c>
      <c r="D659" s="58"/>
      <c r="G659" s="115"/>
      <c r="H659" s="117"/>
    </row>
    <row r="660" spans="1:8" x14ac:dyDescent="0.2">
      <c r="A660" s="60"/>
      <c r="B660" s="474"/>
      <c r="C660" s="489"/>
      <c r="D660" s="58"/>
      <c r="G660" s="115"/>
      <c r="H660" s="117"/>
    </row>
    <row r="661" spans="1:8" x14ac:dyDescent="0.2">
      <c r="A661" s="60"/>
      <c r="B661" s="141" t="s">
        <v>1840</v>
      </c>
      <c r="C661" s="238">
        <v>25000</v>
      </c>
      <c r="D661" s="58"/>
      <c r="E661" s="176"/>
      <c r="G661" s="115"/>
      <c r="H661" s="117"/>
    </row>
    <row r="662" spans="1:8" x14ac:dyDescent="0.2">
      <c r="A662" s="60"/>
      <c r="B662" s="141" t="s">
        <v>1841</v>
      </c>
      <c r="C662" s="238">
        <v>25000</v>
      </c>
      <c r="D662" s="58"/>
      <c r="E662" s="176"/>
      <c r="G662" s="115"/>
      <c r="H662" s="117"/>
    </row>
    <row r="663" spans="1:8" x14ac:dyDescent="0.2">
      <c r="A663" s="60"/>
      <c r="B663" s="141" t="s">
        <v>1947</v>
      </c>
      <c r="C663" s="238">
        <v>10000</v>
      </c>
      <c r="D663" s="58"/>
      <c r="E663" s="176"/>
      <c r="G663" s="115"/>
      <c r="H663" s="117"/>
    </row>
    <row r="664" spans="1:8" x14ac:dyDescent="0.2">
      <c r="A664" s="60"/>
      <c r="B664" s="141" t="s">
        <v>1740</v>
      </c>
      <c r="C664" s="238">
        <v>25000</v>
      </c>
      <c r="D664" s="58"/>
      <c r="E664" s="176"/>
      <c r="G664" s="115"/>
      <c r="H664" s="117"/>
    </row>
    <row r="665" spans="1:8" x14ac:dyDescent="0.2">
      <c r="A665" s="60"/>
      <c r="B665" s="141" t="s">
        <v>1948</v>
      </c>
      <c r="C665" s="238">
        <v>14944</v>
      </c>
      <c r="D665" s="58"/>
      <c r="E665" s="176"/>
      <c r="G665" s="115"/>
      <c r="H665" s="117"/>
    </row>
    <row r="666" spans="1:8" x14ac:dyDescent="0.2">
      <c r="A666" s="60"/>
      <c r="B666" s="141" t="s">
        <v>1842</v>
      </c>
      <c r="C666" s="238">
        <v>25000</v>
      </c>
      <c r="D666" s="58"/>
      <c r="E666" s="176"/>
      <c r="G666" s="115"/>
      <c r="H666" s="117"/>
    </row>
    <row r="667" spans="1:8" x14ac:dyDescent="0.2">
      <c r="A667" s="60"/>
      <c r="B667" s="141" t="s">
        <v>1843</v>
      </c>
      <c r="C667" s="238">
        <v>25000</v>
      </c>
      <c r="D667" s="58"/>
      <c r="E667" s="176"/>
      <c r="G667" s="115"/>
      <c r="H667" s="117"/>
    </row>
    <row r="668" spans="1:8" x14ac:dyDescent="0.2">
      <c r="A668" s="60"/>
      <c r="B668" s="141" t="s">
        <v>1844</v>
      </c>
      <c r="C668" s="238">
        <v>10000</v>
      </c>
      <c r="D668" s="58"/>
      <c r="E668" s="176"/>
      <c r="G668" s="115"/>
      <c r="H668" s="117"/>
    </row>
    <row r="669" spans="1:8" x14ac:dyDescent="0.2">
      <c r="A669" s="60"/>
      <c r="B669" s="141" t="s">
        <v>1845</v>
      </c>
      <c r="C669" s="238">
        <v>25000</v>
      </c>
      <c r="D669" s="58"/>
      <c r="E669" s="176"/>
      <c r="G669" s="115"/>
      <c r="H669" s="117"/>
    </row>
    <row r="670" spans="1:8" x14ac:dyDescent="0.2">
      <c r="A670" s="60"/>
      <c r="B670" s="141" t="s">
        <v>1846</v>
      </c>
      <c r="C670" s="238">
        <v>10000</v>
      </c>
      <c r="D670" s="58"/>
      <c r="E670" s="176"/>
      <c r="G670" s="115"/>
      <c r="H670" s="117"/>
    </row>
    <row r="671" spans="1:8" x14ac:dyDescent="0.2">
      <c r="A671" s="60"/>
      <c r="B671" s="141" t="s">
        <v>1847</v>
      </c>
      <c r="C671" s="238">
        <v>25000</v>
      </c>
      <c r="D671" s="58"/>
      <c r="E671" s="176"/>
      <c r="G671" s="115"/>
      <c r="H671" s="117"/>
    </row>
    <row r="672" spans="1:8" x14ac:dyDescent="0.2">
      <c r="A672" s="60"/>
      <c r="B672" s="141" t="s">
        <v>1848</v>
      </c>
      <c r="C672" s="238">
        <v>25000</v>
      </c>
      <c r="D672" s="58"/>
      <c r="E672" s="176"/>
      <c r="G672" s="115"/>
      <c r="H672" s="117"/>
    </row>
    <row r="673" spans="1:8" x14ac:dyDescent="0.2">
      <c r="A673" s="60"/>
      <c r="B673" s="141" t="s">
        <v>1849</v>
      </c>
      <c r="C673" s="238">
        <v>10000</v>
      </c>
      <c r="D673" s="58"/>
      <c r="E673" s="176"/>
      <c r="G673" s="115"/>
      <c r="H673" s="117"/>
    </row>
    <row r="674" spans="1:8" x14ac:dyDescent="0.2">
      <c r="A674" s="60"/>
      <c r="B674" s="141" t="s">
        <v>1850</v>
      </c>
      <c r="C674" s="238">
        <v>15000</v>
      </c>
      <c r="D674" s="58"/>
      <c r="E674" s="176"/>
      <c r="G674" s="115"/>
      <c r="H674" s="117"/>
    </row>
    <row r="675" spans="1:8" x14ac:dyDescent="0.2">
      <c r="A675" s="60"/>
      <c r="B675" s="141" t="s">
        <v>1851</v>
      </c>
      <c r="C675" s="238">
        <v>25000</v>
      </c>
      <c r="D675" s="58"/>
      <c r="E675" s="176"/>
      <c r="G675" s="115"/>
      <c r="H675" s="117"/>
    </row>
    <row r="676" spans="1:8" x14ac:dyDescent="0.2">
      <c r="A676" s="60"/>
      <c r="B676" s="141" t="s">
        <v>1852</v>
      </c>
      <c r="C676" s="238">
        <v>25000</v>
      </c>
      <c r="D676" s="58"/>
      <c r="E676" s="176"/>
      <c r="G676" s="115"/>
      <c r="H676" s="117"/>
    </row>
    <row r="677" spans="1:8" x14ac:dyDescent="0.2">
      <c r="A677" s="60"/>
      <c r="B677" s="141" t="s">
        <v>1853</v>
      </c>
      <c r="C677" s="238">
        <v>20000</v>
      </c>
      <c r="D677" s="58"/>
      <c r="E677" s="176"/>
      <c r="G677" s="115"/>
      <c r="H677" s="117"/>
    </row>
    <row r="678" spans="1:8" x14ac:dyDescent="0.2">
      <c r="A678" s="60"/>
      <c r="B678" s="141" t="s">
        <v>1854</v>
      </c>
      <c r="C678" s="238">
        <v>25000</v>
      </c>
      <c r="D678" s="58"/>
      <c r="E678" s="176"/>
      <c r="G678" s="115"/>
      <c r="H678" s="117"/>
    </row>
    <row r="679" spans="1:8" x14ac:dyDescent="0.2">
      <c r="A679" s="60"/>
      <c r="B679" s="141" t="s">
        <v>1949</v>
      </c>
      <c r="C679" s="238">
        <v>20000</v>
      </c>
      <c r="D679" s="58"/>
      <c r="E679" s="176"/>
      <c r="G679" s="115"/>
      <c r="H679" s="117"/>
    </row>
    <row r="680" spans="1:8" x14ac:dyDescent="0.2">
      <c r="A680" s="60"/>
      <c r="B680" s="141" t="s">
        <v>1855</v>
      </c>
      <c r="C680" s="238">
        <v>20000</v>
      </c>
      <c r="D680" s="58"/>
      <c r="E680" s="176"/>
      <c r="G680" s="115"/>
      <c r="H680" s="117"/>
    </row>
    <row r="681" spans="1:8" x14ac:dyDescent="0.2">
      <c r="A681" s="60"/>
      <c r="B681" s="141" t="s">
        <v>1856</v>
      </c>
      <c r="C681" s="238">
        <v>15000</v>
      </c>
      <c r="D681" s="58"/>
      <c r="E681" s="176"/>
      <c r="G681" s="115"/>
      <c r="H681" s="117"/>
    </row>
    <row r="682" spans="1:8" x14ac:dyDescent="0.2">
      <c r="A682" s="60"/>
      <c r="B682" s="473" t="s">
        <v>1857</v>
      </c>
      <c r="C682" s="488">
        <v>25000</v>
      </c>
      <c r="D682" s="58"/>
      <c r="E682" s="471"/>
      <c r="G682" s="115"/>
      <c r="H682" s="117"/>
    </row>
    <row r="683" spans="1:8" x14ac:dyDescent="0.2">
      <c r="A683" s="60"/>
      <c r="B683" s="474"/>
      <c r="C683" s="489"/>
      <c r="D683" s="58"/>
      <c r="E683" s="472"/>
      <c r="G683" s="115"/>
      <c r="H683" s="117"/>
    </row>
    <row r="684" spans="1:8" x14ac:dyDescent="0.2">
      <c r="A684" s="60"/>
      <c r="B684" s="141" t="s">
        <v>1858</v>
      </c>
      <c r="C684" s="238">
        <v>25000</v>
      </c>
      <c r="D684" s="58"/>
      <c r="E684" s="176"/>
      <c r="G684" s="115"/>
      <c r="H684" s="117"/>
    </row>
    <row r="685" spans="1:8" x14ac:dyDescent="0.2">
      <c r="A685" s="60"/>
      <c r="B685" s="473" t="s">
        <v>1859</v>
      </c>
      <c r="C685" s="488">
        <v>25000</v>
      </c>
      <c r="D685" s="58"/>
      <c r="E685" s="471"/>
      <c r="G685" s="115"/>
      <c r="H685" s="117"/>
    </row>
    <row r="686" spans="1:8" x14ac:dyDescent="0.2">
      <c r="A686" s="60"/>
      <c r="B686" s="474"/>
      <c r="C686" s="489"/>
      <c r="D686" s="58"/>
      <c r="E686" s="472"/>
      <c r="G686" s="115"/>
      <c r="H686" s="117"/>
    </row>
    <row r="687" spans="1:8" x14ac:dyDescent="0.2">
      <c r="A687" s="60"/>
      <c r="B687" s="141" t="s">
        <v>1860</v>
      </c>
      <c r="C687" s="238">
        <v>25000</v>
      </c>
      <c r="D687" s="58"/>
      <c r="E687" s="176"/>
      <c r="G687" s="115"/>
      <c r="H687" s="117"/>
    </row>
    <row r="688" spans="1:8" x14ac:dyDescent="0.2">
      <c r="A688" s="60"/>
      <c r="B688" s="141" t="s">
        <v>1861</v>
      </c>
      <c r="C688" s="238">
        <v>25000</v>
      </c>
      <c r="D688" s="58"/>
      <c r="E688" s="176"/>
      <c r="G688" s="115"/>
      <c r="H688" s="117"/>
    </row>
    <row r="689" spans="1:8" x14ac:dyDescent="0.2">
      <c r="A689" s="60"/>
      <c r="B689" s="141" t="s">
        <v>1862</v>
      </c>
      <c r="C689" s="238">
        <v>20000</v>
      </c>
      <c r="D689" s="58"/>
      <c r="E689" s="176"/>
      <c r="G689" s="115"/>
      <c r="H689" s="117"/>
    </row>
    <row r="690" spans="1:8" x14ac:dyDescent="0.2">
      <c r="A690" s="60"/>
      <c r="B690" s="141" t="s">
        <v>1863</v>
      </c>
      <c r="C690" s="238">
        <v>15000</v>
      </c>
      <c r="D690" s="58"/>
      <c r="E690" s="176"/>
      <c r="G690" s="115"/>
      <c r="H690" s="117"/>
    </row>
    <row r="691" spans="1:8" x14ac:dyDescent="0.2">
      <c r="A691" s="60"/>
      <c r="B691" s="141" t="s">
        <v>1926</v>
      </c>
      <c r="C691" s="238">
        <v>25000</v>
      </c>
      <c r="D691" s="58"/>
      <c r="E691" s="176"/>
      <c r="G691" s="115"/>
      <c r="H691" s="117"/>
    </row>
    <row r="692" spans="1:8" x14ac:dyDescent="0.2">
      <c r="A692" s="60"/>
      <c r="B692" s="141" t="s">
        <v>1927</v>
      </c>
      <c r="C692" s="238">
        <v>25000</v>
      </c>
      <c r="D692" s="58"/>
      <c r="E692" s="176"/>
      <c r="G692" s="115"/>
      <c r="H692" s="117"/>
    </row>
    <row r="693" spans="1:8" x14ac:dyDescent="0.2">
      <c r="A693" s="60"/>
      <c r="B693" s="141" t="s">
        <v>1864</v>
      </c>
      <c r="C693" s="238">
        <v>25000</v>
      </c>
      <c r="D693" s="58"/>
      <c r="E693" s="176"/>
      <c r="G693" s="115"/>
      <c r="H693" s="117"/>
    </row>
    <row r="694" spans="1:8" x14ac:dyDescent="0.2">
      <c r="A694" s="60"/>
      <c r="B694" s="141" t="s">
        <v>1928</v>
      </c>
      <c r="C694" s="238">
        <v>24711</v>
      </c>
      <c r="D694" s="58"/>
      <c r="E694" s="176"/>
      <c r="G694" s="115"/>
      <c r="H694" s="117"/>
    </row>
    <row r="695" spans="1:8" x14ac:dyDescent="0.2">
      <c r="A695" s="60"/>
      <c r="B695" s="141" t="s">
        <v>1865</v>
      </c>
      <c r="C695" s="238">
        <v>25000</v>
      </c>
      <c r="D695" s="58"/>
      <c r="E695" s="176"/>
      <c r="G695" s="115"/>
      <c r="H695" s="117"/>
    </row>
    <row r="696" spans="1:8" x14ac:dyDescent="0.2">
      <c r="A696" s="60"/>
      <c r="B696" s="141" t="s">
        <v>1866</v>
      </c>
      <c r="C696" s="238">
        <v>25000</v>
      </c>
      <c r="D696" s="58"/>
      <c r="E696" s="176"/>
      <c r="G696" s="115"/>
      <c r="H696" s="117"/>
    </row>
    <row r="697" spans="1:8" x14ac:dyDescent="0.2">
      <c r="A697" s="60"/>
      <c r="B697" s="141" t="s">
        <v>1929</v>
      </c>
      <c r="C697" s="238">
        <v>20000</v>
      </c>
      <c r="D697" s="58"/>
      <c r="E697" s="176"/>
      <c r="G697" s="115"/>
      <c r="H697" s="117"/>
    </row>
    <row r="698" spans="1:8" x14ac:dyDescent="0.2">
      <c r="A698" s="60"/>
      <c r="B698" s="141" t="s">
        <v>1867</v>
      </c>
      <c r="C698" s="238">
        <v>10000</v>
      </c>
      <c r="D698" s="58"/>
      <c r="E698" s="176"/>
      <c r="G698" s="115"/>
      <c r="H698" s="117"/>
    </row>
    <row r="699" spans="1:8" x14ac:dyDescent="0.2">
      <c r="A699" s="60"/>
      <c r="B699" s="473" t="s">
        <v>1868</v>
      </c>
      <c r="C699" s="488">
        <v>10000</v>
      </c>
      <c r="D699" s="58"/>
      <c r="E699" s="471"/>
      <c r="G699" s="115"/>
      <c r="H699" s="117"/>
    </row>
    <row r="700" spans="1:8" x14ac:dyDescent="0.2">
      <c r="A700" s="60"/>
      <c r="B700" s="474"/>
      <c r="C700" s="489"/>
      <c r="D700" s="58"/>
      <c r="E700" s="472"/>
      <c r="G700" s="115"/>
      <c r="H700" s="117"/>
    </row>
    <row r="701" spans="1:8" x14ac:dyDescent="0.2">
      <c r="A701" s="60"/>
      <c r="B701" s="141" t="s">
        <v>1930</v>
      </c>
      <c r="C701" s="238">
        <v>25000</v>
      </c>
      <c r="D701" s="58"/>
      <c r="E701" s="176"/>
      <c r="G701" s="115"/>
      <c r="H701" s="117"/>
    </row>
    <row r="702" spans="1:8" x14ac:dyDescent="0.2">
      <c r="A702" s="60"/>
      <c r="B702" s="141" t="s">
        <v>1869</v>
      </c>
      <c r="C702" s="238">
        <v>15000</v>
      </c>
      <c r="D702" s="58"/>
      <c r="E702" s="176"/>
      <c r="G702" s="115"/>
      <c r="H702" s="117"/>
    </row>
    <row r="703" spans="1:8" x14ac:dyDescent="0.2">
      <c r="A703" s="60"/>
      <c r="B703" s="141" t="s">
        <v>1870</v>
      </c>
      <c r="C703" s="238">
        <v>20000</v>
      </c>
      <c r="D703" s="58"/>
      <c r="E703" s="176"/>
      <c r="G703" s="115"/>
      <c r="H703" s="117"/>
    </row>
    <row r="704" spans="1:8" x14ac:dyDescent="0.2">
      <c r="A704" s="60"/>
      <c r="B704" s="141" t="s">
        <v>1931</v>
      </c>
      <c r="C704" s="238">
        <v>20000</v>
      </c>
      <c r="D704" s="58"/>
      <c r="E704" s="176"/>
      <c r="G704" s="115"/>
      <c r="H704" s="117"/>
    </row>
    <row r="705" spans="1:8" x14ac:dyDescent="0.2">
      <c r="A705" s="60"/>
      <c r="B705" s="141" t="s">
        <v>1871</v>
      </c>
      <c r="C705" s="238">
        <v>15000</v>
      </c>
      <c r="D705" s="58"/>
      <c r="E705" s="176"/>
      <c r="G705" s="115"/>
      <c r="H705" s="117"/>
    </row>
    <row r="706" spans="1:8" x14ac:dyDescent="0.2">
      <c r="A706" s="60"/>
      <c r="B706" s="141" t="s">
        <v>1872</v>
      </c>
      <c r="C706" s="238">
        <v>25000</v>
      </c>
      <c r="D706" s="58"/>
      <c r="E706" s="169"/>
      <c r="G706" s="115"/>
      <c r="H706" s="117"/>
    </row>
    <row r="707" spans="1:8" x14ac:dyDescent="0.2">
      <c r="A707" s="60"/>
      <c r="B707" s="141" t="s">
        <v>1932</v>
      </c>
      <c r="C707" s="238">
        <v>25000</v>
      </c>
      <c r="D707" s="58"/>
      <c r="E707" s="176"/>
      <c r="G707" s="115"/>
      <c r="H707" s="117"/>
    </row>
    <row r="708" spans="1:8" x14ac:dyDescent="0.2">
      <c r="A708" s="60"/>
      <c r="B708" s="141" t="s">
        <v>1873</v>
      </c>
      <c r="C708" s="238">
        <v>25000</v>
      </c>
      <c r="D708" s="58"/>
      <c r="E708" s="176"/>
      <c r="G708" s="115"/>
      <c r="H708" s="117"/>
    </row>
    <row r="709" spans="1:8" x14ac:dyDescent="0.2">
      <c r="A709" s="60"/>
      <c r="B709" s="141" t="s">
        <v>1874</v>
      </c>
      <c r="C709" s="238">
        <v>15000</v>
      </c>
      <c r="D709" s="58"/>
      <c r="E709" s="176"/>
      <c r="G709" s="115"/>
      <c r="H709" s="117"/>
    </row>
    <row r="710" spans="1:8" x14ac:dyDescent="0.2">
      <c r="A710" s="60"/>
      <c r="B710" s="141" t="s">
        <v>1875</v>
      </c>
      <c r="C710" s="238">
        <v>15000</v>
      </c>
      <c r="D710" s="58"/>
      <c r="E710" s="176"/>
      <c r="G710" s="115"/>
      <c r="H710" s="117"/>
    </row>
    <row r="711" spans="1:8" x14ac:dyDescent="0.2">
      <c r="A711" s="60"/>
      <c r="B711" s="141" t="s">
        <v>1876</v>
      </c>
      <c r="C711" s="238">
        <v>20000</v>
      </c>
      <c r="D711" s="58"/>
      <c r="E711" s="176"/>
      <c r="G711" s="115"/>
      <c r="H711" s="117"/>
    </row>
    <row r="712" spans="1:8" x14ac:dyDescent="0.2">
      <c r="A712" s="60"/>
      <c r="B712" s="141" t="s">
        <v>1877</v>
      </c>
      <c r="C712" s="238">
        <v>10000</v>
      </c>
      <c r="D712" s="58"/>
      <c r="E712" s="176"/>
      <c r="G712" s="115"/>
      <c r="H712" s="117"/>
    </row>
    <row r="713" spans="1:8" x14ac:dyDescent="0.2">
      <c r="A713" s="60"/>
      <c r="B713" s="141" t="s">
        <v>1878</v>
      </c>
      <c r="C713" s="238">
        <v>25000</v>
      </c>
      <c r="D713" s="58"/>
      <c r="E713" s="176"/>
      <c r="G713" s="115"/>
      <c r="H713" s="117"/>
    </row>
    <row r="714" spans="1:8" x14ac:dyDescent="0.2">
      <c r="A714" s="60"/>
      <c r="B714" s="141" t="s">
        <v>1879</v>
      </c>
      <c r="C714" s="238">
        <v>20000</v>
      </c>
      <c r="D714" s="58"/>
      <c r="E714" s="176"/>
      <c r="G714" s="115"/>
      <c r="H714" s="117"/>
    </row>
    <row r="715" spans="1:8" x14ac:dyDescent="0.2">
      <c r="A715" s="60"/>
      <c r="B715" s="141" t="s">
        <v>1880</v>
      </c>
      <c r="C715" s="238">
        <v>20000</v>
      </c>
      <c r="D715" s="58"/>
      <c r="E715" s="176"/>
      <c r="G715" s="115"/>
      <c r="H715" s="117"/>
    </row>
    <row r="716" spans="1:8" x14ac:dyDescent="0.2">
      <c r="A716" s="60"/>
      <c r="B716" s="141" t="s">
        <v>1881</v>
      </c>
      <c r="C716" s="238">
        <v>20000</v>
      </c>
      <c r="D716" s="58"/>
      <c r="E716" s="176"/>
      <c r="G716" s="115"/>
      <c r="H716" s="117"/>
    </row>
    <row r="717" spans="1:8" x14ac:dyDescent="0.2">
      <c r="A717" s="60"/>
      <c r="B717" s="141" t="s">
        <v>1882</v>
      </c>
      <c r="C717" s="238">
        <v>15000</v>
      </c>
      <c r="D717" s="58"/>
      <c r="E717" s="176"/>
      <c r="G717" s="115"/>
      <c r="H717" s="117"/>
    </row>
    <row r="718" spans="1:8" x14ac:dyDescent="0.2">
      <c r="A718" s="60"/>
      <c r="B718" s="141" t="s">
        <v>1883</v>
      </c>
      <c r="C718" s="238">
        <v>25000</v>
      </c>
      <c r="D718" s="58"/>
      <c r="E718" s="176"/>
      <c r="G718" s="115"/>
      <c r="H718" s="117"/>
    </row>
    <row r="719" spans="1:8" x14ac:dyDescent="0.2">
      <c r="A719" s="60"/>
      <c r="B719" s="141" t="s">
        <v>1884</v>
      </c>
      <c r="C719" s="238">
        <v>25000</v>
      </c>
      <c r="D719" s="58"/>
      <c r="E719" s="176"/>
      <c r="G719" s="115"/>
      <c r="H719" s="117"/>
    </row>
    <row r="720" spans="1:8" ht="13.5" thickBot="1" x14ac:dyDescent="0.25">
      <c r="A720" s="60"/>
      <c r="B720" s="162" t="s">
        <v>1885</v>
      </c>
      <c r="C720" s="260">
        <v>20000</v>
      </c>
      <c r="D720" s="58"/>
      <c r="E720" s="170"/>
      <c r="G720" s="115"/>
      <c r="H720" s="117"/>
    </row>
    <row r="721" spans="1:8" ht="17.25" thickTop="1" thickBot="1" x14ac:dyDescent="0.3">
      <c r="A721" s="69"/>
      <c r="B721" s="1"/>
      <c r="C721" s="50"/>
      <c r="D721" s="51"/>
      <c r="E721" s="269" t="s">
        <v>28</v>
      </c>
    </row>
    <row r="722" spans="1:8" ht="17.25" thickTop="1" thickBot="1" x14ac:dyDescent="0.3">
      <c r="A722" s="69"/>
      <c r="B722" s="53" t="s">
        <v>30</v>
      </c>
      <c r="C722" s="151" t="s">
        <v>31</v>
      </c>
      <c r="D722" s="55"/>
      <c r="E722" s="175" t="s">
        <v>297</v>
      </c>
    </row>
    <row r="723" spans="1:8" ht="13.5" thickTop="1" x14ac:dyDescent="0.2">
      <c r="A723" s="60"/>
      <c r="B723" s="141" t="s">
        <v>1886</v>
      </c>
      <c r="C723" s="238">
        <v>15000</v>
      </c>
      <c r="D723" s="58"/>
      <c r="E723" s="176"/>
      <c r="G723" s="115"/>
      <c r="H723" s="117"/>
    </row>
    <row r="724" spans="1:8" x14ac:dyDescent="0.2">
      <c r="A724" s="60"/>
      <c r="B724" s="141" t="s">
        <v>1887</v>
      </c>
      <c r="C724" s="238">
        <v>25000</v>
      </c>
      <c r="D724" s="1"/>
      <c r="E724" s="169"/>
      <c r="G724" s="115"/>
      <c r="H724" s="117"/>
    </row>
    <row r="725" spans="1:8" ht="15.75" x14ac:dyDescent="0.25">
      <c r="A725" s="69"/>
      <c r="B725" s="141" t="s">
        <v>1888</v>
      </c>
      <c r="C725" s="381">
        <v>25000</v>
      </c>
      <c r="D725" s="51"/>
      <c r="E725" s="179"/>
    </row>
    <row r="726" spans="1:8" ht="15.75" x14ac:dyDescent="0.25">
      <c r="A726" s="69"/>
      <c r="B726" s="141" t="s">
        <v>1889</v>
      </c>
      <c r="C726" s="137">
        <v>15000</v>
      </c>
      <c r="D726" s="120"/>
      <c r="E726" s="182"/>
    </row>
    <row r="727" spans="1:8" x14ac:dyDescent="0.2">
      <c r="A727" s="60"/>
      <c r="B727" s="141" t="s">
        <v>1890</v>
      </c>
      <c r="C727" s="238">
        <v>20000</v>
      </c>
      <c r="D727" s="1"/>
      <c r="E727" s="169"/>
      <c r="G727" s="115"/>
      <c r="H727" s="117"/>
    </row>
    <row r="728" spans="1:8" x14ac:dyDescent="0.2">
      <c r="A728" s="60"/>
      <c r="B728" s="141" t="s">
        <v>1891</v>
      </c>
      <c r="C728" s="238">
        <v>25000</v>
      </c>
      <c r="D728" s="58"/>
      <c r="E728" s="176"/>
      <c r="G728" s="115"/>
      <c r="H728" s="117"/>
    </row>
    <row r="729" spans="1:8" x14ac:dyDescent="0.2">
      <c r="A729" s="60"/>
      <c r="B729" s="141" t="s">
        <v>1892</v>
      </c>
      <c r="C729" s="238">
        <v>20000</v>
      </c>
      <c r="D729" s="58"/>
      <c r="E729" s="176"/>
      <c r="G729" s="115"/>
      <c r="H729" s="117"/>
    </row>
    <row r="730" spans="1:8" x14ac:dyDescent="0.2">
      <c r="A730" s="60"/>
      <c r="B730" s="141" t="s">
        <v>1933</v>
      </c>
      <c r="C730" s="238">
        <v>15000</v>
      </c>
      <c r="D730" s="58"/>
      <c r="E730" s="176"/>
      <c r="G730" s="115"/>
      <c r="H730" s="117"/>
    </row>
    <row r="731" spans="1:8" x14ac:dyDescent="0.2">
      <c r="A731" s="60"/>
      <c r="B731" s="141" t="s">
        <v>1934</v>
      </c>
      <c r="C731" s="238">
        <v>25000</v>
      </c>
      <c r="D731" s="58"/>
      <c r="E731" s="176"/>
      <c r="G731" s="115"/>
      <c r="H731" s="117"/>
    </row>
    <row r="732" spans="1:8" x14ac:dyDescent="0.2">
      <c r="A732" s="60"/>
      <c r="B732" s="141" t="s">
        <v>1893</v>
      </c>
      <c r="C732" s="238">
        <v>25000</v>
      </c>
      <c r="D732" s="58"/>
      <c r="E732" s="176"/>
      <c r="G732" s="115"/>
      <c r="H732" s="117"/>
    </row>
    <row r="733" spans="1:8" x14ac:dyDescent="0.2">
      <c r="A733" s="60"/>
      <c r="B733" s="141" t="s">
        <v>1894</v>
      </c>
      <c r="C733" s="238">
        <v>20000</v>
      </c>
      <c r="D733" s="58"/>
      <c r="E733" s="176"/>
      <c r="G733" s="115"/>
      <c r="H733" s="117"/>
    </row>
    <row r="734" spans="1:8" x14ac:dyDescent="0.2">
      <c r="A734" s="60"/>
      <c r="B734" s="141" t="s">
        <v>1895</v>
      </c>
      <c r="C734" s="238">
        <v>22000</v>
      </c>
      <c r="D734" s="58"/>
      <c r="E734" s="176"/>
      <c r="G734" s="115"/>
      <c r="H734" s="117"/>
    </row>
    <row r="735" spans="1:8" x14ac:dyDescent="0.2">
      <c r="A735" s="60"/>
      <c r="B735" s="141" t="s">
        <v>1896</v>
      </c>
      <c r="C735" s="238">
        <v>25000</v>
      </c>
      <c r="D735" s="58"/>
      <c r="E735" s="176"/>
      <c r="G735" s="115"/>
      <c r="H735" s="117"/>
    </row>
    <row r="736" spans="1:8" x14ac:dyDescent="0.2">
      <c r="A736" s="60"/>
      <c r="B736" s="141" t="s">
        <v>1897</v>
      </c>
      <c r="C736" s="238">
        <v>25000</v>
      </c>
      <c r="D736" s="58"/>
      <c r="E736" s="169"/>
      <c r="G736" s="115"/>
      <c r="H736" s="117"/>
    </row>
    <row r="737" spans="1:8" x14ac:dyDescent="0.2">
      <c r="A737" s="60"/>
      <c r="B737" s="141" t="s">
        <v>1935</v>
      </c>
      <c r="C737" s="238">
        <v>25000</v>
      </c>
      <c r="D737" s="58"/>
      <c r="E737" s="169"/>
      <c r="G737" s="115"/>
      <c r="H737" s="117"/>
    </row>
    <row r="738" spans="1:8" x14ac:dyDescent="0.2">
      <c r="A738" s="60"/>
      <c r="B738" s="141" t="s">
        <v>1898</v>
      </c>
      <c r="C738" s="238">
        <v>5000</v>
      </c>
      <c r="D738" s="58"/>
      <c r="G738" s="115"/>
      <c r="H738" s="117"/>
    </row>
    <row r="739" spans="1:8" x14ac:dyDescent="0.2">
      <c r="A739" s="60"/>
      <c r="B739" s="141" t="s">
        <v>1899</v>
      </c>
      <c r="C739" s="238">
        <v>20000</v>
      </c>
      <c r="D739" s="58"/>
      <c r="E739" s="176"/>
      <c r="G739" s="115"/>
      <c r="H739" s="117"/>
    </row>
    <row r="740" spans="1:8" ht="12.75" customHeight="1" x14ac:dyDescent="0.2">
      <c r="A740" s="60"/>
      <c r="B740" s="141" t="s">
        <v>1900</v>
      </c>
      <c r="C740" s="238">
        <v>10000</v>
      </c>
      <c r="D740" s="58"/>
      <c r="E740" s="176"/>
      <c r="G740" s="115"/>
      <c r="H740" s="117"/>
    </row>
    <row r="741" spans="1:8" x14ac:dyDescent="0.2">
      <c r="A741" s="60"/>
      <c r="B741" s="141" t="s">
        <v>1936</v>
      </c>
      <c r="C741" s="238">
        <v>10000</v>
      </c>
      <c r="D741" s="58"/>
      <c r="E741" s="176"/>
      <c r="G741" s="115"/>
      <c r="H741" s="117"/>
    </row>
    <row r="742" spans="1:8" x14ac:dyDescent="0.2">
      <c r="A742" s="60"/>
      <c r="B742" s="141" t="s">
        <v>1901</v>
      </c>
      <c r="C742" s="238">
        <v>10000</v>
      </c>
      <c r="D742" s="58"/>
      <c r="E742" s="176"/>
      <c r="G742" s="115"/>
      <c r="H742" s="117"/>
    </row>
    <row r="743" spans="1:8" x14ac:dyDescent="0.2">
      <c r="A743" s="60"/>
      <c r="B743" s="141" t="s">
        <v>1937</v>
      </c>
      <c r="C743" s="238">
        <v>25000</v>
      </c>
      <c r="D743" s="58"/>
      <c r="E743" s="176"/>
      <c r="G743" s="115"/>
      <c r="H743" s="117"/>
    </row>
    <row r="744" spans="1:8" x14ac:dyDescent="0.2">
      <c r="A744" s="60"/>
      <c r="B744" s="141" t="s">
        <v>1902</v>
      </c>
      <c r="C744" s="238">
        <v>10000</v>
      </c>
      <c r="D744" s="58"/>
      <c r="E744" s="176"/>
      <c r="G744" s="115"/>
      <c r="H744" s="117"/>
    </row>
    <row r="745" spans="1:8" x14ac:dyDescent="0.2">
      <c r="A745" s="60"/>
      <c r="B745" s="141" t="s">
        <v>1938</v>
      </c>
      <c r="C745" s="238">
        <v>5000</v>
      </c>
      <c r="D745" s="58"/>
      <c r="E745" s="176"/>
      <c r="G745" s="115"/>
      <c r="H745" s="117"/>
    </row>
    <row r="746" spans="1:8" x14ac:dyDescent="0.2">
      <c r="A746" s="60"/>
      <c r="B746" s="141" t="s">
        <v>1903</v>
      </c>
      <c r="C746" s="238">
        <v>25000</v>
      </c>
      <c r="D746" s="58"/>
      <c r="E746" s="176"/>
      <c r="G746" s="115"/>
      <c r="H746" s="117"/>
    </row>
    <row r="747" spans="1:8" x14ac:dyDescent="0.2">
      <c r="A747" s="60"/>
      <c r="B747" s="141" t="s">
        <v>1904</v>
      </c>
      <c r="C747" s="238">
        <v>15000</v>
      </c>
      <c r="D747" s="58"/>
      <c r="E747" s="176"/>
      <c r="G747" s="115"/>
      <c r="H747" s="117"/>
    </row>
    <row r="748" spans="1:8" x14ac:dyDescent="0.2">
      <c r="A748" s="60"/>
      <c r="B748" s="141" t="s">
        <v>1905</v>
      </c>
      <c r="C748" s="238">
        <v>15000</v>
      </c>
      <c r="D748" s="58"/>
      <c r="E748" s="176"/>
      <c r="G748" s="115"/>
      <c r="H748" s="117"/>
    </row>
    <row r="749" spans="1:8" x14ac:dyDescent="0.2">
      <c r="A749" s="60"/>
      <c r="B749" s="141" t="s">
        <v>1906</v>
      </c>
      <c r="C749" s="238">
        <v>20000</v>
      </c>
      <c r="D749" s="58"/>
      <c r="E749" s="176"/>
      <c r="G749" s="115"/>
      <c r="H749" s="117"/>
    </row>
    <row r="750" spans="1:8" x14ac:dyDescent="0.2">
      <c r="A750" s="60"/>
      <c r="B750" s="141" t="s">
        <v>1907</v>
      </c>
      <c r="C750" s="238">
        <v>10000</v>
      </c>
      <c r="D750" s="58"/>
      <c r="E750" s="176"/>
      <c r="G750" s="115"/>
      <c r="H750" s="117"/>
    </row>
    <row r="751" spans="1:8" x14ac:dyDescent="0.2">
      <c r="A751" s="60"/>
      <c r="B751" s="141" t="s">
        <v>1908</v>
      </c>
      <c r="C751" s="238">
        <v>20000</v>
      </c>
      <c r="D751" s="58"/>
      <c r="E751" s="176"/>
      <c r="G751" s="115"/>
      <c r="H751" s="117"/>
    </row>
    <row r="752" spans="1:8" x14ac:dyDescent="0.2">
      <c r="A752" s="60"/>
      <c r="B752" s="141" t="s">
        <v>1909</v>
      </c>
      <c r="C752" s="238">
        <v>15000</v>
      </c>
      <c r="D752" s="58"/>
      <c r="E752" s="176"/>
      <c r="G752" s="115"/>
      <c r="H752" s="117"/>
    </row>
    <row r="753" spans="1:8" x14ac:dyDescent="0.2">
      <c r="A753" s="60"/>
      <c r="B753" s="141" t="s">
        <v>1939</v>
      </c>
      <c r="C753" s="238">
        <v>15000</v>
      </c>
      <c r="D753" s="58"/>
      <c r="E753" s="176"/>
      <c r="G753" s="115"/>
      <c r="H753" s="117"/>
    </row>
    <row r="754" spans="1:8" x14ac:dyDescent="0.2">
      <c r="A754" s="60"/>
      <c r="B754" s="141" t="s">
        <v>1940</v>
      </c>
      <c r="C754" s="238">
        <v>15000</v>
      </c>
      <c r="D754" s="58"/>
      <c r="E754" s="176"/>
      <c r="G754" s="115"/>
      <c r="H754" s="117"/>
    </row>
    <row r="755" spans="1:8" x14ac:dyDescent="0.2">
      <c r="A755" s="60"/>
      <c r="B755" s="141" t="s">
        <v>1910</v>
      </c>
      <c r="C755" s="238">
        <v>15000</v>
      </c>
      <c r="D755" s="58"/>
      <c r="E755" s="176"/>
      <c r="G755" s="115"/>
      <c r="H755" s="117"/>
    </row>
    <row r="756" spans="1:8" x14ac:dyDescent="0.2">
      <c r="A756" s="60"/>
      <c r="B756" s="141" t="s">
        <v>1911</v>
      </c>
      <c r="C756" s="238">
        <v>15000</v>
      </c>
      <c r="D756" s="58"/>
      <c r="E756" s="176"/>
      <c r="G756" s="115"/>
      <c r="H756" s="117"/>
    </row>
    <row r="757" spans="1:8" x14ac:dyDescent="0.2">
      <c r="A757" s="60"/>
      <c r="B757" s="473" t="s">
        <v>1941</v>
      </c>
      <c r="C757" s="488">
        <v>25000</v>
      </c>
      <c r="D757" s="58"/>
      <c r="E757" s="471"/>
      <c r="G757" s="115"/>
      <c r="H757" s="117"/>
    </row>
    <row r="758" spans="1:8" x14ac:dyDescent="0.2">
      <c r="A758" s="60"/>
      <c r="B758" s="474"/>
      <c r="C758" s="489"/>
      <c r="D758" s="58"/>
      <c r="E758" s="472"/>
      <c r="G758" s="115"/>
      <c r="H758" s="117"/>
    </row>
    <row r="759" spans="1:8" x14ac:dyDescent="0.2">
      <c r="A759" s="60"/>
      <c r="B759" s="141" t="s">
        <v>1912</v>
      </c>
      <c r="C759" s="238">
        <v>20000</v>
      </c>
      <c r="D759" s="58"/>
      <c r="E759" s="176"/>
      <c r="G759" s="115"/>
      <c r="H759" s="117"/>
    </row>
    <row r="760" spans="1:8" x14ac:dyDescent="0.2">
      <c r="A760" s="60"/>
      <c r="B760" s="141" t="s">
        <v>1942</v>
      </c>
      <c r="C760" s="238">
        <v>20000</v>
      </c>
      <c r="D760" s="58"/>
      <c r="E760" s="176"/>
      <c r="G760" s="115"/>
      <c r="H760" s="117"/>
    </row>
    <row r="761" spans="1:8" x14ac:dyDescent="0.2">
      <c r="A761" s="60"/>
      <c r="B761" s="141" t="s">
        <v>1913</v>
      </c>
      <c r="C761" s="238">
        <v>15000</v>
      </c>
      <c r="D761" s="58"/>
      <c r="E761" s="176"/>
      <c r="G761" s="115"/>
      <c r="H761" s="117"/>
    </row>
    <row r="762" spans="1:8" x14ac:dyDescent="0.2">
      <c r="A762" s="60"/>
      <c r="B762" s="141" t="s">
        <v>1914</v>
      </c>
      <c r="C762" s="238">
        <v>5000</v>
      </c>
      <c r="D762" s="58"/>
      <c r="E762" s="176"/>
      <c r="G762" s="115"/>
      <c r="H762" s="117"/>
    </row>
    <row r="763" spans="1:8" x14ac:dyDescent="0.2">
      <c r="A763" s="60"/>
      <c r="B763" s="141" t="s">
        <v>1915</v>
      </c>
      <c r="C763" s="238">
        <v>15000</v>
      </c>
      <c r="D763" s="58"/>
      <c r="E763" s="176"/>
      <c r="G763" s="115"/>
      <c r="H763" s="117"/>
    </row>
    <row r="764" spans="1:8" x14ac:dyDescent="0.2">
      <c r="A764" s="60"/>
      <c r="B764" s="473" t="s">
        <v>1916</v>
      </c>
      <c r="C764" s="488">
        <v>15000</v>
      </c>
      <c r="D764" s="58"/>
      <c r="E764" s="471"/>
      <c r="G764" s="115"/>
      <c r="H764" s="117"/>
    </row>
    <row r="765" spans="1:8" x14ac:dyDescent="0.2">
      <c r="A765" s="60"/>
      <c r="B765" s="474"/>
      <c r="C765" s="489"/>
      <c r="D765" s="58"/>
      <c r="E765" s="472"/>
      <c r="G765" s="115"/>
      <c r="H765" s="117"/>
    </row>
    <row r="766" spans="1:8" x14ac:dyDescent="0.2">
      <c r="A766" s="60"/>
      <c r="B766" s="141" t="s">
        <v>1943</v>
      </c>
      <c r="C766" s="238">
        <v>15000</v>
      </c>
      <c r="D766" s="58"/>
      <c r="E766" s="176"/>
      <c r="G766" s="115"/>
      <c r="H766" s="117"/>
    </row>
    <row r="767" spans="1:8" x14ac:dyDescent="0.2">
      <c r="A767" s="60">
        <v>10</v>
      </c>
      <c r="B767" s="473" t="s">
        <v>1917</v>
      </c>
      <c r="C767" s="488">
        <v>10000</v>
      </c>
      <c r="D767" s="58"/>
      <c r="E767" s="471"/>
    </row>
    <row r="768" spans="1:8" x14ac:dyDescent="0.2">
      <c r="A768" s="60"/>
      <c r="B768" s="474"/>
      <c r="C768" s="489"/>
      <c r="D768" s="58"/>
      <c r="E768" s="472"/>
    </row>
    <row r="769" spans="1:8" x14ac:dyDescent="0.2">
      <c r="A769" s="60">
        <v>10</v>
      </c>
      <c r="B769" s="400" t="s">
        <v>1918</v>
      </c>
      <c r="C769" s="368">
        <v>10000</v>
      </c>
      <c r="D769" s="58"/>
      <c r="E769" s="169"/>
      <c r="F769" s="73" t="s">
        <v>1774</v>
      </c>
      <c r="G769" s="6">
        <f>SUM(C723:C769,C649:C720,C577:C646)</f>
        <v>3668733</v>
      </c>
    </row>
    <row r="770" spans="1:8" ht="12.75" customHeight="1" x14ac:dyDescent="0.2">
      <c r="A770" s="60">
        <v>10</v>
      </c>
      <c r="B770" s="143" t="s">
        <v>2149</v>
      </c>
      <c r="C770" s="238">
        <v>25000</v>
      </c>
      <c r="D770" s="58"/>
      <c r="E770" s="168"/>
    </row>
    <row r="771" spans="1:8" x14ac:dyDescent="0.2">
      <c r="A771" s="60">
        <v>10</v>
      </c>
      <c r="B771" s="143" t="s">
        <v>2150</v>
      </c>
      <c r="C771" s="238">
        <v>15000</v>
      </c>
      <c r="D771" s="58"/>
      <c r="E771" s="168"/>
    </row>
    <row r="772" spans="1:8" x14ac:dyDescent="0.2">
      <c r="A772" s="60"/>
      <c r="B772" s="143" t="s">
        <v>2151</v>
      </c>
      <c r="C772" s="238">
        <v>25000</v>
      </c>
      <c r="D772" s="58"/>
      <c r="E772" s="168"/>
    </row>
    <row r="773" spans="1:8" x14ac:dyDescent="0.2">
      <c r="A773" s="60">
        <v>10</v>
      </c>
      <c r="B773" s="143" t="s">
        <v>2152</v>
      </c>
      <c r="C773" s="238">
        <v>6000</v>
      </c>
      <c r="D773" s="58"/>
      <c r="E773" s="168"/>
    </row>
    <row r="774" spans="1:8" x14ac:dyDescent="0.2">
      <c r="A774" s="60">
        <v>10</v>
      </c>
      <c r="B774" s="143" t="s">
        <v>2153</v>
      </c>
      <c r="C774" s="238">
        <v>25000</v>
      </c>
      <c r="D774" s="58"/>
      <c r="E774" s="168"/>
    </row>
    <row r="775" spans="1:8" x14ac:dyDescent="0.2">
      <c r="A775" s="60">
        <v>10</v>
      </c>
      <c r="B775" s="143" t="s">
        <v>2154</v>
      </c>
      <c r="C775" s="238">
        <v>15000</v>
      </c>
      <c r="D775" s="58"/>
      <c r="E775" s="168"/>
    </row>
    <row r="776" spans="1:8" x14ac:dyDescent="0.2">
      <c r="A776" s="60">
        <v>10</v>
      </c>
      <c r="B776" s="143" t="s">
        <v>2155</v>
      </c>
      <c r="C776" s="238">
        <v>25000</v>
      </c>
      <c r="D776" s="58"/>
      <c r="E776" s="168"/>
    </row>
    <row r="777" spans="1:8" x14ac:dyDescent="0.2">
      <c r="A777" s="60">
        <v>10</v>
      </c>
      <c r="B777" s="143" t="s">
        <v>2156</v>
      </c>
      <c r="C777" s="238">
        <v>15000</v>
      </c>
      <c r="D777" s="58"/>
      <c r="E777" s="169"/>
    </row>
    <row r="778" spans="1:8" x14ac:dyDescent="0.2">
      <c r="A778" s="60">
        <v>10</v>
      </c>
      <c r="B778" s="143" t="s">
        <v>2157</v>
      </c>
      <c r="C778" s="238">
        <v>15000</v>
      </c>
      <c r="D778" s="58"/>
      <c r="E778" s="169"/>
    </row>
    <row r="779" spans="1:8" x14ac:dyDescent="0.2">
      <c r="A779" s="60">
        <v>10</v>
      </c>
      <c r="B779" s="143" t="s">
        <v>2158</v>
      </c>
      <c r="C779" s="238">
        <v>20000</v>
      </c>
      <c r="D779" s="58"/>
      <c r="E779" s="173"/>
    </row>
    <row r="780" spans="1:8" x14ac:dyDescent="0.2">
      <c r="A780" s="60">
        <v>10</v>
      </c>
      <c r="B780" s="143" t="s">
        <v>2159</v>
      </c>
      <c r="C780" s="238">
        <v>25000</v>
      </c>
      <c r="D780" s="58"/>
      <c r="E780" s="168"/>
    </row>
    <row r="781" spans="1:8" ht="13.5" thickBot="1" x14ac:dyDescent="0.25">
      <c r="A781" s="60"/>
      <c r="B781" s="143" t="s">
        <v>324</v>
      </c>
      <c r="C781" s="238">
        <v>10000</v>
      </c>
      <c r="D781" s="58"/>
      <c r="E781" s="168"/>
      <c r="F781" s="73" t="s">
        <v>2148</v>
      </c>
      <c r="G781" s="6">
        <f>C770+C771+C772+C773+C774+C775+C776+C777+C778+C779+C780+C781</f>
        <v>221000</v>
      </c>
    </row>
    <row r="782" spans="1:8" ht="23.25" customHeight="1" thickTop="1" thickBot="1" x14ac:dyDescent="0.25">
      <c r="A782" s="60"/>
      <c r="B782" s="65" t="s">
        <v>33</v>
      </c>
      <c r="C782" s="108">
        <f>SUM(C723:C781,C649:C720,C576:C646,C505:C573,C433:C502,C363:C430,C293:C360,C221:C290,C147:C218,C137:C144)</f>
        <v>12813524.16</v>
      </c>
      <c r="E782" s="174">
        <f>SUM(E723:E781,E649:E720,E576:E646,E505:E573,E433:E502,E363:E430,E293:E360,E221:E290,E147:E218,E137:E144)</f>
        <v>15000</v>
      </c>
      <c r="G782" s="62"/>
      <c r="H782" s="266"/>
    </row>
    <row r="783" spans="1:8" ht="13.5" customHeight="1" thickTop="1" x14ac:dyDescent="0.2">
      <c r="A783" s="67"/>
      <c r="B783" s="492"/>
      <c r="C783" s="493"/>
      <c r="D783" s="1"/>
      <c r="E783" s="262"/>
      <c r="G783" s="6"/>
      <c r="H783" s="117"/>
    </row>
    <row r="784" spans="1:8" ht="7.5" customHeight="1" x14ac:dyDescent="0.2">
      <c r="A784" s="47"/>
      <c r="B784" s="81"/>
      <c r="C784" s="81"/>
      <c r="D784" s="1"/>
      <c r="E784" s="262"/>
      <c r="G784" s="6"/>
      <c r="H784" s="117"/>
    </row>
    <row r="785" spans="1:5" ht="8.25" customHeight="1" x14ac:dyDescent="0.25">
      <c r="A785" s="82"/>
      <c r="B785" s="16"/>
      <c r="C785" s="7"/>
      <c r="D785" s="1"/>
      <c r="E785" s="262"/>
    </row>
    <row r="786" spans="1:5" ht="15.75" x14ac:dyDescent="0.25">
      <c r="A786" s="83"/>
      <c r="B786" s="16" t="s">
        <v>11</v>
      </c>
      <c r="C786" s="7"/>
      <c r="D786" s="1"/>
      <c r="E786" s="262"/>
    </row>
    <row r="787" spans="1:5" ht="16.5" thickBot="1" x14ac:dyDescent="0.3">
      <c r="A787" s="84"/>
      <c r="B787" s="1"/>
      <c r="C787" s="50"/>
      <c r="D787" s="51"/>
      <c r="E787" s="269" t="s">
        <v>28</v>
      </c>
    </row>
    <row r="788" spans="1:5" ht="17.25" thickTop="1" thickBot="1" x14ac:dyDescent="0.3">
      <c r="A788" s="85"/>
      <c r="B788" s="53" t="s">
        <v>30</v>
      </c>
      <c r="C788" s="54" t="s">
        <v>31</v>
      </c>
      <c r="D788" s="9"/>
      <c r="E788" s="175" t="s">
        <v>297</v>
      </c>
    </row>
    <row r="789" spans="1:5" ht="13.5" thickTop="1" x14ac:dyDescent="0.2">
      <c r="A789" s="59">
        <v>0</v>
      </c>
      <c r="B789" s="309" t="s">
        <v>384</v>
      </c>
      <c r="C789" s="199">
        <v>15000</v>
      </c>
      <c r="D789" s="145"/>
      <c r="E789" s="173"/>
    </row>
    <row r="790" spans="1:5" x14ac:dyDescent="0.2">
      <c r="A790" s="59">
        <v>0</v>
      </c>
      <c r="B790" s="217" t="s">
        <v>201</v>
      </c>
      <c r="C790" s="195">
        <v>100000</v>
      </c>
      <c r="D790" s="145"/>
      <c r="E790" s="168"/>
    </row>
    <row r="791" spans="1:5" x14ac:dyDescent="0.2">
      <c r="A791" s="59">
        <v>0</v>
      </c>
      <c r="B791" s="217" t="s">
        <v>17</v>
      </c>
      <c r="C791" s="195">
        <v>60000</v>
      </c>
      <c r="D791" s="145"/>
      <c r="E791" s="168"/>
    </row>
    <row r="792" spans="1:5" x14ac:dyDescent="0.2">
      <c r="A792" s="59">
        <v>0</v>
      </c>
      <c r="B792" s="217" t="s">
        <v>385</v>
      </c>
      <c r="C792" s="195">
        <v>10000</v>
      </c>
      <c r="D792" s="145"/>
      <c r="E792" s="168"/>
    </row>
    <row r="793" spans="1:5" ht="13.5" thickBot="1" x14ac:dyDescent="0.25">
      <c r="A793" s="59">
        <v>0</v>
      </c>
      <c r="B793" s="218" t="s">
        <v>76</v>
      </c>
      <c r="C793" s="197">
        <v>140000</v>
      </c>
      <c r="D793" s="145"/>
      <c r="E793" s="170"/>
    </row>
    <row r="794" spans="1:5" ht="17.25" thickTop="1" thickBot="1" x14ac:dyDescent="0.3">
      <c r="A794" s="84"/>
      <c r="B794" s="1"/>
      <c r="C794" s="50"/>
      <c r="D794" s="51"/>
      <c r="E794" s="269" t="s">
        <v>28</v>
      </c>
    </row>
    <row r="795" spans="1:5" ht="17.25" thickTop="1" thickBot="1" x14ac:dyDescent="0.3">
      <c r="A795" s="85"/>
      <c r="B795" s="53" t="s">
        <v>30</v>
      </c>
      <c r="C795" s="54" t="s">
        <v>31</v>
      </c>
      <c r="D795" s="9"/>
      <c r="E795" s="175" t="s">
        <v>297</v>
      </c>
    </row>
    <row r="796" spans="1:5" ht="13.5" thickTop="1" x14ac:dyDescent="0.2">
      <c r="A796" s="59">
        <v>0</v>
      </c>
      <c r="B796" s="217" t="s">
        <v>386</v>
      </c>
      <c r="C796" s="195">
        <v>130000</v>
      </c>
      <c r="D796" s="145"/>
      <c r="E796" s="168"/>
    </row>
    <row r="797" spans="1:5" x14ac:dyDescent="0.2">
      <c r="A797" s="59">
        <v>0</v>
      </c>
      <c r="B797" s="217" t="s">
        <v>387</v>
      </c>
      <c r="C797" s="195">
        <v>10000</v>
      </c>
      <c r="D797" s="145"/>
      <c r="E797" s="168"/>
    </row>
    <row r="798" spans="1:5" x14ac:dyDescent="0.2">
      <c r="A798" s="59">
        <v>0</v>
      </c>
      <c r="B798" s="217" t="s">
        <v>68</v>
      </c>
      <c r="C798" s="195">
        <v>10000</v>
      </c>
      <c r="D798" s="145"/>
      <c r="E798" s="168"/>
    </row>
    <row r="799" spans="1:5" x14ac:dyDescent="0.2">
      <c r="A799" s="59">
        <v>0</v>
      </c>
      <c r="B799" s="217" t="s">
        <v>388</v>
      </c>
      <c r="C799" s="195">
        <v>10000</v>
      </c>
      <c r="D799" s="145"/>
      <c r="E799" s="168"/>
    </row>
    <row r="800" spans="1:5" x14ac:dyDescent="0.2">
      <c r="A800" s="59">
        <v>0</v>
      </c>
      <c r="B800" s="217" t="s">
        <v>69</v>
      </c>
      <c r="C800" s="195">
        <v>12000</v>
      </c>
      <c r="D800" s="145"/>
      <c r="E800" s="168"/>
    </row>
    <row r="801" spans="1:5" x14ac:dyDescent="0.2">
      <c r="A801" s="59">
        <v>0</v>
      </c>
      <c r="B801" s="217" t="s">
        <v>202</v>
      </c>
      <c r="C801" s="195">
        <v>140000</v>
      </c>
      <c r="D801" s="145"/>
      <c r="E801" s="168"/>
    </row>
    <row r="802" spans="1:5" x14ac:dyDescent="0.2">
      <c r="A802" s="59">
        <v>0</v>
      </c>
      <c r="B802" s="217" t="s">
        <v>58</v>
      </c>
      <c r="C802" s="195">
        <v>10000</v>
      </c>
      <c r="D802" s="145"/>
      <c r="E802" s="179"/>
    </row>
    <row r="803" spans="1:5" x14ac:dyDescent="0.2">
      <c r="A803" s="59">
        <v>0</v>
      </c>
      <c r="B803" s="217" t="s">
        <v>113</v>
      </c>
      <c r="C803" s="195">
        <v>44600</v>
      </c>
      <c r="D803" s="146"/>
      <c r="E803" s="274"/>
    </row>
    <row r="804" spans="1:5" x14ac:dyDescent="0.2">
      <c r="A804" s="59">
        <v>0</v>
      </c>
      <c r="B804" s="217" t="s">
        <v>203</v>
      </c>
      <c r="C804" s="147">
        <v>15000</v>
      </c>
      <c r="D804" s="145"/>
      <c r="E804" s="168"/>
    </row>
    <row r="805" spans="1:5" x14ac:dyDescent="0.2">
      <c r="A805" s="59">
        <v>0</v>
      </c>
      <c r="B805" s="217" t="s">
        <v>114</v>
      </c>
      <c r="C805" s="195">
        <v>10000</v>
      </c>
      <c r="D805" s="145"/>
      <c r="E805" s="168"/>
    </row>
    <row r="806" spans="1:5" x14ac:dyDescent="0.2">
      <c r="A806" s="59">
        <v>0</v>
      </c>
      <c r="B806" s="217" t="s">
        <v>204</v>
      </c>
      <c r="C806" s="195">
        <v>130000</v>
      </c>
      <c r="D806" s="145"/>
      <c r="E806" s="168"/>
    </row>
    <row r="807" spans="1:5" x14ac:dyDescent="0.2">
      <c r="A807" s="59">
        <v>0</v>
      </c>
      <c r="B807" s="217" t="s">
        <v>205</v>
      </c>
      <c r="C807" s="195">
        <v>15000</v>
      </c>
      <c r="D807" s="145"/>
      <c r="E807" s="168"/>
    </row>
    <row r="808" spans="1:5" x14ac:dyDescent="0.2">
      <c r="A808" s="59">
        <v>0</v>
      </c>
      <c r="B808" s="217" t="s">
        <v>206</v>
      </c>
      <c r="C808" s="195">
        <v>12000</v>
      </c>
      <c r="D808" s="145"/>
      <c r="E808" s="168"/>
    </row>
    <row r="809" spans="1:5" x14ac:dyDescent="0.2">
      <c r="A809" s="59">
        <v>0</v>
      </c>
      <c r="B809" s="217" t="s">
        <v>389</v>
      </c>
      <c r="C809" s="195">
        <v>15000</v>
      </c>
      <c r="D809" s="145"/>
      <c r="E809" s="168"/>
    </row>
    <row r="810" spans="1:5" x14ac:dyDescent="0.2">
      <c r="A810" s="59">
        <v>0</v>
      </c>
      <c r="B810" s="217" t="s">
        <v>115</v>
      </c>
      <c r="C810" s="195">
        <v>10000</v>
      </c>
      <c r="D810" s="145"/>
      <c r="E810" s="168"/>
    </row>
    <row r="811" spans="1:5" x14ac:dyDescent="0.2">
      <c r="A811" s="59">
        <v>0</v>
      </c>
      <c r="B811" s="217" t="s">
        <v>22</v>
      </c>
      <c r="C811" s="195">
        <v>10000</v>
      </c>
      <c r="D811" s="145"/>
      <c r="E811" s="168"/>
    </row>
    <row r="812" spans="1:5" x14ac:dyDescent="0.2">
      <c r="A812" s="59">
        <v>0</v>
      </c>
      <c r="B812" s="217" t="s">
        <v>207</v>
      </c>
      <c r="C812" s="195">
        <v>40000</v>
      </c>
      <c r="D812" s="145"/>
      <c r="E812" s="168"/>
    </row>
    <row r="813" spans="1:5" x14ac:dyDescent="0.2">
      <c r="A813" s="59">
        <v>0</v>
      </c>
      <c r="B813" s="217" t="s">
        <v>116</v>
      </c>
      <c r="C813" s="195">
        <v>40000</v>
      </c>
      <c r="D813" s="145"/>
      <c r="E813" s="169"/>
    </row>
    <row r="814" spans="1:5" x14ac:dyDescent="0.2">
      <c r="A814" s="59">
        <v>0</v>
      </c>
      <c r="B814" s="217" t="s">
        <v>208</v>
      </c>
      <c r="C814" s="195">
        <v>14000</v>
      </c>
      <c r="D814" s="145"/>
      <c r="E814" s="270"/>
    </row>
    <row r="815" spans="1:5" x14ac:dyDescent="0.2">
      <c r="A815" s="59">
        <v>0</v>
      </c>
      <c r="B815" s="217" t="s">
        <v>23</v>
      </c>
      <c r="C815" s="195">
        <v>10000</v>
      </c>
      <c r="D815" s="145"/>
      <c r="E815" s="169"/>
    </row>
    <row r="816" spans="1:5" x14ac:dyDescent="0.2">
      <c r="A816" s="59">
        <v>0</v>
      </c>
      <c r="B816" s="217" t="s">
        <v>117</v>
      </c>
      <c r="C816" s="195">
        <v>18000</v>
      </c>
      <c r="D816" s="145"/>
      <c r="E816" s="169"/>
    </row>
    <row r="817" spans="1:5" x14ac:dyDescent="0.2">
      <c r="A817" s="59">
        <v>0</v>
      </c>
      <c r="B817" s="217" t="s">
        <v>209</v>
      </c>
      <c r="C817" s="195">
        <v>19000</v>
      </c>
      <c r="D817" s="145"/>
      <c r="E817" s="169"/>
    </row>
    <row r="818" spans="1:5" x14ac:dyDescent="0.2">
      <c r="A818" s="59">
        <v>0</v>
      </c>
      <c r="B818" s="217" t="s">
        <v>210</v>
      </c>
      <c r="C818" s="195">
        <v>15000</v>
      </c>
      <c r="D818" s="145"/>
      <c r="E818" s="169"/>
    </row>
    <row r="819" spans="1:5" x14ac:dyDescent="0.2">
      <c r="A819" s="59">
        <v>0</v>
      </c>
      <c r="B819" s="217" t="s">
        <v>211</v>
      </c>
      <c r="C819" s="195">
        <v>80000</v>
      </c>
      <c r="D819" s="145"/>
      <c r="E819" s="169"/>
    </row>
    <row r="820" spans="1:5" x14ac:dyDescent="0.2">
      <c r="A820" s="59">
        <v>0</v>
      </c>
      <c r="B820" s="217" t="s">
        <v>48</v>
      </c>
      <c r="C820" s="195">
        <v>18000</v>
      </c>
      <c r="D820" s="145"/>
      <c r="E820" s="169"/>
    </row>
    <row r="821" spans="1:5" x14ac:dyDescent="0.2">
      <c r="A821" s="59">
        <v>0</v>
      </c>
      <c r="B821" s="217" t="s">
        <v>81</v>
      </c>
      <c r="C821" s="195">
        <v>13000</v>
      </c>
      <c r="D821" s="145"/>
      <c r="E821" s="169"/>
    </row>
    <row r="822" spans="1:5" x14ac:dyDescent="0.2">
      <c r="A822" s="59">
        <v>0</v>
      </c>
      <c r="B822" s="217" t="s">
        <v>212</v>
      </c>
      <c r="C822" s="195">
        <v>20000</v>
      </c>
      <c r="D822" s="145"/>
      <c r="E822" s="169"/>
    </row>
    <row r="823" spans="1:5" x14ac:dyDescent="0.2">
      <c r="A823" s="59">
        <v>0</v>
      </c>
      <c r="B823" s="217" t="s">
        <v>77</v>
      </c>
      <c r="C823" s="195">
        <v>20000</v>
      </c>
      <c r="D823" s="145"/>
      <c r="E823" s="169"/>
    </row>
    <row r="824" spans="1:5" x14ac:dyDescent="0.2">
      <c r="A824" s="59">
        <v>0</v>
      </c>
      <c r="B824" s="217" t="s">
        <v>213</v>
      </c>
      <c r="C824" s="195">
        <v>17000</v>
      </c>
      <c r="D824" s="145"/>
      <c r="E824" s="169"/>
    </row>
    <row r="825" spans="1:5" x14ac:dyDescent="0.2">
      <c r="A825" s="59">
        <v>0</v>
      </c>
      <c r="B825" s="217" t="s">
        <v>64</v>
      </c>
      <c r="C825" s="195">
        <v>15000</v>
      </c>
      <c r="D825" s="145"/>
      <c r="E825" s="169"/>
    </row>
    <row r="826" spans="1:5" x14ac:dyDescent="0.2">
      <c r="A826" s="59">
        <v>0</v>
      </c>
      <c r="B826" s="217" t="s">
        <v>390</v>
      </c>
      <c r="C826" s="195">
        <v>14000</v>
      </c>
      <c r="D826" s="145"/>
      <c r="E826" s="169"/>
    </row>
    <row r="827" spans="1:5" x14ac:dyDescent="0.2">
      <c r="A827" s="59">
        <v>0</v>
      </c>
      <c r="B827" s="217" t="s">
        <v>214</v>
      </c>
      <c r="C827" s="195">
        <v>10000</v>
      </c>
      <c r="D827" s="145"/>
      <c r="E827" s="169"/>
    </row>
    <row r="828" spans="1:5" x14ac:dyDescent="0.2">
      <c r="A828" s="59">
        <v>0</v>
      </c>
      <c r="B828" s="217" t="s">
        <v>88</v>
      </c>
      <c r="C828" s="195">
        <v>10000</v>
      </c>
      <c r="D828" s="145"/>
      <c r="E828" s="270"/>
    </row>
    <row r="829" spans="1:5" x14ac:dyDescent="0.2">
      <c r="A829" s="88">
        <v>0</v>
      </c>
      <c r="B829" s="217" t="s">
        <v>118</v>
      </c>
      <c r="C829" s="195">
        <v>130000</v>
      </c>
      <c r="D829" s="145"/>
      <c r="E829" s="215"/>
    </row>
    <row r="830" spans="1:5" ht="15.75" x14ac:dyDescent="0.25">
      <c r="A830" s="84"/>
      <c r="B830" s="217" t="s">
        <v>215</v>
      </c>
      <c r="C830" s="195">
        <v>15000</v>
      </c>
      <c r="D830" s="51"/>
      <c r="E830" s="179"/>
    </row>
    <row r="831" spans="1:5" ht="15.75" x14ac:dyDescent="0.25">
      <c r="A831" s="85"/>
      <c r="B831" s="217" t="s">
        <v>24</v>
      </c>
      <c r="C831" s="195">
        <v>140000</v>
      </c>
      <c r="D831" s="55"/>
      <c r="E831" s="182"/>
    </row>
    <row r="832" spans="1:5" x14ac:dyDescent="0.2">
      <c r="A832" s="74">
        <v>0</v>
      </c>
      <c r="B832" s="217" t="s">
        <v>216</v>
      </c>
      <c r="C832" s="195">
        <v>10000</v>
      </c>
      <c r="D832" s="145"/>
      <c r="E832" s="270"/>
    </row>
    <row r="833" spans="1:5" x14ac:dyDescent="0.2">
      <c r="A833" s="59">
        <v>0</v>
      </c>
      <c r="B833" s="217" t="s">
        <v>217</v>
      </c>
      <c r="C833" s="195">
        <v>15000</v>
      </c>
      <c r="D833" s="145"/>
      <c r="E833" s="169"/>
    </row>
    <row r="834" spans="1:5" x14ac:dyDescent="0.2">
      <c r="A834" s="59">
        <v>0</v>
      </c>
      <c r="B834" s="217" t="s">
        <v>25</v>
      </c>
      <c r="C834" s="195">
        <v>10000</v>
      </c>
      <c r="D834" s="145"/>
      <c r="E834" s="169"/>
    </row>
    <row r="835" spans="1:5" x14ac:dyDescent="0.2">
      <c r="A835" s="59">
        <v>0</v>
      </c>
      <c r="B835" s="217" t="s">
        <v>218</v>
      </c>
      <c r="C835" s="195">
        <v>25000</v>
      </c>
      <c r="D835" s="145"/>
      <c r="E835" s="169"/>
    </row>
    <row r="836" spans="1:5" x14ac:dyDescent="0.2">
      <c r="A836" s="88">
        <v>0</v>
      </c>
      <c r="B836" s="217" t="s">
        <v>119</v>
      </c>
      <c r="C836" s="195">
        <v>11000</v>
      </c>
      <c r="D836" s="145"/>
      <c r="E836" s="169"/>
    </row>
    <row r="837" spans="1:5" x14ac:dyDescent="0.2">
      <c r="A837" s="74">
        <v>0</v>
      </c>
      <c r="B837" s="217" t="s">
        <v>78</v>
      </c>
      <c r="C837" s="195">
        <v>10000</v>
      </c>
      <c r="D837" s="145"/>
      <c r="E837" s="270"/>
    </row>
    <row r="838" spans="1:5" x14ac:dyDescent="0.2">
      <c r="A838" s="59">
        <v>0</v>
      </c>
      <c r="B838" s="217" t="s">
        <v>18</v>
      </c>
      <c r="C838" s="195">
        <v>20000</v>
      </c>
      <c r="D838" s="145"/>
      <c r="E838" s="169"/>
    </row>
    <row r="839" spans="1:5" x14ac:dyDescent="0.2">
      <c r="A839" s="59">
        <v>0</v>
      </c>
      <c r="B839" s="217" t="s">
        <v>219</v>
      </c>
      <c r="C839" s="195">
        <v>100000</v>
      </c>
      <c r="D839" s="90"/>
      <c r="E839" s="169"/>
    </row>
    <row r="840" spans="1:5" x14ac:dyDescent="0.2">
      <c r="A840" s="59">
        <v>0</v>
      </c>
      <c r="B840" s="406" t="s">
        <v>391</v>
      </c>
      <c r="C840" s="198">
        <v>10000</v>
      </c>
      <c r="D840" s="90"/>
      <c r="E840" s="270"/>
    </row>
    <row r="841" spans="1:5" x14ac:dyDescent="0.2">
      <c r="A841" s="59">
        <v>0</v>
      </c>
      <c r="B841" s="217" t="s">
        <v>12</v>
      </c>
      <c r="C841" s="195">
        <v>20000</v>
      </c>
      <c r="D841" s="90"/>
      <c r="E841" s="169"/>
    </row>
    <row r="842" spans="1:5" x14ac:dyDescent="0.2">
      <c r="A842" s="59">
        <v>0</v>
      </c>
      <c r="B842" s="217" t="s">
        <v>45</v>
      </c>
      <c r="C842" s="195">
        <v>15000</v>
      </c>
      <c r="D842" s="90"/>
      <c r="E842" s="169"/>
    </row>
    <row r="843" spans="1:5" x14ac:dyDescent="0.2">
      <c r="A843" s="59">
        <v>0</v>
      </c>
      <c r="B843" s="217" t="s">
        <v>220</v>
      </c>
      <c r="C843" s="195">
        <v>12000</v>
      </c>
      <c r="D843" s="90"/>
      <c r="E843" s="169"/>
    </row>
    <row r="844" spans="1:5" x14ac:dyDescent="0.2">
      <c r="A844" s="59">
        <v>0</v>
      </c>
      <c r="B844" s="217" t="s">
        <v>59</v>
      </c>
      <c r="C844" s="195">
        <v>20000</v>
      </c>
      <c r="D844" s="90"/>
      <c r="E844" s="270"/>
    </row>
    <row r="845" spans="1:5" x14ac:dyDescent="0.2">
      <c r="A845" s="59">
        <v>0</v>
      </c>
      <c r="B845" s="217" t="s">
        <v>221</v>
      </c>
      <c r="C845" s="195">
        <v>10000</v>
      </c>
      <c r="D845" s="90"/>
      <c r="E845" s="169"/>
    </row>
    <row r="846" spans="1:5" x14ac:dyDescent="0.2">
      <c r="A846" s="59">
        <v>0</v>
      </c>
      <c r="B846" s="217" t="s">
        <v>49</v>
      </c>
      <c r="C846" s="195">
        <v>13000</v>
      </c>
      <c r="D846" s="90"/>
      <c r="E846" s="169"/>
    </row>
    <row r="847" spans="1:5" x14ac:dyDescent="0.2">
      <c r="A847" s="59">
        <v>0</v>
      </c>
      <c r="B847" s="217" t="s">
        <v>392</v>
      </c>
      <c r="C847" s="195">
        <v>15000</v>
      </c>
      <c r="D847" s="90"/>
      <c r="E847" s="169"/>
    </row>
    <row r="848" spans="1:5" x14ac:dyDescent="0.2">
      <c r="A848" s="59">
        <v>0</v>
      </c>
      <c r="B848" s="217" t="s">
        <v>393</v>
      </c>
      <c r="C848" s="195">
        <v>10000</v>
      </c>
      <c r="D848" s="90"/>
      <c r="E848" s="169"/>
    </row>
    <row r="849" spans="1:5" x14ac:dyDescent="0.2">
      <c r="A849" s="59">
        <v>0</v>
      </c>
      <c r="B849" s="217" t="s">
        <v>50</v>
      </c>
      <c r="C849" s="195">
        <v>16000</v>
      </c>
      <c r="D849" s="90"/>
      <c r="E849" s="169"/>
    </row>
    <row r="850" spans="1:5" x14ac:dyDescent="0.2">
      <c r="A850" s="59">
        <v>0</v>
      </c>
      <c r="B850" s="217" t="s">
        <v>51</v>
      </c>
      <c r="C850" s="195">
        <v>11000</v>
      </c>
      <c r="D850" s="90"/>
      <c r="E850" s="169"/>
    </row>
    <row r="851" spans="1:5" x14ac:dyDescent="0.2">
      <c r="A851" s="59">
        <v>0</v>
      </c>
      <c r="B851" s="217" t="s">
        <v>60</v>
      </c>
      <c r="C851" s="195">
        <v>15000</v>
      </c>
      <c r="D851" s="90"/>
      <c r="E851" s="169"/>
    </row>
    <row r="852" spans="1:5" x14ac:dyDescent="0.2">
      <c r="A852" s="59">
        <v>0</v>
      </c>
      <c r="B852" s="217" t="s">
        <v>26</v>
      </c>
      <c r="C852" s="195">
        <v>9500</v>
      </c>
      <c r="D852" s="90"/>
      <c r="E852" s="169"/>
    </row>
    <row r="853" spans="1:5" x14ac:dyDescent="0.2">
      <c r="A853" s="59">
        <v>0</v>
      </c>
      <c r="B853" s="217" t="s">
        <v>65</v>
      </c>
      <c r="C853" s="195">
        <v>10000</v>
      </c>
      <c r="D853" s="90"/>
      <c r="E853" s="169"/>
    </row>
    <row r="854" spans="1:5" x14ac:dyDescent="0.2">
      <c r="A854" s="59">
        <v>0</v>
      </c>
      <c r="B854" s="217" t="s">
        <v>74</v>
      </c>
      <c r="C854" s="195">
        <v>58000</v>
      </c>
      <c r="D854" s="90"/>
      <c r="E854" s="169"/>
    </row>
    <row r="855" spans="1:5" x14ac:dyDescent="0.2">
      <c r="A855" s="59">
        <v>0</v>
      </c>
      <c r="B855" s="217" t="s">
        <v>222</v>
      </c>
      <c r="C855" s="195">
        <v>26000</v>
      </c>
      <c r="D855" s="90"/>
      <c r="E855" s="169"/>
    </row>
    <row r="856" spans="1:5" x14ac:dyDescent="0.2">
      <c r="A856" s="59">
        <v>0</v>
      </c>
      <c r="B856" s="217" t="s">
        <v>394</v>
      </c>
      <c r="C856" s="195">
        <v>14000</v>
      </c>
      <c r="D856" s="90"/>
      <c r="E856" s="169"/>
    </row>
    <row r="857" spans="1:5" x14ac:dyDescent="0.2">
      <c r="A857" s="59">
        <v>0</v>
      </c>
      <c r="B857" s="217" t="s">
        <v>395</v>
      </c>
      <c r="C857" s="195">
        <v>13000</v>
      </c>
      <c r="D857" s="90"/>
      <c r="E857" s="169"/>
    </row>
    <row r="858" spans="1:5" x14ac:dyDescent="0.2">
      <c r="A858" s="59">
        <v>0</v>
      </c>
      <c r="B858" s="217" t="s">
        <v>120</v>
      </c>
      <c r="C858" s="195">
        <v>10000</v>
      </c>
      <c r="D858" s="90"/>
      <c r="E858" s="169"/>
    </row>
    <row r="859" spans="1:5" x14ac:dyDescent="0.2">
      <c r="A859" s="59">
        <v>0</v>
      </c>
      <c r="B859" s="217" t="s">
        <v>66</v>
      </c>
      <c r="C859" s="195">
        <v>140000</v>
      </c>
      <c r="D859" s="90"/>
      <c r="E859" s="169"/>
    </row>
    <row r="860" spans="1:5" x14ac:dyDescent="0.2">
      <c r="A860" s="59">
        <v>0</v>
      </c>
      <c r="B860" s="217" t="s">
        <v>223</v>
      </c>
      <c r="C860" s="195">
        <v>13000</v>
      </c>
      <c r="D860" s="90"/>
      <c r="E860" s="169"/>
    </row>
    <row r="861" spans="1:5" x14ac:dyDescent="0.2">
      <c r="A861" s="59">
        <v>0</v>
      </c>
      <c r="B861" s="217" t="s">
        <v>121</v>
      </c>
      <c r="C861" s="195">
        <v>70000</v>
      </c>
      <c r="D861" s="90"/>
      <c r="E861" s="169"/>
    </row>
    <row r="862" spans="1:5" x14ac:dyDescent="0.2">
      <c r="A862" s="59">
        <v>0</v>
      </c>
      <c r="B862" s="217" t="s">
        <v>396</v>
      </c>
      <c r="C862" s="195">
        <v>10000</v>
      </c>
      <c r="D862" s="90"/>
      <c r="E862" s="169"/>
    </row>
    <row r="863" spans="1:5" x14ac:dyDescent="0.2">
      <c r="A863" s="59">
        <v>0</v>
      </c>
      <c r="B863" s="217" t="s">
        <v>70</v>
      </c>
      <c r="C863" s="195">
        <v>10000</v>
      </c>
      <c r="D863" s="90"/>
      <c r="E863" s="169"/>
    </row>
    <row r="864" spans="1:5" x14ac:dyDescent="0.2">
      <c r="A864" s="59">
        <v>0</v>
      </c>
      <c r="B864" s="217" t="s">
        <v>122</v>
      </c>
      <c r="C864" s="195">
        <v>130000</v>
      </c>
      <c r="D864" s="90"/>
      <c r="E864" s="169"/>
    </row>
    <row r="865" spans="1:5" x14ac:dyDescent="0.2">
      <c r="A865" s="59">
        <v>0</v>
      </c>
      <c r="B865" s="217" t="s">
        <v>224</v>
      </c>
      <c r="C865" s="195">
        <v>30000</v>
      </c>
      <c r="D865" s="90"/>
      <c r="E865" s="169"/>
    </row>
    <row r="866" spans="1:5" x14ac:dyDescent="0.2">
      <c r="A866" s="59">
        <v>0</v>
      </c>
      <c r="B866" s="217" t="s">
        <v>225</v>
      </c>
      <c r="C866" s="195">
        <v>10000</v>
      </c>
      <c r="D866" s="90"/>
      <c r="E866" s="169"/>
    </row>
    <row r="867" spans="1:5" ht="13.5" thickBot="1" x14ac:dyDescent="0.25">
      <c r="A867" s="59">
        <v>0</v>
      </c>
      <c r="B867" s="218" t="s">
        <v>397</v>
      </c>
      <c r="C867" s="197">
        <v>16000</v>
      </c>
      <c r="D867" s="90"/>
      <c r="E867" s="170"/>
    </row>
    <row r="868" spans="1:5" ht="17.25" thickTop="1" thickBot="1" x14ac:dyDescent="0.3">
      <c r="A868" s="84"/>
      <c r="B868" s="1"/>
      <c r="C868" s="50"/>
      <c r="D868" s="51"/>
      <c r="E868" s="269" t="s">
        <v>28</v>
      </c>
    </row>
    <row r="869" spans="1:5" ht="17.25" thickTop="1" thickBot="1" x14ac:dyDescent="0.3">
      <c r="A869" s="85"/>
      <c r="B869" s="53" t="s">
        <v>30</v>
      </c>
      <c r="C869" s="54" t="s">
        <v>31</v>
      </c>
      <c r="D869" s="9"/>
      <c r="E869" s="175" t="s">
        <v>297</v>
      </c>
    </row>
    <row r="870" spans="1:5" ht="13.5" thickTop="1" x14ac:dyDescent="0.2">
      <c r="A870" s="59">
        <v>0</v>
      </c>
      <c r="B870" s="217" t="s">
        <v>67</v>
      </c>
      <c r="C870" s="195">
        <v>60000</v>
      </c>
      <c r="D870" s="91"/>
      <c r="E870" s="275"/>
    </row>
    <row r="871" spans="1:5" x14ac:dyDescent="0.2">
      <c r="A871" s="59">
        <v>0</v>
      </c>
      <c r="B871" s="217" t="s">
        <v>123</v>
      </c>
      <c r="C871" s="195">
        <v>49705</v>
      </c>
      <c r="D871" s="90"/>
      <c r="E871" s="169"/>
    </row>
    <row r="872" spans="1:5" x14ac:dyDescent="0.2">
      <c r="A872" s="59">
        <v>0</v>
      </c>
      <c r="B872" s="217" t="s">
        <v>398</v>
      </c>
      <c r="C872" s="195">
        <v>12000</v>
      </c>
      <c r="D872" s="90"/>
      <c r="E872" s="169"/>
    </row>
    <row r="873" spans="1:5" x14ac:dyDescent="0.2">
      <c r="A873" s="59">
        <v>0</v>
      </c>
      <c r="B873" s="217" t="s">
        <v>52</v>
      </c>
      <c r="C873" s="195">
        <v>17000</v>
      </c>
      <c r="D873" s="90"/>
      <c r="E873" s="169"/>
    </row>
    <row r="874" spans="1:5" x14ac:dyDescent="0.2">
      <c r="A874" s="59">
        <v>0</v>
      </c>
      <c r="B874" s="217" t="s">
        <v>71</v>
      </c>
      <c r="C874" s="195">
        <v>12000</v>
      </c>
      <c r="D874" s="90"/>
      <c r="E874" s="169"/>
    </row>
    <row r="875" spans="1:5" x14ac:dyDescent="0.2">
      <c r="A875" s="59">
        <v>0</v>
      </c>
      <c r="B875" s="217" t="s">
        <v>86</v>
      </c>
      <c r="C875" s="195">
        <v>24000</v>
      </c>
      <c r="D875" s="90"/>
      <c r="E875" s="169"/>
    </row>
    <row r="876" spans="1:5" x14ac:dyDescent="0.2">
      <c r="A876" s="59">
        <v>0</v>
      </c>
      <c r="B876" s="217" t="s">
        <v>226</v>
      </c>
      <c r="C876" s="195">
        <v>20000</v>
      </c>
      <c r="D876" s="90"/>
      <c r="E876" s="169"/>
    </row>
    <row r="877" spans="1:5" x14ac:dyDescent="0.2">
      <c r="A877" s="59">
        <v>0</v>
      </c>
      <c r="B877" s="217" t="s">
        <v>399</v>
      </c>
      <c r="C877" s="195">
        <v>10000</v>
      </c>
      <c r="D877" s="90"/>
      <c r="E877" s="169"/>
    </row>
    <row r="878" spans="1:5" x14ac:dyDescent="0.2">
      <c r="A878" s="59">
        <v>0</v>
      </c>
      <c r="B878" s="217" t="s">
        <v>61</v>
      </c>
      <c r="C878" s="195">
        <v>140000</v>
      </c>
      <c r="D878" s="90"/>
      <c r="E878" s="169"/>
    </row>
    <row r="879" spans="1:5" x14ac:dyDescent="0.2">
      <c r="A879" s="59">
        <v>0</v>
      </c>
      <c r="B879" s="217" t="s">
        <v>227</v>
      </c>
      <c r="C879" s="195">
        <v>10000</v>
      </c>
      <c r="D879" s="90"/>
      <c r="E879" s="169"/>
    </row>
    <row r="880" spans="1:5" x14ac:dyDescent="0.2">
      <c r="A880" s="59">
        <v>0</v>
      </c>
      <c r="B880" s="217" t="s">
        <v>124</v>
      </c>
      <c r="C880" s="195">
        <v>30000</v>
      </c>
      <c r="D880" s="90"/>
      <c r="E880" s="169"/>
    </row>
    <row r="881" spans="1:5" x14ac:dyDescent="0.2">
      <c r="A881" s="59">
        <v>0</v>
      </c>
      <c r="B881" s="217" t="s">
        <v>125</v>
      </c>
      <c r="C881" s="195">
        <v>140000</v>
      </c>
      <c r="D881" s="90"/>
      <c r="E881" s="169"/>
    </row>
    <row r="882" spans="1:5" x14ac:dyDescent="0.2">
      <c r="A882" s="59">
        <v>0</v>
      </c>
      <c r="B882" s="217" t="s">
        <v>83</v>
      </c>
      <c r="C882" s="195">
        <v>140000</v>
      </c>
      <c r="D882" s="90"/>
      <c r="E882" s="169"/>
    </row>
    <row r="883" spans="1:5" x14ac:dyDescent="0.2">
      <c r="A883" s="59">
        <v>0</v>
      </c>
      <c r="B883" s="217" t="s">
        <v>228</v>
      </c>
      <c r="C883" s="195">
        <v>12000</v>
      </c>
      <c r="D883" s="90"/>
      <c r="E883" s="169"/>
    </row>
    <row r="884" spans="1:5" x14ac:dyDescent="0.2">
      <c r="A884" s="59">
        <v>0</v>
      </c>
      <c r="B884" s="217" t="s">
        <v>89</v>
      </c>
      <c r="C884" s="195">
        <v>15500</v>
      </c>
      <c r="D884" s="90"/>
      <c r="E884" s="169"/>
    </row>
    <row r="885" spans="1:5" x14ac:dyDescent="0.2">
      <c r="A885" s="59">
        <v>0</v>
      </c>
      <c r="B885" s="217" t="s">
        <v>400</v>
      </c>
      <c r="C885" s="195">
        <v>123050</v>
      </c>
      <c r="D885" s="90"/>
      <c r="E885" s="169"/>
    </row>
    <row r="886" spans="1:5" x14ac:dyDescent="0.2">
      <c r="A886" s="59">
        <v>0</v>
      </c>
      <c r="B886" s="217" t="s">
        <v>401</v>
      </c>
      <c r="C886" s="195">
        <v>12000</v>
      </c>
      <c r="D886" s="90"/>
      <c r="E886" s="169"/>
    </row>
    <row r="887" spans="1:5" x14ac:dyDescent="0.2">
      <c r="A887" s="59">
        <v>0</v>
      </c>
      <c r="B887" s="217" t="s">
        <v>15</v>
      </c>
      <c r="C887" s="195">
        <v>10000</v>
      </c>
      <c r="D887" s="90"/>
      <c r="E887" s="169"/>
    </row>
    <row r="888" spans="1:5" x14ac:dyDescent="0.2">
      <c r="A888" s="59">
        <v>0</v>
      </c>
      <c r="B888" s="217" t="s">
        <v>79</v>
      </c>
      <c r="C888" s="195">
        <v>10000</v>
      </c>
      <c r="D888" s="90"/>
      <c r="E888" s="169"/>
    </row>
    <row r="889" spans="1:5" x14ac:dyDescent="0.2">
      <c r="A889" s="59">
        <v>0</v>
      </c>
      <c r="B889" s="217" t="s">
        <v>19</v>
      </c>
      <c r="C889" s="195">
        <v>12000</v>
      </c>
      <c r="D889" s="90"/>
      <c r="E889" s="169"/>
    </row>
    <row r="890" spans="1:5" x14ac:dyDescent="0.2">
      <c r="A890" s="59">
        <v>0</v>
      </c>
      <c r="B890" s="217" t="s">
        <v>46</v>
      </c>
      <c r="C890" s="195">
        <v>13000</v>
      </c>
      <c r="D890" s="90"/>
      <c r="E890" s="169"/>
    </row>
    <row r="891" spans="1:5" x14ac:dyDescent="0.2">
      <c r="A891" s="59">
        <v>0</v>
      </c>
      <c r="B891" s="217" t="s">
        <v>53</v>
      </c>
      <c r="C891" s="195">
        <v>27000</v>
      </c>
      <c r="D891" s="90"/>
      <c r="E891" s="270"/>
    </row>
    <row r="892" spans="1:5" x14ac:dyDescent="0.2">
      <c r="A892" s="59">
        <v>0</v>
      </c>
      <c r="B892" s="217" t="s">
        <v>402</v>
      </c>
      <c r="C892" s="195">
        <v>15000</v>
      </c>
      <c r="D892" s="90"/>
      <c r="E892" s="169"/>
    </row>
    <row r="893" spans="1:5" x14ac:dyDescent="0.2">
      <c r="A893" s="59">
        <v>0</v>
      </c>
      <c r="B893" s="217" t="s">
        <v>403</v>
      </c>
      <c r="C893" s="195">
        <v>15000</v>
      </c>
      <c r="D893" s="90"/>
      <c r="E893" s="169"/>
    </row>
    <row r="894" spans="1:5" x14ac:dyDescent="0.2">
      <c r="A894" s="59">
        <v>0</v>
      </c>
      <c r="B894" s="217" t="s">
        <v>229</v>
      </c>
      <c r="C894" s="195">
        <v>10000</v>
      </c>
      <c r="D894" s="90"/>
      <c r="E894" s="169"/>
    </row>
    <row r="895" spans="1:5" x14ac:dyDescent="0.2">
      <c r="A895" s="59">
        <v>0</v>
      </c>
      <c r="B895" s="217" t="s">
        <v>127</v>
      </c>
      <c r="C895" s="195">
        <v>18000</v>
      </c>
      <c r="D895" s="90"/>
      <c r="E895" s="169"/>
    </row>
    <row r="896" spans="1:5" x14ac:dyDescent="0.2">
      <c r="A896" s="59">
        <v>0</v>
      </c>
      <c r="B896" s="217" t="s">
        <v>404</v>
      </c>
      <c r="C896" s="195">
        <v>25000</v>
      </c>
      <c r="D896" s="90"/>
      <c r="E896" s="169"/>
    </row>
    <row r="897" spans="1:5" x14ac:dyDescent="0.2">
      <c r="A897" s="59">
        <v>0</v>
      </c>
      <c r="B897" s="217" t="s">
        <v>128</v>
      </c>
      <c r="C897" s="195">
        <v>10000</v>
      </c>
      <c r="D897" s="90"/>
      <c r="E897" s="169"/>
    </row>
    <row r="898" spans="1:5" x14ac:dyDescent="0.2">
      <c r="A898" s="59">
        <v>0</v>
      </c>
      <c r="B898" s="217" t="s">
        <v>129</v>
      </c>
      <c r="C898" s="195">
        <v>18000</v>
      </c>
      <c r="D898" s="90"/>
      <c r="E898" s="169"/>
    </row>
    <row r="899" spans="1:5" x14ac:dyDescent="0.2">
      <c r="A899" s="59">
        <v>0</v>
      </c>
      <c r="B899" s="217" t="s">
        <v>130</v>
      </c>
      <c r="C899" s="195">
        <v>28000</v>
      </c>
      <c r="D899" s="90"/>
      <c r="E899" s="169"/>
    </row>
    <row r="900" spans="1:5" x14ac:dyDescent="0.2">
      <c r="A900" s="59">
        <v>0</v>
      </c>
      <c r="B900" s="217" t="s">
        <v>230</v>
      </c>
      <c r="C900" s="195">
        <v>15000</v>
      </c>
      <c r="D900" s="90"/>
      <c r="E900" s="169"/>
    </row>
    <row r="901" spans="1:5" x14ac:dyDescent="0.2">
      <c r="A901" s="59">
        <v>0</v>
      </c>
      <c r="B901" s="217" t="s">
        <v>231</v>
      </c>
      <c r="C901" s="195">
        <v>17000</v>
      </c>
      <c r="D901" s="90"/>
      <c r="E901" s="169"/>
    </row>
    <row r="902" spans="1:5" x14ac:dyDescent="0.2">
      <c r="A902" s="59">
        <v>0</v>
      </c>
      <c r="B902" s="217" t="s">
        <v>90</v>
      </c>
      <c r="C902" s="195">
        <v>10000</v>
      </c>
      <c r="D902" s="90"/>
      <c r="E902" s="169"/>
    </row>
    <row r="903" spans="1:5" x14ac:dyDescent="0.2">
      <c r="A903" s="88">
        <v>0</v>
      </c>
      <c r="B903" s="217" t="s">
        <v>405</v>
      </c>
      <c r="C903" s="195">
        <v>13000</v>
      </c>
      <c r="D903" s="90"/>
      <c r="E903" s="169"/>
    </row>
    <row r="904" spans="1:5" ht="13.5" thickBot="1" x14ac:dyDescent="0.25">
      <c r="A904" s="167">
        <v>0</v>
      </c>
      <c r="B904" s="217" t="s">
        <v>54</v>
      </c>
      <c r="C904" s="198">
        <v>20000</v>
      </c>
      <c r="D904" s="90"/>
      <c r="E904" s="270"/>
    </row>
    <row r="905" spans="1:5" ht="13.5" thickTop="1" x14ac:dyDescent="0.2">
      <c r="A905" s="92">
        <v>0</v>
      </c>
      <c r="B905" s="217" t="s">
        <v>232</v>
      </c>
      <c r="C905" s="195">
        <v>10000</v>
      </c>
      <c r="D905" s="90"/>
      <c r="E905" s="169"/>
    </row>
    <row r="906" spans="1:5" x14ac:dyDescent="0.2">
      <c r="A906" s="74">
        <v>0</v>
      </c>
      <c r="B906" s="217" t="s">
        <v>233</v>
      </c>
      <c r="C906" s="195">
        <v>10000</v>
      </c>
      <c r="D906" s="90"/>
      <c r="E906" s="270"/>
    </row>
    <row r="907" spans="1:5" x14ac:dyDescent="0.2">
      <c r="A907" s="74"/>
      <c r="B907" s="217" t="s">
        <v>131</v>
      </c>
      <c r="C907" s="195">
        <v>15000</v>
      </c>
      <c r="D907" s="90"/>
      <c r="E907" s="270"/>
    </row>
    <row r="908" spans="1:5" x14ac:dyDescent="0.2">
      <c r="A908" s="74"/>
      <c r="B908" s="217" t="s">
        <v>406</v>
      </c>
      <c r="C908" s="195">
        <v>15000</v>
      </c>
      <c r="D908" s="90"/>
      <c r="E908" s="270"/>
    </row>
    <row r="909" spans="1:5" x14ac:dyDescent="0.2">
      <c r="A909" s="74"/>
      <c r="B909" s="217" t="s">
        <v>234</v>
      </c>
      <c r="C909" s="195">
        <v>15000</v>
      </c>
      <c r="D909" s="90"/>
      <c r="E909" s="270"/>
    </row>
    <row r="910" spans="1:5" x14ac:dyDescent="0.2">
      <c r="A910" s="74"/>
      <c r="B910" s="217" t="s">
        <v>407</v>
      </c>
      <c r="C910" s="195">
        <v>10000</v>
      </c>
      <c r="D910" s="90"/>
      <c r="E910" s="270"/>
    </row>
    <row r="911" spans="1:5" x14ac:dyDescent="0.2">
      <c r="A911" s="74"/>
      <c r="B911" s="217" t="s">
        <v>55</v>
      </c>
      <c r="C911" s="195">
        <v>140000</v>
      </c>
      <c r="D911" s="90"/>
      <c r="E911" s="270"/>
    </row>
    <row r="912" spans="1:5" x14ac:dyDescent="0.2">
      <c r="A912" s="74"/>
      <c r="B912" s="217" t="s">
        <v>84</v>
      </c>
      <c r="C912" s="195">
        <v>12000</v>
      </c>
      <c r="D912" s="90"/>
      <c r="E912" s="169"/>
    </row>
    <row r="913" spans="1:5" x14ac:dyDescent="0.2">
      <c r="A913" s="74"/>
      <c r="B913" s="406" t="s">
        <v>235</v>
      </c>
      <c r="C913" s="198">
        <v>10000</v>
      </c>
      <c r="D913" s="90"/>
      <c r="E913" s="270"/>
    </row>
    <row r="914" spans="1:5" x14ac:dyDescent="0.2">
      <c r="A914" s="74"/>
      <c r="B914" s="217" t="s">
        <v>132</v>
      </c>
      <c r="C914" s="195">
        <v>90000</v>
      </c>
      <c r="D914" s="90"/>
      <c r="E914" s="270"/>
    </row>
    <row r="915" spans="1:5" x14ac:dyDescent="0.2">
      <c r="A915" s="74"/>
      <c r="B915" s="217" t="s">
        <v>236</v>
      </c>
      <c r="C915" s="195">
        <v>10000</v>
      </c>
      <c r="D915" s="90"/>
      <c r="E915" s="270"/>
    </row>
    <row r="916" spans="1:5" x14ac:dyDescent="0.2">
      <c r="A916" s="74"/>
      <c r="B916" s="217" t="s">
        <v>237</v>
      </c>
      <c r="C916" s="195">
        <v>140000</v>
      </c>
      <c r="D916" s="90"/>
      <c r="E916" s="270"/>
    </row>
    <row r="917" spans="1:5" x14ac:dyDescent="0.2">
      <c r="A917" s="74"/>
      <c r="B917" s="217" t="s">
        <v>133</v>
      </c>
      <c r="C917" s="195">
        <v>20000</v>
      </c>
      <c r="D917" s="90"/>
      <c r="E917" s="270"/>
    </row>
    <row r="918" spans="1:5" x14ac:dyDescent="0.2">
      <c r="A918" s="74"/>
      <c r="B918" s="217" t="s">
        <v>238</v>
      </c>
      <c r="C918" s="195">
        <v>12000</v>
      </c>
      <c r="D918" s="90"/>
      <c r="E918" s="270"/>
    </row>
    <row r="919" spans="1:5" x14ac:dyDescent="0.2">
      <c r="A919" s="74"/>
      <c r="B919" s="217" t="s">
        <v>239</v>
      </c>
      <c r="C919" s="195">
        <v>15000</v>
      </c>
      <c r="D919" s="90"/>
      <c r="E919" s="270"/>
    </row>
    <row r="920" spans="1:5" x14ac:dyDescent="0.2">
      <c r="A920" s="74"/>
      <c r="B920" s="217" t="s">
        <v>62</v>
      </c>
      <c r="C920" s="195">
        <v>10000</v>
      </c>
      <c r="D920" s="90"/>
      <c r="E920" s="270"/>
    </row>
    <row r="921" spans="1:5" x14ac:dyDescent="0.2">
      <c r="A921" s="74"/>
      <c r="B921" s="217" t="s">
        <v>240</v>
      </c>
      <c r="C921" s="195">
        <v>15000</v>
      </c>
      <c r="D921" s="90"/>
      <c r="E921" s="270"/>
    </row>
    <row r="922" spans="1:5" x14ac:dyDescent="0.2">
      <c r="A922" s="74"/>
      <c r="B922" s="217" t="s">
        <v>85</v>
      </c>
      <c r="C922" s="195">
        <v>20000</v>
      </c>
      <c r="D922" s="90"/>
      <c r="E922" s="270"/>
    </row>
    <row r="923" spans="1:5" x14ac:dyDescent="0.2">
      <c r="A923" s="74"/>
      <c r="B923" s="217" t="s">
        <v>63</v>
      </c>
      <c r="C923" s="195">
        <v>15000</v>
      </c>
      <c r="D923" s="90"/>
      <c r="E923" s="270"/>
    </row>
    <row r="924" spans="1:5" x14ac:dyDescent="0.2">
      <c r="A924" s="74"/>
      <c r="B924" s="217" t="s">
        <v>20</v>
      </c>
      <c r="C924" s="195">
        <v>18000</v>
      </c>
      <c r="D924" s="90"/>
      <c r="E924" s="169"/>
    </row>
    <row r="925" spans="1:5" x14ac:dyDescent="0.2">
      <c r="A925" s="74"/>
      <c r="B925" s="217" t="s">
        <v>134</v>
      </c>
      <c r="C925" s="195">
        <v>9757</v>
      </c>
      <c r="D925" s="90"/>
      <c r="E925" s="270"/>
    </row>
    <row r="926" spans="1:5" x14ac:dyDescent="0.2">
      <c r="A926" s="74"/>
      <c r="B926" s="217" t="s">
        <v>241</v>
      </c>
      <c r="C926" s="195">
        <v>10000</v>
      </c>
      <c r="D926" s="90"/>
      <c r="E926" s="270"/>
    </row>
    <row r="927" spans="1:5" x14ac:dyDescent="0.2">
      <c r="A927" s="74"/>
      <c r="B927" s="217" t="s">
        <v>408</v>
      </c>
      <c r="C927" s="195">
        <v>10000</v>
      </c>
      <c r="D927" s="90"/>
      <c r="E927" s="270"/>
    </row>
    <row r="928" spans="1:5" x14ac:dyDescent="0.2">
      <c r="A928" s="74"/>
      <c r="B928" s="217" t="s">
        <v>242</v>
      </c>
      <c r="C928" s="195">
        <v>40000</v>
      </c>
      <c r="D928" s="90"/>
      <c r="E928" s="270"/>
    </row>
    <row r="929" spans="1:5" x14ac:dyDescent="0.2">
      <c r="A929" s="74"/>
      <c r="B929" s="217" t="s">
        <v>87</v>
      </c>
      <c r="C929" s="195">
        <v>10000</v>
      </c>
      <c r="D929" s="90"/>
      <c r="E929" s="270"/>
    </row>
    <row r="930" spans="1:5" x14ac:dyDescent="0.2">
      <c r="A930" s="74"/>
      <c r="B930" s="217" t="s">
        <v>135</v>
      </c>
      <c r="C930" s="195">
        <v>70000</v>
      </c>
      <c r="D930" s="90"/>
      <c r="E930" s="270"/>
    </row>
    <row r="931" spans="1:5" x14ac:dyDescent="0.2">
      <c r="A931" s="74"/>
      <c r="B931" s="217" t="s">
        <v>243</v>
      </c>
      <c r="C931" s="195">
        <v>10000</v>
      </c>
      <c r="D931" s="90"/>
      <c r="E931" s="270"/>
    </row>
    <row r="932" spans="1:5" x14ac:dyDescent="0.2">
      <c r="A932" s="74"/>
      <c r="B932" s="217" t="s">
        <v>75</v>
      </c>
      <c r="C932" s="195">
        <v>20000</v>
      </c>
      <c r="D932" s="90"/>
      <c r="E932" s="270"/>
    </row>
    <row r="933" spans="1:5" x14ac:dyDescent="0.2">
      <c r="A933" s="74"/>
      <c r="B933" s="217" t="s">
        <v>409</v>
      </c>
      <c r="C933" s="195">
        <v>10000</v>
      </c>
      <c r="D933" s="90"/>
      <c r="E933" s="270"/>
    </row>
    <row r="934" spans="1:5" x14ac:dyDescent="0.2">
      <c r="A934" s="74"/>
      <c r="B934" s="217" t="s">
        <v>80</v>
      </c>
      <c r="C934" s="147">
        <v>20000</v>
      </c>
      <c r="D934" s="90"/>
      <c r="E934" s="270"/>
    </row>
    <row r="935" spans="1:5" x14ac:dyDescent="0.2">
      <c r="A935" s="74"/>
      <c r="B935" s="217" t="s">
        <v>410</v>
      </c>
      <c r="C935" s="195">
        <v>10000</v>
      </c>
      <c r="D935" s="90"/>
      <c r="E935" s="270"/>
    </row>
    <row r="936" spans="1:5" x14ac:dyDescent="0.2">
      <c r="A936" s="74"/>
      <c r="B936" s="217" t="s">
        <v>244</v>
      </c>
      <c r="C936" s="195">
        <v>10000</v>
      </c>
      <c r="D936" s="90"/>
      <c r="E936" s="270"/>
    </row>
    <row r="937" spans="1:5" x14ac:dyDescent="0.2">
      <c r="A937" s="74"/>
      <c r="B937" s="217" t="s">
        <v>411</v>
      </c>
      <c r="C937" s="195">
        <v>12000</v>
      </c>
      <c r="D937" s="90"/>
      <c r="E937" s="270"/>
    </row>
    <row r="938" spans="1:5" x14ac:dyDescent="0.2">
      <c r="A938" s="74"/>
      <c r="B938" s="217" t="s">
        <v>245</v>
      </c>
      <c r="C938" s="195">
        <v>12000</v>
      </c>
      <c r="D938" s="90"/>
      <c r="E938" s="270"/>
    </row>
    <row r="939" spans="1:5" x14ac:dyDescent="0.2">
      <c r="A939" s="74"/>
      <c r="B939" s="217" t="s">
        <v>412</v>
      </c>
      <c r="C939" s="195">
        <v>20000</v>
      </c>
      <c r="D939" s="90"/>
      <c r="E939" s="270"/>
    </row>
    <row r="940" spans="1:5" x14ac:dyDescent="0.2">
      <c r="A940" s="74"/>
      <c r="B940" s="217" t="s">
        <v>413</v>
      </c>
      <c r="C940" s="195">
        <v>15000</v>
      </c>
      <c r="D940" s="90"/>
      <c r="E940" s="270"/>
    </row>
    <row r="941" spans="1:5" ht="13.5" thickBot="1" x14ac:dyDescent="0.25">
      <c r="A941" s="74"/>
      <c r="B941" s="218" t="s">
        <v>246</v>
      </c>
      <c r="C941" s="197">
        <v>28000</v>
      </c>
      <c r="D941" s="90"/>
      <c r="E941" s="170"/>
    </row>
    <row r="942" spans="1:5" ht="17.25" thickTop="1" thickBot="1" x14ac:dyDescent="0.3">
      <c r="A942" s="84"/>
      <c r="B942" s="1"/>
      <c r="C942" s="50"/>
      <c r="D942" s="51"/>
      <c r="E942" s="269" t="s">
        <v>28</v>
      </c>
    </row>
    <row r="943" spans="1:5" ht="17.25" thickTop="1" thickBot="1" x14ac:dyDescent="0.3">
      <c r="A943" s="85"/>
      <c r="B943" s="53" t="s">
        <v>30</v>
      </c>
      <c r="C943" s="54" t="s">
        <v>31</v>
      </c>
      <c r="D943" s="9"/>
      <c r="E943" s="175" t="s">
        <v>297</v>
      </c>
    </row>
    <row r="944" spans="1:5" ht="13.5" thickTop="1" x14ac:dyDescent="0.2">
      <c r="A944" s="74"/>
      <c r="B944" s="217" t="s">
        <v>414</v>
      </c>
      <c r="C944" s="195">
        <v>15000</v>
      </c>
      <c r="D944" s="90"/>
      <c r="E944" s="270"/>
    </row>
    <row r="945" spans="1:8" x14ac:dyDescent="0.2">
      <c r="A945" s="74"/>
      <c r="B945" s="217" t="s">
        <v>247</v>
      </c>
      <c r="C945" s="195">
        <v>13000</v>
      </c>
      <c r="D945" s="90"/>
      <c r="E945" s="270"/>
    </row>
    <row r="946" spans="1:8" x14ac:dyDescent="0.2">
      <c r="A946" s="74"/>
      <c r="B946" s="217" t="s">
        <v>73</v>
      </c>
      <c r="C946" s="195">
        <v>45000</v>
      </c>
      <c r="D946" s="90"/>
      <c r="E946" s="270"/>
    </row>
    <row r="947" spans="1:8" x14ac:dyDescent="0.2">
      <c r="A947" s="74"/>
      <c r="B947" s="217" t="s">
        <v>248</v>
      </c>
      <c r="C947" s="195">
        <v>10000</v>
      </c>
      <c r="D947" s="90"/>
      <c r="E947" s="270"/>
    </row>
    <row r="948" spans="1:8" x14ac:dyDescent="0.2">
      <c r="A948" s="74"/>
      <c r="B948" s="217" t="s">
        <v>136</v>
      </c>
      <c r="C948" s="195">
        <v>16000</v>
      </c>
      <c r="D948" s="90"/>
      <c r="E948" s="270"/>
    </row>
    <row r="949" spans="1:8" x14ac:dyDescent="0.2">
      <c r="A949" s="74"/>
      <c r="B949" s="217" t="s">
        <v>249</v>
      </c>
      <c r="C949" s="196">
        <v>7453.5</v>
      </c>
      <c r="D949" s="90"/>
      <c r="E949" s="270"/>
    </row>
    <row r="950" spans="1:8" x14ac:dyDescent="0.2">
      <c r="A950" s="74"/>
      <c r="B950" s="217" t="s">
        <v>250</v>
      </c>
      <c r="C950" s="195">
        <v>11000</v>
      </c>
      <c r="D950" s="90"/>
      <c r="E950" s="270"/>
    </row>
    <row r="951" spans="1:8" x14ac:dyDescent="0.2">
      <c r="A951" s="74"/>
      <c r="B951" s="217" t="s">
        <v>21</v>
      </c>
      <c r="C951" s="195">
        <v>11000</v>
      </c>
      <c r="D951" s="90"/>
      <c r="E951" s="270"/>
      <c r="G951" s="113"/>
      <c r="H951" s="117"/>
    </row>
    <row r="952" spans="1:8" x14ac:dyDescent="0.2">
      <c r="A952" s="72"/>
      <c r="B952" s="217" t="s">
        <v>56</v>
      </c>
      <c r="C952" s="195">
        <v>20000</v>
      </c>
      <c r="D952" s="90"/>
      <c r="E952" s="169"/>
      <c r="G952" s="113"/>
      <c r="H952" s="117"/>
    </row>
    <row r="953" spans="1:8" x14ac:dyDescent="0.2">
      <c r="A953" s="72"/>
      <c r="B953" s="217" t="s">
        <v>251</v>
      </c>
      <c r="C953" s="195">
        <v>20000</v>
      </c>
      <c r="D953" s="90"/>
      <c r="E953" s="169"/>
      <c r="G953" s="113"/>
      <c r="H953" s="117"/>
    </row>
    <row r="954" spans="1:8" x14ac:dyDescent="0.2">
      <c r="A954" s="72"/>
      <c r="B954" s="217" t="s">
        <v>415</v>
      </c>
      <c r="C954" s="195">
        <v>15000</v>
      </c>
      <c r="D954" s="90"/>
      <c r="E954" s="169"/>
      <c r="G954" s="113"/>
      <c r="H954" s="117"/>
    </row>
    <row r="955" spans="1:8" x14ac:dyDescent="0.2">
      <c r="A955" s="72"/>
      <c r="B955" s="217" t="s">
        <v>416</v>
      </c>
      <c r="C955" s="195">
        <v>10000</v>
      </c>
      <c r="D955" s="90"/>
      <c r="E955" s="169"/>
      <c r="G955" s="113"/>
      <c r="H955" s="117"/>
    </row>
    <row r="956" spans="1:8" x14ac:dyDescent="0.2">
      <c r="A956" s="72"/>
      <c r="B956" s="217" t="s">
        <v>57</v>
      </c>
      <c r="C956" s="195">
        <v>10000</v>
      </c>
      <c r="D956" s="90"/>
      <c r="E956" s="169"/>
      <c r="G956" s="113"/>
      <c r="H956" s="117"/>
    </row>
    <row r="957" spans="1:8" x14ac:dyDescent="0.2">
      <c r="A957" s="72"/>
      <c r="B957" s="217" t="s">
        <v>47</v>
      </c>
      <c r="C957" s="195">
        <v>20000</v>
      </c>
      <c r="D957" s="90"/>
      <c r="E957" s="169"/>
      <c r="G957" s="113"/>
      <c r="H957" s="117"/>
    </row>
    <row r="958" spans="1:8" x14ac:dyDescent="0.2">
      <c r="A958" s="72"/>
      <c r="B958" s="217" t="s">
        <v>252</v>
      </c>
      <c r="C958" s="195">
        <v>10000</v>
      </c>
      <c r="D958" s="90"/>
      <c r="E958" s="169"/>
      <c r="G958" s="113"/>
      <c r="H958" s="117"/>
    </row>
    <row r="959" spans="1:8" x14ac:dyDescent="0.2">
      <c r="A959" s="72"/>
      <c r="B959" s="217" t="s">
        <v>417</v>
      </c>
      <c r="C959" s="195">
        <v>15000</v>
      </c>
      <c r="D959" s="90"/>
      <c r="E959" s="169"/>
      <c r="G959" s="113"/>
      <c r="H959" s="117"/>
    </row>
    <row r="960" spans="1:8" x14ac:dyDescent="0.2">
      <c r="A960" s="72"/>
      <c r="B960" s="217" t="s">
        <v>253</v>
      </c>
      <c r="C960" s="195">
        <v>10000</v>
      </c>
      <c r="D960" s="90"/>
      <c r="E960" s="169"/>
      <c r="G960" s="113"/>
      <c r="H960" s="117"/>
    </row>
    <row r="961" spans="1:9" ht="13.5" thickBot="1" x14ac:dyDescent="0.25">
      <c r="A961" s="72"/>
      <c r="B961" s="217" t="s">
        <v>137</v>
      </c>
      <c r="C961" s="197">
        <v>170000</v>
      </c>
      <c r="D961" s="90"/>
      <c r="E961" s="169"/>
      <c r="F961" s="73" t="s">
        <v>98</v>
      </c>
      <c r="G961" s="305">
        <f>SUM(C944:C961,C870:C941,C796:C867,C789:C793)</f>
        <v>4964565.5</v>
      </c>
      <c r="H961" s="117"/>
    </row>
    <row r="962" spans="1:9" s="3" customFormat="1" ht="19.5" customHeight="1" thickTop="1" thickBot="1" x14ac:dyDescent="0.25">
      <c r="A962" s="93"/>
      <c r="B962" s="65" t="s">
        <v>33</v>
      </c>
      <c r="C962" s="94">
        <f>SUM(C944:C961,C870:C941,C796:C867,C789:C793)</f>
        <v>4964565.5</v>
      </c>
      <c r="D962" s="87"/>
      <c r="E962" s="177">
        <f>SUM(E944:E961,E870:E941,E796:E867,E789:E793)</f>
        <v>0</v>
      </c>
      <c r="F962" s="323"/>
      <c r="G962" s="4"/>
      <c r="H962" s="234"/>
      <c r="I962" s="5"/>
    </row>
    <row r="963" spans="1:9" ht="13.5" thickTop="1" x14ac:dyDescent="0.2">
      <c r="A963" s="47"/>
      <c r="B963" s="1"/>
      <c r="C963" s="7"/>
      <c r="D963" s="1"/>
      <c r="E963" s="262"/>
      <c r="G963" s="6"/>
      <c r="H963" s="117"/>
    </row>
    <row r="964" spans="1:9" ht="12" customHeight="1" x14ac:dyDescent="0.2">
      <c r="A964" s="47"/>
      <c r="B964" s="1"/>
      <c r="C964" s="7"/>
      <c r="D964" s="1"/>
      <c r="E964" s="262"/>
      <c r="G964" s="6"/>
      <c r="H964" s="117"/>
    </row>
    <row r="965" spans="1:9" ht="9.75" customHeight="1" x14ac:dyDescent="0.2">
      <c r="A965" s="47"/>
      <c r="B965" s="1"/>
      <c r="C965" s="7"/>
      <c r="D965" s="1"/>
      <c r="E965" s="262"/>
    </row>
    <row r="966" spans="1:9" ht="15.75" x14ac:dyDescent="0.25">
      <c r="A966" s="47"/>
      <c r="B966" s="16" t="s">
        <v>82</v>
      </c>
      <c r="C966" s="7"/>
      <c r="D966" s="1"/>
      <c r="E966" s="262"/>
    </row>
    <row r="967" spans="1:9" ht="13.5" thickBot="1" x14ac:dyDescent="0.25">
      <c r="A967" s="47"/>
      <c r="B967" s="1"/>
      <c r="C967" s="50"/>
      <c r="D967" s="51"/>
      <c r="E967" s="269" t="s">
        <v>28</v>
      </c>
    </row>
    <row r="968" spans="1:9" ht="14.25" thickTop="1" thickBot="1" x14ac:dyDescent="0.25">
      <c r="B968" s="53" t="s">
        <v>30</v>
      </c>
      <c r="C968" s="54" t="s">
        <v>31</v>
      </c>
      <c r="D968" s="9"/>
      <c r="E968" s="175" t="s">
        <v>297</v>
      </c>
    </row>
    <row r="969" spans="1:9" ht="13.5" thickTop="1" x14ac:dyDescent="0.2">
      <c r="B969" s="306" t="s">
        <v>13</v>
      </c>
      <c r="C969" s="307">
        <v>2255000</v>
      </c>
      <c r="E969" s="270"/>
      <c r="G969" s="6"/>
      <c r="H969" s="117"/>
    </row>
    <row r="970" spans="1:9" x14ac:dyDescent="0.2">
      <c r="B970" s="308" t="s">
        <v>418</v>
      </c>
      <c r="C970" s="203">
        <v>115000</v>
      </c>
      <c r="E970" s="270"/>
      <c r="G970" s="6"/>
      <c r="H970" s="117"/>
    </row>
    <row r="971" spans="1:9" x14ac:dyDescent="0.2">
      <c r="B971" s="308" t="s">
        <v>419</v>
      </c>
      <c r="C971" s="200">
        <v>1000000</v>
      </c>
      <c r="E971" s="270"/>
      <c r="G971" s="6"/>
      <c r="H971" s="117"/>
    </row>
    <row r="972" spans="1:9" x14ac:dyDescent="0.2">
      <c r="B972" s="255" t="s">
        <v>126</v>
      </c>
      <c r="C972" s="200">
        <v>1000000</v>
      </c>
      <c r="E972" s="270"/>
      <c r="G972" s="6"/>
      <c r="H972" s="117"/>
    </row>
    <row r="973" spans="1:9" x14ac:dyDescent="0.2">
      <c r="B973" s="255" t="s">
        <v>91</v>
      </c>
      <c r="C973" s="200">
        <v>200000</v>
      </c>
      <c r="E973" s="270"/>
      <c r="G973" s="6"/>
      <c r="H973" s="117"/>
    </row>
    <row r="974" spans="1:9" x14ac:dyDescent="0.2">
      <c r="B974" s="255" t="s">
        <v>346</v>
      </c>
      <c r="C974" s="200">
        <v>300000</v>
      </c>
      <c r="E974" s="270"/>
      <c r="G974" s="6"/>
      <c r="H974" s="117"/>
    </row>
    <row r="975" spans="1:9" x14ac:dyDescent="0.2">
      <c r="B975" s="255" t="s">
        <v>420</v>
      </c>
      <c r="C975" s="203">
        <v>70000</v>
      </c>
      <c r="E975" s="270"/>
      <c r="G975" s="6"/>
      <c r="H975" s="117"/>
    </row>
    <row r="976" spans="1:9" x14ac:dyDescent="0.2">
      <c r="B976" s="255" t="s">
        <v>421</v>
      </c>
      <c r="C976" s="203">
        <v>70000</v>
      </c>
      <c r="E976" s="270"/>
      <c r="G976" s="6"/>
      <c r="H976" s="117"/>
    </row>
    <row r="977" spans="2:8" x14ac:dyDescent="0.2">
      <c r="B977" s="255" t="s">
        <v>422</v>
      </c>
      <c r="C977" s="203">
        <v>70000</v>
      </c>
      <c r="E977" s="270"/>
      <c r="G977" s="6"/>
      <c r="H977" s="117"/>
    </row>
    <row r="978" spans="2:8" x14ac:dyDescent="0.2">
      <c r="B978" s="255" t="s">
        <v>423</v>
      </c>
      <c r="C978" s="203">
        <v>70000</v>
      </c>
      <c r="E978" s="270"/>
      <c r="G978" s="6"/>
      <c r="H978" s="117"/>
    </row>
    <row r="979" spans="2:8" x14ac:dyDescent="0.2">
      <c r="B979" s="255" t="s">
        <v>424</v>
      </c>
      <c r="C979" s="203">
        <v>150000</v>
      </c>
      <c r="E979" s="270"/>
      <c r="G979" s="6"/>
      <c r="H979" s="117"/>
    </row>
    <row r="980" spans="2:8" x14ac:dyDescent="0.2">
      <c r="B980" s="255" t="s">
        <v>278</v>
      </c>
      <c r="C980" s="203">
        <v>250000</v>
      </c>
      <c r="E980" s="270"/>
      <c r="G980" s="6"/>
      <c r="H980" s="117"/>
    </row>
    <row r="981" spans="2:8" x14ac:dyDescent="0.2">
      <c r="B981" s="255" t="s">
        <v>425</v>
      </c>
      <c r="C981" s="203">
        <v>50000</v>
      </c>
      <c r="E981" s="270"/>
      <c r="G981" s="6"/>
      <c r="H981" s="117"/>
    </row>
    <row r="982" spans="2:8" x14ac:dyDescent="0.2">
      <c r="B982" s="235" t="s">
        <v>426</v>
      </c>
      <c r="C982" s="203">
        <v>70000</v>
      </c>
      <c r="E982" s="270"/>
      <c r="G982" s="6"/>
      <c r="H982" s="117"/>
    </row>
    <row r="983" spans="2:8" x14ac:dyDescent="0.2">
      <c r="B983" s="235" t="s">
        <v>427</v>
      </c>
      <c r="C983" s="203">
        <v>70000</v>
      </c>
      <c r="E983" s="270"/>
      <c r="G983" s="6"/>
      <c r="H983" s="117"/>
    </row>
    <row r="984" spans="2:8" x14ac:dyDescent="0.2">
      <c r="B984" s="235" t="s">
        <v>428</v>
      </c>
      <c r="C984" s="203">
        <v>70000</v>
      </c>
      <c r="E984" s="270"/>
      <c r="G984" s="6"/>
      <c r="H984" s="117"/>
    </row>
    <row r="985" spans="2:8" x14ac:dyDescent="0.2">
      <c r="B985" s="235" t="s">
        <v>429</v>
      </c>
      <c r="C985" s="203">
        <v>70000</v>
      </c>
      <c r="E985" s="270"/>
      <c r="G985" s="6"/>
      <c r="H985" s="117"/>
    </row>
    <row r="986" spans="2:8" x14ac:dyDescent="0.2">
      <c r="B986" s="235" t="s">
        <v>430</v>
      </c>
      <c r="C986" s="203">
        <v>70000</v>
      </c>
      <c r="E986" s="270"/>
      <c r="G986" s="6"/>
      <c r="H986" s="117"/>
    </row>
    <row r="987" spans="2:8" x14ac:dyDescent="0.2">
      <c r="B987" s="235" t="s">
        <v>431</v>
      </c>
      <c r="C987" s="203">
        <v>70000</v>
      </c>
      <c r="E987" s="270"/>
      <c r="G987" s="6"/>
      <c r="H987" s="117"/>
    </row>
    <row r="988" spans="2:8" x14ac:dyDescent="0.2">
      <c r="B988" s="235" t="s">
        <v>432</v>
      </c>
      <c r="C988" s="203">
        <v>70000</v>
      </c>
      <c r="E988" s="270"/>
      <c r="G988" s="6"/>
      <c r="H988" s="117"/>
    </row>
    <row r="989" spans="2:8" x14ac:dyDescent="0.2">
      <c r="B989" s="235" t="s">
        <v>433</v>
      </c>
      <c r="C989" s="203">
        <v>70000</v>
      </c>
      <c r="E989" s="270"/>
      <c r="G989" s="6"/>
      <c r="H989" s="117"/>
    </row>
    <row r="990" spans="2:8" x14ac:dyDescent="0.2">
      <c r="B990" s="235" t="s">
        <v>434</v>
      </c>
      <c r="C990" s="203">
        <v>70000</v>
      </c>
      <c r="E990" s="270"/>
      <c r="G990" s="6"/>
      <c r="H990" s="117"/>
    </row>
    <row r="991" spans="2:8" x14ac:dyDescent="0.2">
      <c r="B991" s="235" t="s">
        <v>435</v>
      </c>
      <c r="C991" s="203">
        <v>70000</v>
      </c>
      <c r="E991" s="270"/>
      <c r="G991" s="6"/>
      <c r="H991" s="117"/>
    </row>
    <row r="992" spans="2:8" x14ac:dyDescent="0.2">
      <c r="B992" s="235" t="s">
        <v>436</v>
      </c>
      <c r="C992" s="203">
        <v>20000</v>
      </c>
      <c r="E992" s="270"/>
      <c r="G992" s="6"/>
      <c r="H992" s="117"/>
    </row>
    <row r="993" spans="1:8" x14ac:dyDescent="0.2">
      <c r="B993" s="235" t="s">
        <v>437</v>
      </c>
      <c r="C993" s="203">
        <v>20000</v>
      </c>
      <c r="E993" s="270"/>
      <c r="G993" s="6"/>
      <c r="H993" s="117"/>
    </row>
    <row r="994" spans="1:8" x14ac:dyDescent="0.2">
      <c r="B994" s="255" t="s">
        <v>163</v>
      </c>
      <c r="C994" s="203">
        <v>50000</v>
      </c>
      <c r="E994" s="270"/>
      <c r="F994" s="73" t="s">
        <v>98</v>
      </c>
      <c r="G994" s="6">
        <f>SUM(C969:C994)</f>
        <v>6390000</v>
      </c>
      <c r="H994" s="117"/>
    </row>
    <row r="995" spans="1:8" ht="13.5" thickBot="1" x14ac:dyDescent="0.25">
      <c r="B995" s="408" t="s">
        <v>2168</v>
      </c>
      <c r="C995" s="407">
        <v>32428</v>
      </c>
      <c r="E995" s="280"/>
      <c r="F995" s="73" t="s">
        <v>1774</v>
      </c>
      <c r="G995" s="6">
        <v>32428</v>
      </c>
      <c r="H995" s="117"/>
    </row>
    <row r="996" spans="1:8" ht="19.5" customHeight="1" thickTop="1" thickBot="1" x14ac:dyDescent="0.25">
      <c r="B996" s="65" t="s">
        <v>33</v>
      </c>
      <c r="C996" s="66">
        <f>SUM(C969:C995)</f>
        <v>6422428</v>
      </c>
      <c r="E996" s="174">
        <f>SUM(E969:E995)</f>
        <v>0</v>
      </c>
      <c r="G996" s="62"/>
      <c r="H996" s="117"/>
    </row>
    <row r="997" spans="1:8" ht="13.5" thickTop="1" x14ac:dyDescent="0.2">
      <c r="A997" s="47"/>
      <c r="B997" s="1"/>
      <c r="C997" s="6"/>
      <c r="D997" s="1"/>
      <c r="E997" s="276"/>
      <c r="G997" s="6"/>
      <c r="H997" s="117"/>
    </row>
    <row r="998" spans="1:8" ht="12.75" customHeight="1" x14ac:dyDescent="0.2">
      <c r="A998" s="47"/>
      <c r="B998" s="1"/>
      <c r="C998" s="6"/>
      <c r="D998" s="1"/>
      <c r="E998" s="262"/>
    </row>
    <row r="999" spans="1:8" ht="15.75" x14ac:dyDescent="0.25">
      <c r="A999" s="47"/>
      <c r="B999" s="16" t="s">
        <v>14</v>
      </c>
      <c r="C999" s="6"/>
      <c r="D999" s="1"/>
      <c r="E999" s="262"/>
    </row>
    <row r="1000" spans="1:8" ht="13.5" thickBot="1" x14ac:dyDescent="0.25">
      <c r="A1000" s="47"/>
      <c r="B1000" s="1"/>
      <c r="C1000" s="50"/>
      <c r="D1000" s="51"/>
      <c r="E1000" s="269" t="s">
        <v>28</v>
      </c>
    </row>
    <row r="1001" spans="1:8" ht="14.25" thickTop="1" thickBot="1" x14ac:dyDescent="0.25">
      <c r="B1001" s="53" t="s">
        <v>30</v>
      </c>
      <c r="C1001" s="54" t="s">
        <v>31</v>
      </c>
      <c r="D1001" s="9"/>
      <c r="E1001" s="178" t="s">
        <v>297</v>
      </c>
    </row>
    <row r="1002" spans="1:8" ht="13.5" thickTop="1" x14ac:dyDescent="0.2">
      <c r="B1002" s="209" t="s">
        <v>344</v>
      </c>
      <c r="C1002" s="219">
        <v>100000</v>
      </c>
      <c r="E1002" s="277"/>
      <c r="F1002" s="73" t="s">
        <v>345</v>
      </c>
      <c r="G1002" s="6"/>
    </row>
    <row r="1003" spans="1:8" x14ac:dyDescent="0.2">
      <c r="B1003" s="310" t="s">
        <v>138</v>
      </c>
      <c r="C1003" s="220">
        <v>200000</v>
      </c>
      <c r="E1003" s="278"/>
    </row>
    <row r="1004" spans="1:8" x14ac:dyDescent="0.2">
      <c r="A1004" s="22">
        <v>8</v>
      </c>
      <c r="B1004" s="124" t="s">
        <v>438</v>
      </c>
      <c r="C1004" s="313">
        <v>66000</v>
      </c>
      <c r="E1004" s="278"/>
      <c r="F1004" s="73" t="s">
        <v>98</v>
      </c>
      <c r="G1004" s="6">
        <f>C1002+C1003+C1004</f>
        <v>366000</v>
      </c>
    </row>
    <row r="1005" spans="1:8" x14ac:dyDescent="0.2">
      <c r="A1005" s="22">
        <v>8</v>
      </c>
      <c r="B1005" s="206" t="s">
        <v>280</v>
      </c>
      <c r="C1005" s="158">
        <v>50000</v>
      </c>
      <c r="E1005" s="278"/>
    </row>
    <row r="1006" spans="1:8" x14ac:dyDescent="0.2">
      <c r="B1006" s="206" t="s">
        <v>441</v>
      </c>
      <c r="C1006" s="158">
        <v>100000</v>
      </c>
      <c r="E1006" s="278"/>
    </row>
    <row r="1007" spans="1:8" x14ac:dyDescent="0.2">
      <c r="B1007" s="206" t="s">
        <v>322</v>
      </c>
      <c r="C1007" s="158">
        <v>100000</v>
      </c>
      <c r="E1007" s="278"/>
    </row>
    <row r="1008" spans="1:8" x14ac:dyDescent="0.2">
      <c r="B1008" s="206" t="s">
        <v>275</v>
      </c>
      <c r="C1008" s="158">
        <v>50000</v>
      </c>
      <c r="E1008" s="278"/>
    </row>
    <row r="1009" spans="1:8" x14ac:dyDescent="0.2">
      <c r="B1009" s="206" t="s">
        <v>442</v>
      </c>
      <c r="C1009" s="158">
        <v>100000</v>
      </c>
      <c r="E1009" s="279"/>
    </row>
    <row r="1010" spans="1:8" x14ac:dyDescent="0.2">
      <c r="B1010" s="206" t="s">
        <v>443</v>
      </c>
      <c r="C1010" s="158">
        <v>50000</v>
      </c>
      <c r="E1010" s="278"/>
    </row>
    <row r="1011" spans="1:8" x14ac:dyDescent="0.2">
      <c r="B1011" s="206" t="s">
        <v>444</v>
      </c>
      <c r="C1011" s="158">
        <v>50000</v>
      </c>
      <c r="E1011" s="278"/>
    </row>
    <row r="1012" spans="1:8" x14ac:dyDescent="0.2">
      <c r="B1012" s="206" t="s">
        <v>271</v>
      </c>
      <c r="C1012" s="158">
        <v>50000</v>
      </c>
      <c r="E1012" s="278"/>
    </row>
    <row r="1013" spans="1:8" ht="13.5" thickBot="1" x14ac:dyDescent="0.25">
      <c r="B1013" s="411" t="s">
        <v>445</v>
      </c>
      <c r="C1013" s="245">
        <v>300000</v>
      </c>
      <c r="E1013" s="412"/>
    </row>
    <row r="1014" spans="1:8" ht="14.25" thickTop="1" thickBot="1" x14ac:dyDescent="0.25">
      <c r="A1014" s="47"/>
      <c r="B1014" s="1"/>
      <c r="C1014" s="50"/>
      <c r="D1014" s="51"/>
      <c r="E1014" s="269" t="s">
        <v>28</v>
      </c>
    </row>
    <row r="1015" spans="1:8" ht="14.25" thickTop="1" thickBot="1" x14ac:dyDescent="0.25">
      <c r="B1015" s="53" t="s">
        <v>30</v>
      </c>
      <c r="C1015" s="54" t="s">
        <v>31</v>
      </c>
      <c r="D1015" s="9"/>
      <c r="E1015" s="178" t="s">
        <v>297</v>
      </c>
    </row>
    <row r="1016" spans="1:8" ht="13.5" thickTop="1" x14ac:dyDescent="0.2">
      <c r="B1016" s="206" t="s">
        <v>272</v>
      </c>
      <c r="C1016" s="158">
        <v>70000</v>
      </c>
      <c r="E1016" s="278"/>
      <c r="G1016" s="62"/>
    </row>
    <row r="1017" spans="1:8" x14ac:dyDescent="0.2">
      <c r="B1017" s="206" t="s">
        <v>273</v>
      </c>
      <c r="C1017" s="158">
        <v>280000</v>
      </c>
      <c r="E1017" s="278"/>
    </row>
    <row r="1018" spans="1:8" ht="12.75" customHeight="1" x14ac:dyDescent="0.2">
      <c r="B1018" s="206" t="s">
        <v>274</v>
      </c>
      <c r="C1018" s="158">
        <v>872630.79</v>
      </c>
      <c r="E1018" s="278"/>
      <c r="F1018" s="73" t="s">
        <v>139</v>
      </c>
      <c r="G1018" s="6">
        <f>C1005+C1006+C1007+C1008+C1009+C1010+C1011+C1012+C1013+C1016+C1017+C1018</f>
        <v>2072630.79</v>
      </c>
    </row>
    <row r="1019" spans="1:8" ht="12.75" customHeight="1" x14ac:dyDescent="0.2">
      <c r="B1019" s="236" t="s">
        <v>1118</v>
      </c>
      <c r="C1019" s="312">
        <v>30000</v>
      </c>
      <c r="E1019" s="278"/>
    </row>
    <row r="1020" spans="1:8" x14ac:dyDescent="0.2">
      <c r="B1020" s="208" t="s">
        <v>1119</v>
      </c>
      <c r="C1020" s="221">
        <v>22000</v>
      </c>
      <c r="E1020" s="168"/>
      <c r="F1020" s="266"/>
    </row>
    <row r="1021" spans="1:8" x14ac:dyDescent="0.2">
      <c r="B1021" s="208" t="s">
        <v>1120</v>
      </c>
      <c r="C1021" s="222">
        <v>22000</v>
      </c>
      <c r="E1021" s="168"/>
      <c r="G1021" s="62"/>
      <c r="H1021" s="117"/>
    </row>
    <row r="1022" spans="1:8" x14ac:dyDescent="0.2">
      <c r="B1022" s="208" t="s">
        <v>1121</v>
      </c>
      <c r="C1022" s="223">
        <v>10000</v>
      </c>
      <c r="E1022" s="168"/>
      <c r="G1022" s="62"/>
      <c r="H1022" s="117"/>
    </row>
    <row r="1023" spans="1:8" x14ac:dyDescent="0.2">
      <c r="B1023" s="235" t="s">
        <v>1122</v>
      </c>
      <c r="C1023" s="224">
        <v>11350</v>
      </c>
      <c r="E1023" s="168"/>
    </row>
    <row r="1024" spans="1:8" x14ac:dyDescent="0.2">
      <c r="B1024" s="340" t="s">
        <v>1123</v>
      </c>
      <c r="C1024" s="222">
        <v>10000</v>
      </c>
      <c r="E1024" s="168"/>
    </row>
    <row r="1025" spans="2:8" x14ac:dyDescent="0.2">
      <c r="B1025" s="208" t="s">
        <v>1124</v>
      </c>
      <c r="C1025" s="222">
        <v>4000</v>
      </c>
      <c r="E1025" s="169"/>
    </row>
    <row r="1026" spans="2:8" x14ac:dyDescent="0.2">
      <c r="B1026" s="208" t="s">
        <v>1125</v>
      </c>
      <c r="C1026" s="222">
        <v>10000</v>
      </c>
      <c r="E1026" s="168"/>
    </row>
    <row r="1027" spans="2:8" x14ac:dyDescent="0.2">
      <c r="B1027" s="235" t="s">
        <v>1126</v>
      </c>
      <c r="C1027" s="222">
        <v>6000</v>
      </c>
      <c r="E1027" s="168"/>
    </row>
    <row r="1028" spans="2:8" x14ac:dyDescent="0.2">
      <c r="B1028" s="340" t="s">
        <v>1127</v>
      </c>
      <c r="C1028" s="225">
        <v>15000</v>
      </c>
      <c r="E1028" s="168"/>
    </row>
    <row r="1029" spans="2:8" x14ac:dyDescent="0.2">
      <c r="B1029" s="208" t="s">
        <v>1128</v>
      </c>
      <c r="C1029" s="222">
        <v>5000</v>
      </c>
      <c r="E1029" s="168"/>
    </row>
    <row r="1030" spans="2:8" x14ac:dyDescent="0.2">
      <c r="B1030" s="340" t="s">
        <v>1129</v>
      </c>
      <c r="C1030" s="226">
        <v>15000</v>
      </c>
      <c r="E1030" s="168"/>
    </row>
    <row r="1031" spans="2:8" x14ac:dyDescent="0.2">
      <c r="B1031" s="208" t="s">
        <v>1130</v>
      </c>
      <c r="C1031" s="227">
        <v>5000</v>
      </c>
      <c r="E1031" s="168"/>
    </row>
    <row r="1032" spans="2:8" x14ac:dyDescent="0.2">
      <c r="B1032" s="340" t="s">
        <v>1131</v>
      </c>
      <c r="C1032" s="228">
        <v>11150</v>
      </c>
      <c r="E1032" s="168"/>
    </row>
    <row r="1033" spans="2:8" x14ac:dyDescent="0.2">
      <c r="B1033" s="208" t="s">
        <v>1132</v>
      </c>
      <c r="C1033" s="221">
        <v>5000</v>
      </c>
      <c r="E1033" s="168"/>
    </row>
    <row r="1034" spans="2:8" ht="25.5" x14ac:dyDescent="0.2">
      <c r="B1034" s="341" t="s">
        <v>1133</v>
      </c>
      <c r="C1034" s="229">
        <v>200000</v>
      </c>
      <c r="E1034" s="168"/>
    </row>
    <row r="1035" spans="2:8" x14ac:dyDescent="0.2">
      <c r="B1035" s="211" t="s">
        <v>1134</v>
      </c>
      <c r="C1035" s="229">
        <v>114759.78</v>
      </c>
      <c r="E1035" s="168"/>
    </row>
    <row r="1036" spans="2:8" x14ac:dyDescent="0.2">
      <c r="B1036" s="341" t="s">
        <v>1135</v>
      </c>
      <c r="C1036" s="228">
        <v>50000</v>
      </c>
      <c r="E1036" s="168"/>
    </row>
    <row r="1037" spans="2:8" x14ac:dyDescent="0.2">
      <c r="B1037" s="208" t="s">
        <v>1136</v>
      </c>
      <c r="C1037" s="342">
        <v>100000</v>
      </c>
      <c r="E1037" s="168"/>
    </row>
    <row r="1038" spans="2:8" ht="25.5" x14ac:dyDescent="0.2">
      <c r="B1038" s="314" t="s">
        <v>1137</v>
      </c>
      <c r="C1038" s="343">
        <v>150000</v>
      </c>
      <c r="E1038" s="168"/>
      <c r="F1038" s="73" t="s">
        <v>854</v>
      </c>
      <c r="G1038" s="6">
        <f>SUM(C1019:C1038)</f>
        <v>796259.78</v>
      </c>
    </row>
    <row r="1039" spans="2:8" x14ac:dyDescent="0.2">
      <c r="B1039" s="377" t="s">
        <v>1734</v>
      </c>
      <c r="C1039" s="131">
        <v>14500000</v>
      </c>
      <c r="E1039" s="168"/>
      <c r="F1039" s="73" t="s">
        <v>1733</v>
      </c>
      <c r="G1039" s="6">
        <v>14500000</v>
      </c>
    </row>
    <row r="1040" spans="2:8" ht="25.5" x14ac:dyDescent="0.2">
      <c r="B1040" s="382" t="s">
        <v>1950</v>
      </c>
      <c r="C1040" s="131">
        <v>22500000</v>
      </c>
      <c r="E1040" s="168"/>
      <c r="G1040" s="62"/>
      <c r="H1040" s="117"/>
    </row>
    <row r="1041" spans="1:9" x14ac:dyDescent="0.2">
      <c r="B1041" s="459" t="s">
        <v>2170</v>
      </c>
      <c r="C1041" s="131">
        <v>500000</v>
      </c>
      <c r="E1041" s="168">
        <v>69386.63</v>
      </c>
      <c r="G1041" s="62"/>
      <c r="H1041" s="117"/>
    </row>
    <row r="1042" spans="1:9" x14ac:dyDescent="0.2">
      <c r="B1042" s="458" t="s">
        <v>342</v>
      </c>
      <c r="C1042" s="131">
        <v>52138</v>
      </c>
      <c r="E1042" s="168">
        <v>6910</v>
      </c>
      <c r="G1042" s="62"/>
      <c r="H1042" s="117"/>
    </row>
    <row r="1043" spans="1:9" x14ac:dyDescent="0.2">
      <c r="B1043" s="410" t="s">
        <v>1737</v>
      </c>
      <c r="C1043" s="125">
        <v>30000</v>
      </c>
      <c r="E1043" s="168"/>
      <c r="F1043" s="73" t="s">
        <v>1774</v>
      </c>
      <c r="G1043" s="6">
        <f>C1040+C1043</f>
        <v>22530000</v>
      </c>
      <c r="H1043" s="117"/>
      <c r="I1043" s="266"/>
    </row>
    <row r="1044" spans="1:9" ht="13.5" thickBot="1" x14ac:dyDescent="0.25">
      <c r="B1044" s="383" t="s">
        <v>2169</v>
      </c>
      <c r="C1044" s="409">
        <v>20000</v>
      </c>
      <c r="F1044" s="73" t="s">
        <v>2148</v>
      </c>
      <c r="G1044" s="6">
        <v>20000</v>
      </c>
      <c r="H1044" s="117"/>
      <c r="I1044" s="266"/>
    </row>
    <row r="1045" spans="1:9" ht="23.25" customHeight="1" thickTop="1" thickBot="1" x14ac:dyDescent="0.25">
      <c r="B1045" s="65" t="s">
        <v>33</v>
      </c>
      <c r="C1045" s="450">
        <f>SUM(C1016:C1044,C1002:C1013)</f>
        <v>40837028.57</v>
      </c>
      <c r="D1045" s="157"/>
      <c r="E1045" s="451">
        <f>SUM(E1016:E1044,E1002:E1013)</f>
        <v>76296.63</v>
      </c>
      <c r="G1045" s="62"/>
    </row>
    <row r="1046" spans="1:9" ht="13.5" thickTop="1" x14ac:dyDescent="0.2">
      <c r="A1046" s="47"/>
      <c r="B1046" s="7"/>
      <c r="C1046" s="19"/>
      <c r="D1046" s="1"/>
      <c r="E1046" s="262"/>
      <c r="G1046" s="6"/>
      <c r="H1046" s="117"/>
    </row>
    <row r="1047" spans="1:9" ht="16.5" thickBot="1" x14ac:dyDescent="0.3">
      <c r="A1047" s="47"/>
      <c r="B1047" s="16" t="s">
        <v>16</v>
      </c>
      <c r="C1047" s="50"/>
      <c r="D1047" s="51"/>
      <c r="E1047" s="269" t="s">
        <v>28</v>
      </c>
    </row>
    <row r="1048" spans="1:9" ht="14.25" thickTop="1" thickBot="1" x14ac:dyDescent="0.25">
      <c r="B1048" s="53" t="s">
        <v>30</v>
      </c>
      <c r="C1048" s="54" t="s">
        <v>31</v>
      </c>
      <c r="D1048" s="9"/>
      <c r="E1048" s="175" t="s">
        <v>297</v>
      </c>
    </row>
    <row r="1049" spans="1:9" ht="13.5" thickTop="1" x14ac:dyDescent="0.2">
      <c r="A1049" s="22">
        <v>8</v>
      </c>
      <c r="B1049" s="316" t="s">
        <v>446</v>
      </c>
      <c r="C1049" s="317">
        <v>75000</v>
      </c>
      <c r="E1049" s="173"/>
    </row>
    <row r="1050" spans="1:9" x14ac:dyDescent="0.2">
      <c r="A1050" s="22">
        <v>8</v>
      </c>
      <c r="B1050" s="140" t="s">
        <v>447</v>
      </c>
      <c r="C1050" s="205">
        <v>300000</v>
      </c>
      <c r="E1050" s="168"/>
    </row>
    <row r="1051" spans="1:9" x14ac:dyDescent="0.2">
      <c r="A1051" s="22">
        <v>8</v>
      </c>
      <c r="B1051" s="140" t="s">
        <v>448</v>
      </c>
      <c r="C1051" s="205">
        <v>300000</v>
      </c>
      <c r="E1051" s="168"/>
    </row>
    <row r="1052" spans="1:9" x14ac:dyDescent="0.2">
      <c r="A1052" s="22">
        <v>8</v>
      </c>
      <c r="B1052" s="140" t="s">
        <v>449</v>
      </c>
      <c r="C1052" s="205">
        <v>258706.1</v>
      </c>
      <c r="E1052" s="168"/>
    </row>
    <row r="1053" spans="1:9" x14ac:dyDescent="0.2">
      <c r="A1053" s="22">
        <v>8</v>
      </c>
      <c r="B1053" s="140" t="s">
        <v>450</v>
      </c>
      <c r="C1053" s="205">
        <v>300000</v>
      </c>
      <c r="E1053" s="168"/>
    </row>
    <row r="1054" spans="1:9" x14ac:dyDescent="0.2">
      <c r="A1054" s="22">
        <v>8</v>
      </c>
      <c r="B1054" s="140" t="s">
        <v>451</v>
      </c>
      <c r="C1054" s="205">
        <v>300000</v>
      </c>
      <c r="E1054" s="168"/>
    </row>
    <row r="1055" spans="1:9" x14ac:dyDescent="0.2">
      <c r="A1055" s="22">
        <v>8</v>
      </c>
      <c r="B1055" s="140" t="s">
        <v>452</v>
      </c>
      <c r="C1055" s="125">
        <v>243704</v>
      </c>
      <c r="E1055" s="168"/>
    </row>
    <row r="1056" spans="1:9" x14ac:dyDescent="0.2">
      <c r="A1056" s="22">
        <v>8</v>
      </c>
      <c r="B1056" s="140" t="s">
        <v>453</v>
      </c>
      <c r="C1056" s="125">
        <v>290687.37</v>
      </c>
      <c r="E1056" s="169"/>
    </row>
    <row r="1057" spans="1:5" x14ac:dyDescent="0.2">
      <c r="A1057" s="22">
        <v>8</v>
      </c>
      <c r="B1057" s="140" t="s">
        <v>454</v>
      </c>
      <c r="C1057" s="125">
        <v>209000</v>
      </c>
      <c r="E1057" s="173"/>
    </row>
    <row r="1058" spans="1:5" x14ac:dyDescent="0.2">
      <c r="A1058" s="22">
        <v>8</v>
      </c>
      <c r="B1058" s="140" t="s">
        <v>455</v>
      </c>
      <c r="C1058" s="125">
        <v>300000</v>
      </c>
      <c r="E1058" s="169"/>
    </row>
    <row r="1059" spans="1:5" x14ac:dyDescent="0.2">
      <c r="A1059" s="22">
        <v>8</v>
      </c>
      <c r="B1059" s="140" t="s">
        <v>456</v>
      </c>
      <c r="C1059" s="205">
        <v>248000</v>
      </c>
      <c r="E1059" s="173"/>
    </row>
    <row r="1060" spans="1:5" x14ac:dyDescent="0.2">
      <c r="A1060" s="22">
        <v>8</v>
      </c>
      <c r="B1060" s="140" t="s">
        <v>457</v>
      </c>
      <c r="C1060" s="205">
        <v>300000</v>
      </c>
      <c r="E1060" s="168"/>
    </row>
    <row r="1061" spans="1:5" x14ac:dyDescent="0.2">
      <c r="A1061" s="22">
        <v>8</v>
      </c>
      <c r="B1061" s="140" t="s">
        <v>458</v>
      </c>
      <c r="C1061" s="125">
        <v>300000</v>
      </c>
      <c r="E1061" s="168"/>
    </row>
    <row r="1062" spans="1:5" x14ac:dyDescent="0.2">
      <c r="A1062" s="22">
        <v>8</v>
      </c>
      <c r="B1062" s="140" t="s">
        <v>459</v>
      </c>
      <c r="C1062" s="125">
        <v>300000</v>
      </c>
      <c r="E1062" s="168"/>
    </row>
    <row r="1063" spans="1:5" ht="25.5" x14ac:dyDescent="0.2">
      <c r="A1063" s="22">
        <v>8</v>
      </c>
      <c r="B1063" s="140" t="s">
        <v>460</v>
      </c>
      <c r="C1063" s="205">
        <v>85000</v>
      </c>
      <c r="E1063" s="168"/>
    </row>
    <row r="1064" spans="1:5" x14ac:dyDescent="0.2">
      <c r="A1064" s="22">
        <v>8</v>
      </c>
      <c r="B1064" s="140" t="s">
        <v>461</v>
      </c>
      <c r="C1064" s="125">
        <v>300000</v>
      </c>
      <c r="E1064" s="168"/>
    </row>
    <row r="1065" spans="1:5" x14ac:dyDescent="0.2">
      <c r="A1065" s="22">
        <v>8</v>
      </c>
      <c r="B1065" s="140" t="s">
        <v>462</v>
      </c>
      <c r="C1065" s="125">
        <v>300000</v>
      </c>
      <c r="E1065" s="168"/>
    </row>
    <row r="1066" spans="1:5" x14ac:dyDescent="0.2">
      <c r="A1066" s="22">
        <v>8</v>
      </c>
      <c r="B1066" s="140" t="s">
        <v>463</v>
      </c>
      <c r="C1066" s="125">
        <v>248000</v>
      </c>
      <c r="E1066" s="168"/>
    </row>
    <row r="1067" spans="1:5" x14ac:dyDescent="0.2">
      <c r="A1067" s="22">
        <v>8</v>
      </c>
      <c r="B1067" s="140" t="s">
        <v>464</v>
      </c>
      <c r="C1067" s="125">
        <v>260000</v>
      </c>
      <c r="E1067" s="168"/>
    </row>
    <row r="1068" spans="1:5" x14ac:dyDescent="0.2">
      <c r="A1068" s="22">
        <v>8</v>
      </c>
      <c r="B1068" s="140" t="s">
        <v>465</v>
      </c>
      <c r="C1068" s="125">
        <v>300000</v>
      </c>
      <c r="E1068" s="215"/>
    </row>
    <row r="1069" spans="1:5" x14ac:dyDescent="0.2">
      <c r="A1069" s="22">
        <v>8</v>
      </c>
      <c r="B1069" s="140" t="s">
        <v>466</v>
      </c>
      <c r="C1069" s="125">
        <v>300000</v>
      </c>
      <c r="E1069" s="169"/>
    </row>
    <row r="1070" spans="1:5" x14ac:dyDescent="0.2">
      <c r="A1070" s="22">
        <v>8</v>
      </c>
      <c r="B1070" s="140" t="s">
        <v>467</v>
      </c>
      <c r="C1070" s="205">
        <v>300000</v>
      </c>
      <c r="E1070" s="169"/>
    </row>
    <row r="1071" spans="1:5" x14ac:dyDescent="0.2">
      <c r="A1071" s="22">
        <v>8</v>
      </c>
      <c r="B1071" s="140" t="s">
        <v>468</v>
      </c>
      <c r="C1071" s="205">
        <v>250000</v>
      </c>
      <c r="E1071" s="168"/>
    </row>
    <row r="1072" spans="1:5" x14ac:dyDescent="0.2">
      <c r="A1072" s="22">
        <v>8</v>
      </c>
      <c r="B1072" s="140" t="s">
        <v>469</v>
      </c>
      <c r="C1072" s="205">
        <v>256879</v>
      </c>
      <c r="E1072" s="169"/>
    </row>
    <row r="1073" spans="1:5" x14ac:dyDescent="0.2">
      <c r="A1073" s="22">
        <v>8</v>
      </c>
      <c r="B1073" s="140" t="s">
        <v>470</v>
      </c>
      <c r="C1073" s="125">
        <v>300000</v>
      </c>
      <c r="E1073" s="173"/>
    </row>
    <row r="1074" spans="1:5" x14ac:dyDescent="0.2">
      <c r="A1074" s="22">
        <v>8</v>
      </c>
      <c r="B1074" s="140" t="s">
        <v>471</v>
      </c>
      <c r="C1074" s="125">
        <v>293000</v>
      </c>
      <c r="E1074" s="168"/>
    </row>
    <row r="1075" spans="1:5" x14ac:dyDescent="0.2">
      <c r="A1075" s="22">
        <v>8</v>
      </c>
      <c r="B1075" s="140" t="s">
        <v>472</v>
      </c>
      <c r="C1075" s="125">
        <v>300000</v>
      </c>
      <c r="E1075" s="168"/>
    </row>
    <row r="1076" spans="1:5" x14ac:dyDescent="0.2">
      <c r="A1076" s="22">
        <v>8</v>
      </c>
      <c r="B1076" s="140" t="s">
        <v>473</v>
      </c>
      <c r="C1076" s="125">
        <v>300000</v>
      </c>
      <c r="E1076" s="168"/>
    </row>
    <row r="1077" spans="1:5" x14ac:dyDescent="0.2">
      <c r="A1077" s="22">
        <v>8</v>
      </c>
      <c r="B1077" s="140" t="s">
        <v>474</v>
      </c>
      <c r="C1077" s="125">
        <v>200000</v>
      </c>
      <c r="E1077" s="168"/>
    </row>
    <row r="1078" spans="1:5" x14ac:dyDescent="0.2">
      <c r="A1078" s="22">
        <v>8</v>
      </c>
      <c r="B1078" s="140" t="s">
        <v>475</v>
      </c>
      <c r="C1078" s="125">
        <v>229362.2</v>
      </c>
      <c r="E1078" s="168"/>
    </row>
    <row r="1079" spans="1:5" x14ac:dyDescent="0.2">
      <c r="A1079" s="22">
        <v>8</v>
      </c>
      <c r="B1079" s="140" t="s">
        <v>476</v>
      </c>
      <c r="C1079" s="125">
        <v>300000</v>
      </c>
      <c r="E1079" s="168"/>
    </row>
    <row r="1080" spans="1:5" x14ac:dyDescent="0.2">
      <c r="A1080" s="22">
        <v>8</v>
      </c>
      <c r="B1080" s="140" t="s">
        <v>477</v>
      </c>
      <c r="C1080" s="125">
        <v>300000</v>
      </c>
      <c r="E1080" s="168"/>
    </row>
    <row r="1081" spans="1:5" x14ac:dyDescent="0.2">
      <c r="A1081" s="22">
        <v>8</v>
      </c>
      <c r="B1081" s="140" t="s">
        <v>478</v>
      </c>
      <c r="C1081" s="125">
        <v>149737.5</v>
      </c>
      <c r="D1081" s="95"/>
      <c r="E1081" s="168"/>
    </row>
    <row r="1082" spans="1:5" ht="13.5" thickBot="1" x14ac:dyDescent="0.25">
      <c r="A1082" s="22">
        <v>8</v>
      </c>
      <c r="B1082" s="318" t="s">
        <v>479</v>
      </c>
      <c r="C1082" s="402">
        <v>257037.4</v>
      </c>
      <c r="E1082" s="170"/>
    </row>
    <row r="1083" spans="1:5" ht="14.25" thickTop="1" thickBot="1" x14ac:dyDescent="0.25">
      <c r="A1083" s="47"/>
      <c r="B1083" s="1"/>
      <c r="C1083" s="50"/>
      <c r="D1083" s="51"/>
      <c r="E1083" s="269" t="s">
        <v>28</v>
      </c>
    </row>
    <row r="1084" spans="1:5" ht="14.25" thickTop="1" thickBot="1" x14ac:dyDescent="0.25">
      <c r="B1084" s="53" t="s">
        <v>30</v>
      </c>
      <c r="C1084" s="54" t="s">
        <v>31</v>
      </c>
      <c r="D1084" s="9"/>
      <c r="E1084" s="175" t="s">
        <v>297</v>
      </c>
    </row>
    <row r="1085" spans="1:5" ht="13.5" thickTop="1" x14ac:dyDescent="0.2">
      <c r="A1085" s="22">
        <v>8</v>
      </c>
      <c r="B1085" s="140" t="s">
        <v>480</v>
      </c>
      <c r="C1085" s="125">
        <v>300000</v>
      </c>
      <c r="E1085" s="168"/>
    </row>
    <row r="1086" spans="1:5" x14ac:dyDescent="0.2">
      <c r="A1086" s="22">
        <v>8</v>
      </c>
      <c r="B1086" s="140" t="s">
        <v>481</v>
      </c>
      <c r="C1086" s="125">
        <v>235634</v>
      </c>
      <c r="E1086" s="168"/>
    </row>
    <row r="1087" spans="1:5" x14ac:dyDescent="0.2">
      <c r="A1087" s="22">
        <v>8</v>
      </c>
      <c r="B1087" s="140" t="s">
        <v>482</v>
      </c>
      <c r="C1087" s="125">
        <v>300000</v>
      </c>
      <c r="E1087" s="168"/>
    </row>
    <row r="1088" spans="1:5" x14ac:dyDescent="0.2">
      <c r="A1088" s="22">
        <v>8</v>
      </c>
      <c r="B1088" s="140" t="s">
        <v>483</v>
      </c>
      <c r="C1088" s="125">
        <v>232000</v>
      </c>
      <c r="E1088" s="168"/>
    </row>
    <row r="1089" spans="1:5" x14ac:dyDescent="0.2">
      <c r="A1089" s="22">
        <v>8</v>
      </c>
      <c r="B1089" s="140" t="s">
        <v>484</v>
      </c>
      <c r="C1089" s="125">
        <v>300000</v>
      </c>
      <c r="E1089" s="168"/>
    </row>
    <row r="1090" spans="1:5" x14ac:dyDescent="0.2">
      <c r="A1090" s="22">
        <v>8</v>
      </c>
      <c r="B1090" s="140" t="s">
        <v>485</v>
      </c>
      <c r="C1090" s="125">
        <v>300000</v>
      </c>
      <c r="E1090" s="168"/>
    </row>
    <row r="1091" spans="1:5" x14ac:dyDescent="0.2">
      <c r="A1091" s="22">
        <v>8</v>
      </c>
      <c r="B1091" s="140" t="s">
        <v>486</v>
      </c>
      <c r="C1091" s="125">
        <v>212032.5</v>
      </c>
      <c r="E1091" s="168"/>
    </row>
    <row r="1092" spans="1:5" x14ac:dyDescent="0.2">
      <c r="A1092" s="22">
        <v>8</v>
      </c>
      <c r="B1092" s="140" t="s">
        <v>487</v>
      </c>
      <c r="C1092" s="125">
        <v>230409</v>
      </c>
      <c r="E1092" s="168"/>
    </row>
    <row r="1093" spans="1:5" x14ac:dyDescent="0.2">
      <c r="A1093" s="22">
        <v>8</v>
      </c>
      <c r="B1093" s="140" t="s">
        <v>488</v>
      </c>
      <c r="C1093" s="125">
        <v>285000</v>
      </c>
      <c r="E1093" s="168"/>
    </row>
    <row r="1094" spans="1:5" x14ac:dyDescent="0.2">
      <c r="A1094" s="22">
        <v>8</v>
      </c>
      <c r="B1094" s="140" t="s">
        <v>489</v>
      </c>
      <c r="C1094" s="125">
        <v>300000</v>
      </c>
      <c r="E1094" s="168"/>
    </row>
    <row r="1095" spans="1:5" x14ac:dyDescent="0.2">
      <c r="A1095" s="22">
        <v>8</v>
      </c>
      <c r="B1095" s="140" t="s">
        <v>490</v>
      </c>
      <c r="C1095" s="125">
        <v>300000</v>
      </c>
      <c r="E1095" s="168"/>
    </row>
    <row r="1096" spans="1:5" x14ac:dyDescent="0.2">
      <c r="A1096" s="22">
        <v>8</v>
      </c>
      <c r="B1096" s="140" t="s">
        <v>491</v>
      </c>
      <c r="C1096" s="125">
        <v>300000</v>
      </c>
      <c r="E1096" s="168"/>
    </row>
    <row r="1097" spans="1:5" x14ac:dyDescent="0.2">
      <c r="A1097" s="22">
        <v>8</v>
      </c>
      <c r="B1097" s="140" t="s">
        <v>492</v>
      </c>
      <c r="C1097" s="205">
        <v>300000</v>
      </c>
      <c r="E1097" s="168"/>
    </row>
    <row r="1098" spans="1:5" ht="25.5" x14ac:dyDescent="0.2">
      <c r="A1098" s="22">
        <v>8</v>
      </c>
      <c r="B1098" s="140" t="s">
        <v>493</v>
      </c>
      <c r="C1098" s="125">
        <v>282100</v>
      </c>
      <c r="E1098" s="168"/>
    </row>
    <row r="1099" spans="1:5" x14ac:dyDescent="0.2">
      <c r="A1099" s="22">
        <v>8</v>
      </c>
      <c r="B1099" s="140" t="s">
        <v>494</v>
      </c>
      <c r="C1099" s="125">
        <v>300000</v>
      </c>
      <c r="E1099" s="168"/>
    </row>
    <row r="1100" spans="1:5" x14ac:dyDescent="0.2">
      <c r="A1100" s="22">
        <v>8</v>
      </c>
      <c r="B1100" s="140" t="s">
        <v>495</v>
      </c>
      <c r="C1100" s="125">
        <v>130000</v>
      </c>
      <c r="E1100" s="168"/>
    </row>
    <row r="1101" spans="1:5" x14ac:dyDescent="0.2">
      <c r="A1101" s="22">
        <v>8</v>
      </c>
      <c r="B1101" s="140" t="s">
        <v>496</v>
      </c>
      <c r="C1101" s="125">
        <v>300000</v>
      </c>
      <c r="E1101" s="168"/>
    </row>
    <row r="1102" spans="1:5" x14ac:dyDescent="0.2">
      <c r="A1102" s="22">
        <v>8</v>
      </c>
      <c r="B1102" s="140" t="s">
        <v>497</v>
      </c>
      <c r="C1102" s="125">
        <v>200000</v>
      </c>
      <c r="E1102" s="168"/>
    </row>
    <row r="1103" spans="1:5" x14ac:dyDescent="0.2">
      <c r="A1103" s="22">
        <v>8</v>
      </c>
      <c r="B1103" s="140" t="s">
        <v>498</v>
      </c>
      <c r="C1103" s="205">
        <v>300000</v>
      </c>
      <c r="E1103" s="168"/>
    </row>
    <row r="1104" spans="1:5" x14ac:dyDescent="0.2">
      <c r="A1104" s="22">
        <v>8</v>
      </c>
      <c r="B1104" s="140" t="s">
        <v>499</v>
      </c>
      <c r="C1104" s="125">
        <v>300000</v>
      </c>
      <c r="E1104" s="168"/>
    </row>
    <row r="1105" spans="1:6" x14ac:dyDescent="0.2">
      <c r="A1105" s="22">
        <v>8</v>
      </c>
      <c r="B1105" s="140" t="s">
        <v>500</v>
      </c>
      <c r="C1105" s="125">
        <v>135000</v>
      </c>
      <c r="E1105" s="168"/>
    </row>
    <row r="1106" spans="1:6" x14ac:dyDescent="0.2">
      <c r="A1106" s="22">
        <v>8</v>
      </c>
      <c r="B1106" s="140" t="s">
        <v>501</v>
      </c>
      <c r="C1106" s="125">
        <v>300000</v>
      </c>
      <c r="E1106" s="168"/>
    </row>
    <row r="1107" spans="1:6" x14ac:dyDescent="0.2">
      <c r="A1107" s="22">
        <v>8</v>
      </c>
      <c r="B1107" s="140" t="s">
        <v>502</v>
      </c>
      <c r="C1107" s="125">
        <v>250000</v>
      </c>
      <c r="E1107" s="168"/>
    </row>
    <row r="1108" spans="1:6" x14ac:dyDescent="0.2">
      <c r="A1108" s="22">
        <v>8</v>
      </c>
      <c r="B1108" s="140" t="s">
        <v>503</v>
      </c>
      <c r="C1108" s="125">
        <v>300000</v>
      </c>
      <c r="E1108" s="168"/>
    </row>
    <row r="1109" spans="1:6" x14ac:dyDescent="0.2">
      <c r="A1109" s="22">
        <v>8</v>
      </c>
      <c r="B1109" s="140" t="s">
        <v>504</v>
      </c>
      <c r="C1109" s="205">
        <v>300000</v>
      </c>
      <c r="E1109" s="168"/>
    </row>
    <row r="1110" spans="1:6" x14ac:dyDescent="0.2">
      <c r="A1110" s="22">
        <v>8</v>
      </c>
      <c r="B1110" s="140" t="s">
        <v>505</v>
      </c>
      <c r="C1110" s="125">
        <v>193579.5</v>
      </c>
      <c r="E1110" s="168"/>
    </row>
    <row r="1111" spans="1:6" x14ac:dyDescent="0.2">
      <c r="A1111" s="22">
        <v>8</v>
      </c>
      <c r="B1111" s="140" t="s">
        <v>222</v>
      </c>
      <c r="C1111" s="125">
        <v>300000</v>
      </c>
      <c r="E1111" s="168"/>
    </row>
    <row r="1112" spans="1:6" x14ac:dyDescent="0.2">
      <c r="A1112" s="22">
        <v>8</v>
      </c>
      <c r="B1112" s="140" t="s">
        <v>506</v>
      </c>
      <c r="C1112" s="205">
        <v>300000</v>
      </c>
      <c r="E1112" s="176"/>
    </row>
    <row r="1113" spans="1:6" x14ac:dyDescent="0.2">
      <c r="A1113" s="22">
        <v>8</v>
      </c>
      <c r="B1113" s="140" t="s">
        <v>507</v>
      </c>
      <c r="C1113" s="125">
        <v>247000</v>
      </c>
      <c r="E1113" s="168"/>
      <c r="F1113" s="207"/>
    </row>
    <row r="1114" spans="1:6" x14ac:dyDescent="0.2">
      <c r="A1114" s="22">
        <v>8</v>
      </c>
      <c r="B1114" s="140" t="s">
        <v>508</v>
      </c>
      <c r="C1114" s="125">
        <v>91000</v>
      </c>
      <c r="E1114" s="168"/>
      <c r="F1114" s="207"/>
    </row>
    <row r="1115" spans="1:6" x14ac:dyDescent="0.2">
      <c r="A1115" s="22">
        <v>8</v>
      </c>
      <c r="B1115" s="140" t="s">
        <v>509</v>
      </c>
      <c r="C1115" s="125">
        <v>300000</v>
      </c>
      <c r="E1115" s="168"/>
      <c r="F1115" s="207"/>
    </row>
    <row r="1116" spans="1:6" x14ac:dyDescent="0.2">
      <c r="A1116" s="22">
        <v>8</v>
      </c>
      <c r="B1116" s="140" t="s">
        <v>510</v>
      </c>
      <c r="C1116" s="125">
        <v>125000</v>
      </c>
      <c r="E1116" s="168">
        <v>865.5</v>
      </c>
      <c r="F1116" s="207"/>
    </row>
    <row r="1117" spans="1:6" ht="25.5" x14ac:dyDescent="0.2">
      <c r="A1117" s="22">
        <v>8</v>
      </c>
      <c r="B1117" s="140" t="s">
        <v>511</v>
      </c>
      <c r="C1117" s="125">
        <v>125000</v>
      </c>
      <c r="E1117" s="168"/>
      <c r="F1117" s="207"/>
    </row>
    <row r="1118" spans="1:6" ht="18" customHeight="1" x14ac:dyDescent="0.2">
      <c r="A1118" s="22">
        <v>8</v>
      </c>
      <c r="B1118" s="413" t="s">
        <v>512</v>
      </c>
      <c r="C1118" s="125">
        <v>123000</v>
      </c>
      <c r="E1118" s="168"/>
      <c r="F1118" s="207"/>
    </row>
    <row r="1119" spans="1:6" x14ac:dyDescent="0.2">
      <c r="A1119" s="22">
        <v>8</v>
      </c>
      <c r="B1119" s="140" t="s">
        <v>513</v>
      </c>
      <c r="C1119" s="125">
        <v>62000</v>
      </c>
      <c r="E1119" s="169"/>
      <c r="F1119" s="207"/>
    </row>
    <row r="1120" spans="1:6" ht="17.25" customHeight="1" x14ac:dyDescent="0.2">
      <c r="B1120" s="140" t="s">
        <v>514</v>
      </c>
      <c r="C1120" s="125">
        <v>125000</v>
      </c>
      <c r="E1120" s="173"/>
      <c r="F1120" s="207"/>
    </row>
    <row r="1121" spans="1:6" x14ac:dyDescent="0.2">
      <c r="B1121" s="140" t="s">
        <v>515</v>
      </c>
      <c r="C1121" s="125">
        <v>125000</v>
      </c>
      <c r="E1121" s="168">
        <v>405</v>
      </c>
      <c r="F1121" s="207"/>
    </row>
    <row r="1122" spans="1:6" ht="25.5" x14ac:dyDescent="0.2">
      <c r="B1122" s="140" t="s">
        <v>516</v>
      </c>
      <c r="C1122" s="125">
        <v>125000</v>
      </c>
      <c r="E1122" s="168"/>
      <c r="F1122" s="207"/>
    </row>
    <row r="1123" spans="1:6" ht="16.5" customHeight="1" x14ac:dyDescent="0.2">
      <c r="B1123" s="140" t="s">
        <v>517</v>
      </c>
      <c r="C1123" s="125">
        <v>125000</v>
      </c>
      <c r="E1123" s="168"/>
      <c r="F1123" s="207"/>
    </row>
    <row r="1124" spans="1:6" x14ac:dyDescent="0.2">
      <c r="B1124" s="140" t="s">
        <v>518</v>
      </c>
      <c r="C1124" s="125">
        <v>124875</v>
      </c>
      <c r="E1124" s="168"/>
      <c r="F1124" s="207"/>
    </row>
    <row r="1125" spans="1:6" x14ac:dyDescent="0.2">
      <c r="B1125" s="140" t="s">
        <v>519</v>
      </c>
      <c r="C1125" s="125">
        <v>125000</v>
      </c>
      <c r="E1125" s="168">
        <v>1500</v>
      </c>
      <c r="F1125" s="207"/>
    </row>
    <row r="1126" spans="1:6" ht="15.75" customHeight="1" x14ac:dyDescent="0.2">
      <c r="B1126" s="140" t="s">
        <v>520</v>
      </c>
      <c r="C1126" s="125">
        <v>125000</v>
      </c>
      <c r="E1126" s="173"/>
      <c r="F1126" s="207"/>
    </row>
    <row r="1127" spans="1:6" x14ac:dyDescent="0.2">
      <c r="B1127" s="140" t="s">
        <v>521</v>
      </c>
      <c r="C1127" s="125">
        <v>125000</v>
      </c>
      <c r="E1127" s="168"/>
      <c r="F1127" s="207"/>
    </row>
    <row r="1128" spans="1:6" ht="25.5" x14ac:dyDescent="0.2">
      <c r="B1128" s="140" t="s">
        <v>522</v>
      </c>
      <c r="C1128" s="125">
        <v>125000</v>
      </c>
      <c r="E1128" s="168"/>
      <c r="F1128" s="207"/>
    </row>
    <row r="1129" spans="1:6" x14ac:dyDescent="0.2">
      <c r="B1129" s="140" t="s">
        <v>523</v>
      </c>
      <c r="C1129" s="125">
        <v>160000</v>
      </c>
      <c r="E1129" s="168"/>
      <c r="F1129" s="207"/>
    </row>
    <row r="1130" spans="1:6" x14ac:dyDescent="0.2">
      <c r="B1130" s="140" t="s">
        <v>524</v>
      </c>
      <c r="C1130" s="125">
        <v>72600</v>
      </c>
      <c r="E1130" s="168"/>
      <c r="F1130" s="207"/>
    </row>
    <row r="1131" spans="1:6" ht="14.25" customHeight="1" x14ac:dyDescent="0.2">
      <c r="A1131" s="47"/>
      <c r="B1131" s="140" t="s">
        <v>525</v>
      </c>
      <c r="C1131" s="125">
        <v>200000</v>
      </c>
      <c r="E1131" s="169"/>
      <c r="F1131" s="266"/>
    </row>
    <row r="1132" spans="1:6" x14ac:dyDescent="0.2">
      <c r="A1132" s="47"/>
      <c r="B1132" s="140" t="s">
        <v>526</v>
      </c>
      <c r="C1132" s="125">
        <v>149000</v>
      </c>
      <c r="D1132" s="51"/>
      <c r="E1132" s="273"/>
    </row>
    <row r="1133" spans="1:6" x14ac:dyDescent="0.2">
      <c r="B1133" s="140" t="s">
        <v>527</v>
      </c>
      <c r="C1133" s="125">
        <v>91000</v>
      </c>
      <c r="D1133" s="9"/>
      <c r="E1133" s="185"/>
    </row>
    <row r="1134" spans="1:6" x14ac:dyDescent="0.2">
      <c r="A1134" s="22">
        <v>8</v>
      </c>
      <c r="B1134" s="140" t="s">
        <v>528</v>
      </c>
      <c r="C1134" s="125">
        <v>54000</v>
      </c>
      <c r="E1134" s="173"/>
      <c r="F1134" s="207"/>
    </row>
    <row r="1135" spans="1:6" x14ac:dyDescent="0.2">
      <c r="A1135" s="22">
        <v>8</v>
      </c>
      <c r="B1135" s="140" t="s">
        <v>529</v>
      </c>
      <c r="C1135" s="125">
        <v>54000</v>
      </c>
      <c r="E1135" s="168"/>
      <c r="F1135" s="207"/>
    </row>
    <row r="1136" spans="1:6" x14ac:dyDescent="0.2">
      <c r="A1136" s="22">
        <v>8</v>
      </c>
      <c r="B1136" s="140" t="s">
        <v>530</v>
      </c>
      <c r="C1136" s="125">
        <v>90750</v>
      </c>
      <c r="E1136" s="168"/>
      <c r="F1136" s="207"/>
    </row>
    <row r="1137" spans="1:6" x14ac:dyDescent="0.2">
      <c r="A1137" s="22">
        <v>8</v>
      </c>
      <c r="B1137" s="140" t="s">
        <v>531</v>
      </c>
      <c r="C1137" s="125">
        <v>131000</v>
      </c>
      <c r="E1137" s="168"/>
      <c r="F1137" s="207"/>
    </row>
    <row r="1138" spans="1:6" x14ac:dyDescent="0.2">
      <c r="A1138" s="22">
        <v>8</v>
      </c>
      <c r="B1138" s="140" t="s">
        <v>532</v>
      </c>
      <c r="C1138" s="125">
        <v>187000</v>
      </c>
      <c r="E1138" s="168"/>
      <c r="F1138" s="207"/>
    </row>
    <row r="1139" spans="1:6" x14ac:dyDescent="0.2">
      <c r="A1139" s="22">
        <v>8</v>
      </c>
      <c r="B1139" s="140" t="s">
        <v>533</v>
      </c>
      <c r="C1139" s="125">
        <v>200000</v>
      </c>
      <c r="E1139" s="168"/>
      <c r="F1139" s="207"/>
    </row>
    <row r="1140" spans="1:6" x14ac:dyDescent="0.2">
      <c r="A1140" s="22">
        <v>8</v>
      </c>
      <c r="B1140" s="140" t="s">
        <v>534</v>
      </c>
      <c r="C1140" s="205">
        <v>50000</v>
      </c>
      <c r="E1140" s="168"/>
      <c r="F1140" s="207"/>
    </row>
    <row r="1141" spans="1:6" x14ac:dyDescent="0.2">
      <c r="A1141" s="22">
        <v>8</v>
      </c>
      <c r="B1141" s="140" t="s">
        <v>535</v>
      </c>
      <c r="C1141" s="125">
        <v>94017</v>
      </c>
      <c r="E1141" s="168"/>
      <c r="F1141" s="207"/>
    </row>
    <row r="1142" spans="1:6" x14ac:dyDescent="0.2">
      <c r="A1142" s="22">
        <v>8</v>
      </c>
      <c r="B1142" s="140" t="s">
        <v>536</v>
      </c>
      <c r="C1142" s="205">
        <v>60000</v>
      </c>
      <c r="E1142" s="168"/>
      <c r="F1142" s="207"/>
    </row>
    <row r="1143" spans="1:6" x14ac:dyDescent="0.2">
      <c r="A1143" s="22">
        <v>8</v>
      </c>
      <c r="B1143" s="140" t="s">
        <v>537</v>
      </c>
      <c r="C1143" s="205">
        <v>72600</v>
      </c>
      <c r="E1143" s="169"/>
      <c r="F1143" s="207"/>
    </row>
    <row r="1144" spans="1:6" x14ac:dyDescent="0.2">
      <c r="A1144" s="22">
        <v>8</v>
      </c>
      <c r="B1144" s="140" t="s">
        <v>538</v>
      </c>
      <c r="C1144" s="205">
        <v>200000</v>
      </c>
      <c r="E1144" s="173"/>
      <c r="F1144" s="207"/>
    </row>
    <row r="1145" spans="1:6" x14ac:dyDescent="0.2">
      <c r="A1145" s="22">
        <v>8</v>
      </c>
      <c r="B1145" s="140" t="s">
        <v>539</v>
      </c>
      <c r="C1145" s="125">
        <v>200000</v>
      </c>
      <c r="E1145" s="169"/>
      <c r="F1145" s="207"/>
    </row>
    <row r="1146" spans="1:6" x14ac:dyDescent="0.2">
      <c r="A1146" s="22">
        <v>8</v>
      </c>
      <c r="B1146" s="140" t="s">
        <v>540</v>
      </c>
      <c r="C1146" s="125">
        <v>45000</v>
      </c>
      <c r="E1146" s="168"/>
      <c r="F1146" s="207"/>
    </row>
    <row r="1147" spans="1:6" x14ac:dyDescent="0.2">
      <c r="A1147" s="22">
        <v>8</v>
      </c>
      <c r="B1147" s="140" t="s">
        <v>541</v>
      </c>
      <c r="C1147" s="125">
        <v>114000</v>
      </c>
      <c r="E1147" s="169"/>
      <c r="F1147" s="207"/>
    </row>
    <row r="1148" spans="1:6" x14ac:dyDescent="0.2">
      <c r="A1148" s="22">
        <v>8</v>
      </c>
      <c r="B1148" s="140" t="s">
        <v>542</v>
      </c>
      <c r="C1148" s="125">
        <v>99825</v>
      </c>
      <c r="E1148" s="173"/>
      <c r="F1148" s="207"/>
    </row>
    <row r="1149" spans="1:6" x14ac:dyDescent="0.2">
      <c r="A1149" s="22">
        <v>8</v>
      </c>
      <c r="B1149" s="140" t="s">
        <v>136</v>
      </c>
      <c r="C1149" s="125">
        <v>0</v>
      </c>
      <c r="E1149" s="168"/>
      <c r="F1149" s="207"/>
    </row>
    <row r="1150" spans="1:6" x14ac:dyDescent="0.2">
      <c r="A1150" s="22">
        <v>8</v>
      </c>
      <c r="B1150" s="140" t="s">
        <v>543</v>
      </c>
      <c r="C1150" s="125">
        <v>107500</v>
      </c>
      <c r="E1150" s="168"/>
      <c r="F1150" s="207"/>
    </row>
    <row r="1151" spans="1:6" ht="13.5" thickBot="1" x14ac:dyDescent="0.25">
      <c r="A1151" s="22">
        <v>8</v>
      </c>
      <c r="B1151" s="318" t="s">
        <v>544</v>
      </c>
      <c r="C1151" s="402">
        <v>175000</v>
      </c>
      <c r="E1151" s="170">
        <v>5000</v>
      </c>
      <c r="F1151" s="207"/>
    </row>
    <row r="1152" spans="1:6" ht="14.25" thickTop="1" thickBot="1" x14ac:dyDescent="0.25">
      <c r="A1152" s="47"/>
      <c r="B1152" s="1"/>
      <c r="C1152" s="50"/>
      <c r="D1152" s="51"/>
      <c r="E1152" s="269" t="s">
        <v>28</v>
      </c>
    </row>
    <row r="1153" spans="1:20" ht="14.25" thickTop="1" thickBot="1" x14ac:dyDescent="0.25">
      <c r="B1153" s="53" t="s">
        <v>30</v>
      </c>
      <c r="C1153" s="54" t="s">
        <v>31</v>
      </c>
      <c r="D1153" s="9"/>
      <c r="E1153" s="175" t="s">
        <v>297</v>
      </c>
    </row>
    <row r="1154" spans="1:20" ht="13.5" thickTop="1" x14ac:dyDescent="0.2">
      <c r="A1154" s="22">
        <v>8</v>
      </c>
      <c r="B1154" s="140" t="s">
        <v>545</v>
      </c>
      <c r="C1154" s="205">
        <v>156000</v>
      </c>
      <c r="E1154" s="168">
        <v>22000</v>
      </c>
      <c r="F1154" s="207"/>
    </row>
    <row r="1155" spans="1:20" x14ac:dyDescent="0.2">
      <c r="A1155" s="22">
        <v>8</v>
      </c>
      <c r="B1155" s="140" t="s">
        <v>546</v>
      </c>
      <c r="C1155" s="125">
        <v>57000</v>
      </c>
      <c r="E1155" s="168"/>
      <c r="F1155" s="207"/>
    </row>
    <row r="1156" spans="1:20" ht="13.5" thickBot="1" x14ac:dyDescent="0.25">
      <c r="A1156" s="22">
        <v>8</v>
      </c>
      <c r="B1156" s="318" t="s">
        <v>547</v>
      </c>
      <c r="C1156" s="319">
        <v>78650</v>
      </c>
      <c r="E1156" s="170"/>
      <c r="F1156" s="207" t="s">
        <v>139</v>
      </c>
      <c r="G1156" s="6">
        <f>SUM(C1154:C1156,C1085:C1151,C1049:C1082)</f>
        <v>21536685.569999997</v>
      </c>
    </row>
    <row r="1157" spans="1:20" s="99" customFormat="1" ht="21" customHeight="1" thickTop="1" thickBot="1" x14ac:dyDescent="0.25">
      <c r="A1157" s="97"/>
      <c r="B1157" s="98" t="s">
        <v>33</v>
      </c>
      <c r="C1157" s="449">
        <f>SUM(C1154:C1156,C1085:C1151,C1049:C1082)</f>
        <v>21536685.569999997</v>
      </c>
      <c r="D1157" s="157"/>
      <c r="E1157" s="335">
        <f t="shared" ref="E1157" si="0">SUM(E1154:E1156,E1085:E1151,E1049:E1082)</f>
        <v>29770.5</v>
      </c>
      <c r="F1157" s="70"/>
      <c r="G1157" s="6"/>
      <c r="H1157" s="117"/>
      <c r="I1157" s="75"/>
      <c r="J1157" s="76"/>
      <c r="K1157" s="77"/>
      <c r="L1157" s="70"/>
      <c r="M1157" s="70"/>
      <c r="N1157" s="70"/>
      <c r="O1157" s="70"/>
      <c r="P1157" s="70"/>
      <c r="Q1157" s="70"/>
      <c r="R1157" s="70"/>
      <c r="S1157" s="70"/>
      <c r="T1157" s="70"/>
    </row>
    <row r="1158" spans="1:20" ht="13.5" thickTop="1" x14ac:dyDescent="0.2">
      <c r="A1158" s="47"/>
      <c r="B1158" s="100"/>
      <c r="C1158" s="68"/>
      <c r="D1158" s="1"/>
      <c r="E1158" s="262"/>
      <c r="G1158" s="62"/>
    </row>
    <row r="1159" spans="1:20" x14ac:dyDescent="0.2">
      <c r="A1159" s="47"/>
      <c r="B1159" s="100"/>
      <c r="C1159" s="68"/>
      <c r="D1159" s="1"/>
      <c r="E1159" s="262"/>
      <c r="G1159" s="62"/>
    </row>
    <row r="1160" spans="1:20" ht="18.75" customHeight="1" x14ac:dyDescent="0.25">
      <c r="A1160" s="47"/>
      <c r="B1160" s="105" t="s">
        <v>143</v>
      </c>
      <c r="C1160" s="68"/>
      <c r="D1160" s="1"/>
      <c r="E1160" s="262"/>
      <c r="G1160" s="62"/>
    </row>
    <row r="1161" spans="1:20" ht="15.75" customHeight="1" thickBot="1" x14ac:dyDescent="0.25">
      <c r="A1161" s="47"/>
      <c r="B1161" s="100"/>
      <c r="C1161" s="68"/>
      <c r="D1161" s="1"/>
      <c r="E1161" s="269" t="s">
        <v>28</v>
      </c>
      <c r="G1161" s="62"/>
    </row>
    <row r="1162" spans="1:20" ht="14.25" thickTop="1" thickBot="1" x14ac:dyDescent="0.25">
      <c r="A1162" s="47"/>
      <c r="B1162" s="53" t="s">
        <v>30</v>
      </c>
      <c r="C1162" s="151" t="s">
        <v>31</v>
      </c>
      <c r="D1162" s="55"/>
      <c r="E1162" s="180" t="s">
        <v>297</v>
      </c>
      <c r="G1162" s="62"/>
    </row>
    <row r="1163" spans="1:20" ht="13.5" thickTop="1" x14ac:dyDescent="0.2">
      <c r="A1163" s="47"/>
      <c r="B1163" s="376" t="s">
        <v>1735</v>
      </c>
      <c r="C1163" s="201">
        <v>3569500</v>
      </c>
      <c r="D1163" s="1"/>
      <c r="E1163" s="169"/>
      <c r="F1163" s="73" t="s">
        <v>1733</v>
      </c>
      <c r="G1163" s="6">
        <v>3569500</v>
      </c>
    </row>
    <row r="1164" spans="1:20" x14ac:dyDescent="0.2">
      <c r="A1164" s="47"/>
      <c r="B1164" s="384" t="s">
        <v>1951</v>
      </c>
      <c r="C1164" s="202">
        <v>180000</v>
      </c>
      <c r="D1164" s="1"/>
      <c r="E1164" s="169"/>
      <c r="G1164" s="116"/>
      <c r="H1164" s="117"/>
    </row>
    <row r="1165" spans="1:20" x14ac:dyDescent="0.2">
      <c r="A1165" s="47"/>
      <c r="B1165" s="385" t="s">
        <v>1757</v>
      </c>
      <c r="C1165" s="200">
        <v>180000</v>
      </c>
      <c r="D1165" s="1"/>
      <c r="E1165" s="169"/>
      <c r="G1165" s="62"/>
    </row>
    <row r="1166" spans="1:20" x14ac:dyDescent="0.2">
      <c r="A1166" s="47"/>
      <c r="B1166" s="385" t="s">
        <v>1952</v>
      </c>
      <c r="C1166" s="203">
        <v>180000</v>
      </c>
      <c r="D1166" s="1"/>
      <c r="E1166" s="169"/>
      <c r="G1166" s="62"/>
    </row>
    <row r="1167" spans="1:20" ht="13.5" thickBot="1" x14ac:dyDescent="0.25">
      <c r="A1167" s="47"/>
      <c r="B1167" s="385" t="s">
        <v>1953</v>
      </c>
      <c r="C1167" s="148">
        <v>180000</v>
      </c>
      <c r="D1167" s="1"/>
      <c r="E1167" s="169"/>
      <c r="F1167" s="73" t="s">
        <v>1774</v>
      </c>
      <c r="G1167" s="6">
        <f>C1164+C1165+C1166+C1167</f>
        <v>720000</v>
      </c>
    </row>
    <row r="1168" spans="1:20" ht="14.25" thickTop="1" thickBot="1" x14ac:dyDescent="0.25">
      <c r="A1168" s="47"/>
      <c r="B1168" s="65" t="s">
        <v>33</v>
      </c>
      <c r="C1168" s="452">
        <f>SUM(C1163:C1167)</f>
        <v>4289500</v>
      </c>
      <c r="D1168" s="454"/>
      <c r="E1168" s="453">
        <f t="shared" ref="E1168" si="1">SUM(E1163:E1167)</f>
        <v>0</v>
      </c>
      <c r="F1168" s="324"/>
      <c r="G1168" s="62"/>
    </row>
    <row r="1169" spans="1:8" ht="13.5" thickTop="1" x14ac:dyDescent="0.2">
      <c r="A1169" s="47"/>
      <c r="B1169" s="100"/>
      <c r="C1169" s="68"/>
      <c r="D1169" s="1"/>
      <c r="E1169" s="262"/>
      <c r="G1169" s="62"/>
    </row>
    <row r="1170" spans="1:8" x14ac:dyDescent="0.2">
      <c r="A1170" s="47"/>
      <c r="B1170" s="100"/>
      <c r="C1170" s="68"/>
      <c r="D1170" s="1"/>
      <c r="E1170" s="262"/>
      <c r="G1170" s="62"/>
    </row>
    <row r="1171" spans="1:8" ht="12.75" customHeight="1" x14ac:dyDescent="0.2">
      <c r="A1171" s="47"/>
      <c r="B1171" s="230" t="s">
        <v>279</v>
      </c>
      <c r="C1171" s="230"/>
      <c r="D1171" s="1"/>
      <c r="E1171" s="262"/>
    </row>
    <row r="1172" spans="1:8" ht="15" customHeight="1" thickBot="1" x14ac:dyDescent="0.25">
      <c r="A1172" s="47"/>
      <c r="B1172" s="230"/>
      <c r="C1172" s="230"/>
      <c r="D1172" s="1"/>
      <c r="E1172" s="262"/>
    </row>
    <row r="1173" spans="1:8" ht="14.25" thickTop="1" thickBot="1" x14ac:dyDescent="0.25">
      <c r="B1173" s="53" t="s">
        <v>30</v>
      </c>
      <c r="C1173" s="231" t="s">
        <v>31</v>
      </c>
      <c r="D1173" s="55"/>
      <c r="E1173" s="171" t="s">
        <v>297</v>
      </c>
    </row>
    <row r="1174" spans="1:8" ht="13.5" thickTop="1" x14ac:dyDescent="0.2">
      <c r="B1174" s="206" t="s">
        <v>551</v>
      </c>
      <c r="C1174" s="158">
        <v>99750</v>
      </c>
      <c r="D1174" s="120"/>
      <c r="E1174" s="182"/>
    </row>
    <row r="1175" spans="1:8" x14ac:dyDescent="0.2">
      <c r="B1175" s="206" t="s">
        <v>552</v>
      </c>
      <c r="C1175" s="158">
        <v>3480000</v>
      </c>
      <c r="D1175" s="120"/>
      <c r="E1175" s="185"/>
    </row>
    <row r="1176" spans="1:8" x14ac:dyDescent="0.2">
      <c r="A1176" s="47"/>
      <c r="B1176" s="206" t="s">
        <v>553</v>
      </c>
      <c r="C1176" s="158">
        <v>41000</v>
      </c>
      <c r="D1176" s="1"/>
      <c r="E1176" s="270"/>
    </row>
    <row r="1177" spans="1:8" x14ac:dyDescent="0.2">
      <c r="A1177" s="47"/>
      <c r="B1177" s="206" t="s">
        <v>553</v>
      </c>
      <c r="C1177" s="158">
        <v>450000</v>
      </c>
      <c r="D1177" s="1"/>
      <c r="E1177" s="270"/>
    </row>
    <row r="1178" spans="1:8" x14ac:dyDescent="0.2">
      <c r="A1178" s="47"/>
      <c r="B1178" s="344" t="s">
        <v>554</v>
      </c>
      <c r="C1178" s="246">
        <v>50000</v>
      </c>
      <c r="D1178" s="1"/>
      <c r="E1178" s="270"/>
      <c r="F1178" s="73" t="s">
        <v>139</v>
      </c>
      <c r="G1178" s="6">
        <f>C1174+C1175+C1176+C1177+C1178</f>
        <v>4120750</v>
      </c>
    </row>
    <row r="1179" spans="1:8" x14ac:dyDescent="0.2">
      <c r="A1179" s="47"/>
      <c r="B1179" s="345" t="s">
        <v>1138</v>
      </c>
      <c r="C1179" s="128">
        <v>100000</v>
      </c>
      <c r="D1179" s="1"/>
      <c r="E1179" s="270"/>
      <c r="G1179" s="6"/>
    </row>
    <row r="1180" spans="1:8" x14ac:dyDescent="0.2">
      <c r="A1180" s="47"/>
      <c r="B1180" s="346" t="s">
        <v>1139</v>
      </c>
      <c r="C1180" s="263">
        <v>600000</v>
      </c>
      <c r="D1180" s="1"/>
      <c r="E1180" s="270"/>
      <c r="G1180" s="6"/>
    </row>
    <row r="1181" spans="1:8" x14ac:dyDescent="0.2">
      <c r="A1181" s="47"/>
      <c r="B1181" s="208" t="s">
        <v>1140</v>
      </c>
      <c r="C1181" s="125">
        <v>100000</v>
      </c>
      <c r="D1181" s="1"/>
      <c r="E1181" s="270"/>
      <c r="G1181" s="6"/>
    </row>
    <row r="1182" spans="1:8" ht="13.5" thickBot="1" x14ac:dyDescent="0.25">
      <c r="A1182" s="47"/>
      <c r="B1182" s="346" t="s">
        <v>1141</v>
      </c>
      <c r="C1182" s="263">
        <v>47500</v>
      </c>
      <c r="D1182" s="1"/>
      <c r="E1182" s="270"/>
      <c r="F1182" s="73" t="s">
        <v>854</v>
      </c>
      <c r="G1182" s="6">
        <f>C1179+C1180+C1181+C1182</f>
        <v>847500</v>
      </c>
    </row>
    <row r="1183" spans="1:8" ht="21" customHeight="1" thickTop="1" thickBot="1" x14ac:dyDescent="0.25">
      <c r="B1183" s="65" t="s">
        <v>33</v>
      </c>
      <c r="C1183" s="156">
        <f>SUM(C1174:C1182)</f>
        <v>4968250</v>
      </c>
      <c r="D1183" s="64"/>
      <c r="E1183" s="181">
        <f>SUM(E1174:E1182)</f>
        <v>0</v>
      </c>
      <c r="G1183" s="62"/>
      <c r="H1183" s="117"/>
    </row>
    <row r="1184" spans="1:8" ht="12.75" customHeight="1" thickTop="1" x14ac:dyDescent="0.2">
      <c r="A1184" s="47"/>
      <c r="B1184" s="100"/>
      <c r="C1184" s="68"/>
      <c r="D1184" s="1"/>
      <c r="E1184" s="262"/>
      <c r="G1184" s="6"/>
      <c r="H1184" s="117"/>
    </row>
    <row r="1185" spans="1:8" ht="15" x14ac:dyDescent="0.2">
      <c r="A1185" s="47"/>
      <c r="B1185" s="8"/>
      <c r="C1185" s="68"/>
      <c r="D1185" s="1"/>
      <c r="E1185" s="262"/>
      <c r="G1185" s="6"/>
      <c r="H1185" s="117"/>
    </row>
    <row r="1186" spans="1:8" ht="15.75" x14ac:dyDescent="0.25">
      <c r="A1186" s="47"/>
      <c r="B1186" s="16" t="s">
        <v>144</v>
      </c>
      <c r="C1186" s="68"/>
      <c r="D1186" s="1"/>
      <c r="E1186" s="262"/>
    </row>
    <row r="1187" spans="1:8" ht="13.5" thickBot="1" x14ac:dyDescent="0.25">
      <c r="A1187" s="47"/>
      <c r="B1187" s="1"/>
      <c r="C1187" s="50"/>
      <c r="D1187" s="51"/>
      <c r="E1187" s="269" t="s">
        <v>28</v>
      </c>
    </row>
    <row r="1188" spans="1:8" ht="14.25" thickTop="1" thickBot="1" x14ac:dyDescent="0.25">
      <c r="B1188" s="53" t="s">
        <v>30</v>
      </c>
      <c r="C1188" s="54" t="s">
        <v>31</v>
      </c>
      <c r="D1188" s="9"/>
      <c r="E1188" s="178" t="s">
        <v>297</v>
      </c>
    </row>
    <row r="1189" spans="1:8" ht="13.5" thickTop="1" x14ac:dyDescent="0.2">
      <c r="A1189" s="22">
        <v>10</v>
      </c>
      <c r="B1189" s="350" t="s">
        <v>1142</v>
      </c>
      <c r="C1189" s="351">
        <v>1300000</v>
      </c>
      <c r="D1189" s="58"/>
      <c r="E1189" s="172"/>
    </row>
    <row r="1190" spans="1:8" x14ac:dyDescent="0.2">
      <c r="A1190" s="22">
        <v>10</v>
      </c>
      <c r="B1190" s="127" t="s">
        <v>1143</v>
      </c>
      <c r="C1190" s="126">
        <v>900000</v>
      </c>
      <c r="D1190" s="58"/>
      <c r="E1190" s="168"/>
    </row>
    <row r="1191" spans="1:8" x14ac:dyDescent="0.2">
      <c r="A1191" s="22">
        <v>10</v>
      </c>
      <c r="B1191" s="352" t="s">
        <v>1144</v>
      </c>
      <c r="C1191" s="152">
        <v>400000</v>
      </c>
      <c r="D1191" s="58"/>
      <c r="E1191" s="168"/>
    </row>
    <row r="1192" spans="1:8" x14ac:dyDescent="0.2">
      <c r="A1192" s="22">
        <v>10</v>
      </c>
      <c r="B1192" s="163" t="s">
        <v>1145</v>
      </c>
      <c r="C1192" s="330">
        <v>15000</v>
      </c>
      <c r="D1192" s="58"/>
      <c r="E1192" s="168"/>
    </row>
    <row r="1193" spans="1:8" x14ac:dyDescent="0.2">
      <c r="A1193" s="22">
        <v>10</v>
      </c>
      <c r="B1193" s="353" t="s">
        <v>1146</v>
      </c>
      <c r="C1193" s="147">
        <v>50000</v>
      </c>
      <c r="D1193" s="58"/>
      <c r="E1193" s="168"/>
    </row>
    <row r="1194" spans="1:8" x14ac:dyDescent="0.2">
      <c r="A1194" s="22">
        <v>10</v>
      </c>
      <c r="B1194" s="353" t="s">
        <v>1147</v>
      </c>
      <c r="C1194" s="147">
        <v>10000</v>
      </c>
      <c r="D1194" s="58"/>
      <c r="E1194" s="168"/>
    </row>
    <row r="1195" spans="1:8" x14ac:dyDescent="0.2">
      <c r="A1195" s="22">
        <v>10</v>
      </c>
      <c r="B1195" s="208" t="s">
        <v>1148</v>
      </c>
      <c r="C1195" s="137">
        <v>40000</v>
      </c>
      <c r="D1195" s="58"/>
      <c r="E1195" s="168"/>
    </row>
    <row r="1196" spans="1:8" x14ac:dyDescent="0.2">
      <c r="A1196" s="22">
        <v>10</v>
      </c>
      <c r="B1196" s="139" t="s">
        <v>1149</v>
      </c>
      <c r="C1196" s="125">
        <v>30000</v>
      </c>
      <c r="D1196" s="58"/>
      <c r="E1196" s="168"/>
    </row>
    <row r="1197" spans="1:8" x14ac:dyDescent="0.2">
      <c r="A1197" s="22">
        <v>10</v>
      </c>
      <c r="B1197" s="139" t="s">
        <v>1150</v>
      </c>
      <c r="C1197" s="125">
        <v>30000</v>
      </c>
      <c r="D1197" s="58"/>
      <c r="E1197" s="168"/>
    </row>
    <row r="1198" spans="1:8" x14ac:dyDescent="0.2">
      <c r="A1198" s="22">
        <v>10</v>
      </c>
      <c r="B1198" s="139" t="s">
        <v>1151</v>
      </c>
      <c r="C1198" s="128">
        <v>30000</v>
      </c>
      <c r="D1198" s="58"/>
      <c r="E1198" s="169"/>
    </row>
    <row r="1199" spans="1:8" x14ac:dyDescent="0.2">
      <c r="B1199" s="139" t="s">
        <v>1146</v>
      </c>
      <c r="C1199" s="128">
        <v>80000</v>
      </c>
      <c r="D1199" s="58"/>
      <c r="E1199" s="173"/>
    </row>
    <row r="1200" spans="1:8" x14ac:dyDescent="0.2">
      <c r="B1200" s="139" t="s">
        <v>1152</v>
      </c>
      <c r="C1200" s="128">
        <v>80000</v>
      </c>
      <c r="D1200" s="58"/>
      <c r="E1200" s="168"/>
    </row>
    <row r="1201" spans="2:5" x14ac:dyDescent="0.2">
      <c r="B1201" s="139" t="s">
        <v>1153</v>
      </c>
      <c r="C1201" s="128">
        <v>20000</v>
      </c>
      <c r="D1201" s="58"/>
      <c r="E1201" s="168"/>
    </row>
    <row r="1202" spans="2:5" ht="25.5" x14ac:dyDescent="0.2">
      <c r="B1202" s="208" t="s">
        <v>1154</v>
      </c>
      <c r="C1202" s="125">
        <v>1000000</v>
      </c>
      <c r="D1202" s="58"/>
      <c r="E1202" s="168"/>
    </row>
    <row r="1203" spans="2:5" x14ac:dyDescent="0.2">
      <c r="B1203" s="127" t="s">
        <v>1155</v>
      </c>
      <c r="C1203" s="265">
        <v>2000000</v>
      </c>
      <c r="D1203" s="58"/>
      <c r="E1203" s="168"/>
    </row>
    <row r="1204" spans="2:5" x14ac:dyDescent="0.2">
      <c r="B1204" s="208" t="s">
        <v>1156</v>
      </c>
      <c r="C1204" s="137">
        <v>1300000</v>
      </c>
      <c r="D1204" s="58"/>
      <c r="E1204" s="168"/>
    </row>
    <row r="1205" spans="2:5" x14ac:dyDescent="0.2">
      <c r="B1205" s="208" t="s">
        <v>1157</v>
      </c>
      <c r="C1205" s="137">
        <v>1600000</v>
      </c>
      <c r="D1205" s="58"/>
      <c r="E1205" s="168"/>
    </row>
    <row r="1206" spans="2:5" x14ac:dyDescent="0.2">
      <c r="B1206" s="127" t="s">
        <v>1158</v>
      </c>
      <c r="C1206" s="265">
        <v>1300000</v>
      </c>
      <c r="D1206" s="58"/>
      <c r="E1206" s="168"/>
    </row>
    <row r="1207" spans="2:5" x14ac:dyDescent="0.2">
      <c r="B1207" s="127" t="s">
        <v>1159</v>
      </c>
      <c r="C1207" s="125">
        <v>700000</v>
      </c>
      <c r="D1207" s="58"/>
      <c r="E1207" s="168"/>
    </row>
    <row r="1208" spans="2:5" x14ac:dyDescent="0.2">
      <c r="B1208" s="208" t="s">
        <v>1160</v>
      </c>
      <c r="C1208" s="125">
        <v>1300000</v>
      </c>
      <c r="D1208" s="58"/>
      <c r="E1208" s="168"/>
    </row>
    <row r="1209" spans="2:5" x14ac:dyDescent="0.2">
      <c r="B1209" s="208" t="s">
        <v>1161</v>
      </c>
      <c r="C1209" s="125">
        <v>1300000</v>
      </c>
      <c r="D1209" s="58"/>
      <c r="E1209" s="168"/>
    </row>
    <row r="1210" spans="2:5" x14ac:dyDescent="0.2">
      <c r="B1210" s="127" t="s">
        <v>1162</v>
      </c>
      <c r="C1210" s="125">
        <v>1900000</v>
      </c>
      <c r="D1210" s="58"/>
      <c r="E1210" s="168"/>
    </row>
    <row r="1211" spans="2:5" x14ac:dyDescent="0.2">
      <c r="B1211" s="127" t="s">
        <v>1163</v>
      </c>
      <c r="C1211" s="125">
        <v>2400000</v>
      </c>
      <c r="D1211" s="58"/>
      <c r="E1211" s="168"/>
    </row>
    <row r="1212" spans="2:5" x14ac:dyDescent="0.2">
      <c r="B1212" s="127" t="s">
        <v>1164</v>
      </c>
      <c r="C1212" s="125">
        <v>1600000</v>
      </c>
      <c r="D1212" s="58"/>
      <c r="E1212" s="168"/>
    </row>
    <row r="1213" spans="2:5" x14ac:dyDescent="0.2">
      <c r="B1213" s="127" t="s">
        <v>1165</v>
      </c>
      <c r="C1213" s="128">
        <v>850000</v>
      </c>
      <c r="D1213" s="58"/>
      <c r="E1213" s="168"/>
    </row>
    <row r="1214" spans="2:5" x14ac:dyDescent="0.2">
      <c r="B1214" s="127" t="s">
        <v>1166</v>
      </c>
      <c r="C1214" s="125">
        <v>500000</v>
      </c>
      <c r="D1214" s="58"/>
      <c r="E1214" s="168"/>
    </row>
    <row r="1215" spans="2:5" x14ac:dyDescent="0.2">
      <c r="B1215" s="208" t="s">
        <v>1167</v>
      </c>
      <c r="C1215" s="125">
        <v>700000</v>
      </c>
      <c r="D1215" s="58"/>
      <c r="E1215" s="168"/>
    </row>
    <row r="1216" spans="2:5" x14ac:dyDescent="0.2">
      <c r="B1216" s="127" t="s">
        <v>1168</v>
      </c>
      <c r="C1216" s="125">
        <v>1300000</v>
      </c>
      <c r="D1216" s="58"/>
      <c r="E1216" s="168"/>
    </row>
    <row r="1217" spans="1:5" x14ac:dyDescent="0.2">
      <c r="B1217" s="354" t="s">
        <v>1169</v>
      </c>
      <c r="C1217" s="126">
        <v>10000</v>
      </c>
      <c r="D1217" s="58"/>
      <c r="E1217" s="168"/>
    </row>
    <row r="1218" spans="1:5" x14ac:dyDescent="0.2">
      <c r="B1218" s="164" t="s">
        <v>1170</v>
      </c>
      <c r="C1218" s="125">
        <v>15000</v>
      </c>
      <c r="D1218" s="58"/>
      <c r="E1218" s="168"/>
    </row>
    <row r="1219" spans="1:5" x14ac:dyDescent="0.2">
      <c r="B1219" s="354" t="s">
        <v>1171</v>
      </c>
      <c r="C1219" s="126">
        <v>15000</v>
      </c>
      <c r="D1219" s="58"/>
      <c r="E1219" s="169"/>
    </row>
    <row r="1220" spans="1:5" x14ac:dyDescent="0.2">
      <c r="A1220" s="22">
        <v>10</v>
      </c>
      <c r="B1220" s="354" t="s">
        <v>1172</v>
      </c>
      <c r="C1220" s="126">
        <v>20000</v>
      </c>
      <c r="D1220" s="58"/>
      <c r="E1220" s="173"/>
    </row>
    <row r="1221" spans="1:5" ht="13.5" thickBot="1" x14ac:dyDescent="0.25">
      <c r="A1221" s="22">
        <v>10</v>
      </c>
      <c r="B1221" s="414" t="s">
        <v>1173</v>
      </c>
      <c r="C1221" s="415">
        <v>65000</v>
      </c>
      <c r="D1221" s="58"/>
      <c r="E1221" s="170"/>
    </row>
    <row r="1222" spans="1:5" ht="14.25" thickTop="1" thickBot="1" x14ac:dyDescent="0.25">
      <c r="A1222" s="47"/>
      <c r="B1222" s="1"/>
      <c r="C1222" s="50"/>
      <c r="D1222" s="51"/>
      <c r="E1222" s="269" t="s">
        <v>28</v>
      </c>
    </row>
    <row r="1223" spans="1:5" ht="14.25" thickTop="1" thickBot="1" x14ac:dyDescent="0.25">
      <c r="B1223" s="53" t="s">
        <v>30</v>
      </c>
      <c r="C1223" s="54" t="s">
        <v>31</v>
      </c>
      <c r="D1223" s="9"/>
      <c r="E1223" s="178" t="s">
        <v>297</v>
      </c>
    </row>
    <row r="1224" spans="1:5" ht="13.5" thickTop="1" x14ac:dyDescent="0.2">
      <c r="A1224" s="22">
        <v>10</v>
      </c>
      <c r="B1224" s="354" t="s">
        <v>1174</v>
      </c>
      <c r="C1224" s="126">
        <v>40000</v>
      </c>
      <c r="D1224" s="58"/>
      <c r="E1224" s="168"/>
    </row>
    <row r="1225" spans="1:5" x14ac:dyDescent="0.2">
      <c r="A1225" s="22">
        <v>10</v>
      </c>
      <c r="B1225" s="354" t="s">
        <v>914</v>
      </c>
      <c r="C1225" s="126">
        <v>20000</v>
      </c>
      <c r="D1225" s="58"/>
      <c r="E1225" s="168"/>
    </row>
    <row r="1226" spans="1:5" x14ac:dyDescent="0.2">
      <c r="A1226" s="22">
        <v>10</v>
      </c>
      <c r="B1226" s="354" t="s">
        <v>1175</v>
      </c>
      <c r="C1226" s="126">
        <v>30000</v>
      </c>
      <c r="D1226" s="1"/>
      <c r="E1226" s="169"/>
    </row>
    <row r="1227" spans="1:5" x14ac:dyDescent="0.2">
      <c r="A1227" s="47"/>
      <c r="B1227" s="354" t="s">
        <v>1176</v>
      </c>
      <c r="C1227" s="126">
        <v>20000</v>
      </c>
      <c r="D1227" s="51"/>
      <c r="E1227" s="179"/>
    </row>
    <row r="1228" spans="1:5" x14ac:dyDescent="0.2">
      <c r="B1228" s="354" t="s">
        <v>1177</v>
      </c>
      <c r="C1228" s="126">
        <v>15000</v>
      </c>
      <c r="D1228" s="120"/>
      <c r="E1228" s="182"/>
    </row>
    <row r="1229" spans="1:5" x14ac:dyDescent="0.2">
      <c r="A1229" s="22">
        <v>10</v>
      </c>
      <c r="B1229" s="354" t="s">
        <v>1178</v>
      </c>
      <c r="C1229" s="126">
        <v>40000</v>
      </c>
      <c r="D1229" s="58"/>
      <c r="E1229" s="173"/>
    </row>
    <row r="1230" spans="1:5" x14ac:dyDescent="0.2">
      <c r="A1230" s="22">
        <v>10</v>
      </c>
      <c r="B1230" s="354" t="s">
        <v>1179</v>
      </c>
      <c r="C1230" s="126">
        <v>10000</v>
      </c>
      <c r="D1230" s="58"/>
      <c r="E1230" s="168"/>
    </row>
    <row r="1231" spans="1:5" x14ac:dyDescent="0.2">
      <c r="A1231" s="22">
        <v>10</v>
      </c>
      <c r="B1231" s="354" t="s">
        <v>1180</v>
      </c>
      <c r="C1231" s="126">
        <v>20000</v>
      </c>
      <c r="D1231" s="58"/>
      <c r="E1231" s="169"/>
    </row>
    <row r="1232" spans="1:5" x14ac:dyDescent="0.2">
      <c r="A1232" s="22">
        <v>10</v>
      </c>
      <c r="B1232" s="354" t="s">
        <v>1181</v>
      </c>
      <c r="C1232" s="126">
        <v>10000</v>
      </c>
      <c r="D1232" s="58"/>
      <c r="E1232" s="173"/>
    </row>
    <row r="1233" spans="1:5" x14ac:dyDescent="0.2">
      <c r="A1233" s="22">
        <v>10</v>
      </c>
      <c r="B1233" s="354" t="s">
        <v>1182</v>
      </c>
      <c r="C1233" s="126">
        <v>30000</v>
      </c>
      <c r="D1233" s="58"/>
      <c r="E1233" s="168"/>
    </row>
    <row r="1234" spans="1:5" x14ac:dyDescent="0.2">
      <c r="A1234" s="22">
        <v>10</v>
      </c>
      <c r="B1234" s="164" t="s">
        <v>1183</v>
      </c>
      <c r="C1234" s="125">
        <v>30000</v>
      </c>
      <c r="D1234" s="58"/>
      <c r="E1234" s="168"/>
    </row>
    <row r="1235" spans="1:5" ht="25.5" x14ac:dyDescent="0.2">
      <c r="A1235" s="22">
        <v>10</v>
      </c>
      <c r="B1235" s="164" t="s">
        <v>1184</v>
      </c>
      <c r="C1235" s="125">
        <v>10000</v>
      </c>
      <c r="D1235" s="58"/>
      <c r="E1235" s="168"/>
    </row>
    <row r="1236" spans="1:5" x14ac:dyDescent="0.2">
      <c r="A1236" s="22">
        <v>10</v>
      </c>
      <c r="B1236" s="354" t="s">
        <v>1025</v>
      </c>
      <c r="C1236" s="126">
        <v>10000</v>
      </c>
      <c r="D1236" s="58"/>
      <c r="E1236" s="168"/>
    </row>
    <row r="1237" spans="1:5" x14ac:dyDescent="0.2">
      <c r="A1237" s="22">
        <v>10</v>
      </c>
      <c r="B1237" s="354" t="s">
        <v>1185</v>
      </c>
      <c r="C1237" s="126">
        <v>10000</v>
      </c>
      <c r="D1237" s="58"/>
      <c r="E1237" s="168"/>
    </row>
    <row r="1238" spans="1:5" x14ac:dyDescent="0.2">
      <c r="A1238" s="22">
        <v>10</v>
      </c>
      <c r="B1238" s="354" t="s">
        <v>1186</v>
      </c>
      <c r="C1238" s="126">
        <v>50000</v>
      </c>
      <c r="D1238" s="58"/>
      <c r="E1238" s="168"/>
    </row>
    <row r="1239" spans="1:5" x14ac:dyDescent="0.2">
      <c r="A1239" s="22">
        <v>10</v>
      </c>
      <c r="B1239" s="355" t="s">
        <v>1187</v>
      </c>
      <c r="C1239" s="152">
        <v>30000</v>
      </c>
      <c r="D1239" s="58"/>
      <c r="E1239" s="168"/>
    </row>
    <row r="1240" spans="1:5" x14ac:dyDescent="0.2">
      <c r="A1240" s="22">
        <v>10</v>
      </c>
      <c r="B1240" s="355" t="s">
        <v>1188</v>
      </c>
      <c r="C1240" s="152">
        <v>10000</v>
      </c>
      <c r="D1240" s="58"/>
      <c r="E1240" s="168"/>
    </row>
    <row r="1241" spans="1:5" x14ac:dyDescent="0.2">
      <c r="A1241" s="22">
        <v>10</v>
      </c>
      <c r="B1241" s="352" t="s">
        <v>1189</v>
      </c>
      <c r="C1241" s="152">
        <v>30000</v>
      </c>
      <c r="D1241" s="58"/>
      <c r="E1241" s="168"/>
    </row>
    <row r="1242" spans="1:5" x14ac:dyDescent="0.2">
      <c r="A1242" s="22">
        <v>10</v>
      </c>
      <c r="B1242" s="163" t="s">
        <v>1190</v>
      </c>
      <c r="C1242" s="330">
        <v>10000</v>
      </c>
      <c r="D1242" s="58"/>
      <c r="E1242" s="168"/>
    </row>
    <row r="1243" spans="1:5" x14ac:dyDescent="0.2">
      <c r="A1243" s="22">
        <v>10</v>
      </c>
      <c r="B1243" s="353" t="s">
        <v>1191</v>
      </c>
      <c r="C1243" s="330">
        <v>10000</v>
      </c>
      <c r="D1243" s="58"/>
      <c r="E1243" s="168"/>
    </row>
    <row r="1244" spans="1:5" x14ac:dyDescent="0.2">
      <c r="A1244" s="22">
        <v>10</v>
      </c>
      <c r="B1244" s="133" t="s">
        <v>1192</v>
      </c>
      <c r="C1244" s="128">
        <v>50000</v>
      </c>
      <c r="D1244" s="58"/>
      <c r="E1244" s="168"/>
    </row>
    <row r="1245" spans="1:5" x14ac:dyDescent="0.2">
      <c r="A1245" s="22">
        <v>10</v>
      </c>
      <c r="B1245" s="163" t="s">
        <v>1193</v>
      </c>
      <c r="C1245" s="152">
        <v>10000</v>
      </c>
      <c r="D1245" s="58"/>
      <c r="E1245" s="168"/>
    </row>
    <row r="1246" spans="1:5" x14ac:dyDescent="0.2">
      <c r="A1246" s="22">
        <v>10</v>
      </c>
      <c r="B1246" s="355" t="s">
        <v>1194</v>
      </c>
      <c r="C1246" s="152">
        <v>50000</v>
      </c>
      <c r="D1246" s="58"/>
      <c r="E1246" s="168"/>
    </row>
    <row r="1247" spans="1:5" x14ac:dyDescent="0.2">
      <c r="A1247" s="22">
        <v>10</v>
      </c>
      <c r="B1247" s="163" t="s">
        <v>1195</v>
      </c>
      <c r="C1247" s="152">
        <v>35000</v>
      </c>
      <c r="D1247" s="58"/>
      <c r="E1247" s="169"/>
    </row>
    <row r="1248" spans="1:5" x14ac:dyDescent="0.2">
      <c r="A1248" s="22">
        <v>10</v>
      </c>
      <c r="B1248" s="163" t="s">
        <v>936</v>
      </c>
      <c r="C1248" s="330">
        <v>15000</v>
      </c>
      <c r="D1248" s="58"/>
      <c r="E1248" s="173"/>
    </row>
    <row r="1249" spans="1:5" x14ac:dyDescent="0.2">
      <c r="A1249" s="22">
        <v>10</v>
      </c>
      <c r="B1249" s="163" t="s">
        <v>1196</v>
      </c>
      <c r="C1249" s="152">
        <v>20000</v>
      </c>
      <c r="D1249" s="58"/>
      <c r="E1249" s="169"/>
    </row>
    <row r="1250" spans="1:5" x14ac:dyDescent="0.2">
      <c r="A1250" s="22">
        <v>10</v>
      </c>
      <c r="B1250" s="163" t="s">
        <v>823</v>
      </c>
      <c r="C1250" s="152">
        <v>15000</v>
      </c>
      <c r="D1250" s="58"/>
      <c r="E1250" s="173"/>
    </row>
    <row r="1251" spans="1:5" x14ac:dyDescent="0.2">
      <c r="A1251" s="22">
        <v>10</v>
      </c>
      <c r="B1251" s="133" t="s">
        <v>1197</v>
      </c>
      <c r="C1251" s="128">
        <v>40000</v>
      </c>
      <c r="D1251" s="58"/>
      <c r="E1251" s="169"/>
    </row>
    <row r="1252" spans="1:5" x14ac:dyDescent="0.2">
      <c r="A1252" s="22">
        <v>10</v>
      </c>
      <c r="B1252" s="133" t="s">
        <v>1198</v>
      </c>
      <c r="C1252" s="128">
        <v>30000</v>
      </c>
      <c r="D1252" s="58"/>
      <c r="E1252" s="173"/>
    </row>
    <row r="1253" spans="1:5" x14ac:dyDescent="0.2">
      <c r="A1253" s="22">
        <v>10</v>
      </c>
      <c r="B1253" s="163" t="s">
        <v>1199</v>
      </c>
      <c r="C1253" s="152">
        <v>10000</v>
      </c>
      <c r="D1253" s="58"/>
      <c r="E1253" s="168"/>
    </row>
    <row r="1254" spans="1:5" x14ac:dyDescent="0.2">
      <c r="A1254" s="22">
        <v>10</v>
      </c>
      <c r="B1254" s="352" t="s">
        <v>1200</v>
      </c>
      <c r="C1254" s="152">
        <v>70000</v>
      </c>
      <c r="D1254" s="58"/>
      <c r="E1254" s="169"/>
    </row>
    <row r="1255" spans="1:5" x14ac:dyDescent="0.2">
      <c r="A1255" s="22">
        <v>10</v>
      </c>
      <c r="B1255" s="163" t="s">
        <v>1201</v>
      </c>
      <c r="C1255" s="152">
        <v>10000</v>
      </c>
      <c r="D1255" s="58"/>
      <c r="E1255" s="173"/>
    </row>
    <row r="1256" spans="1:5" x14ac:dyDescent="0.2">
      <c r="A1256" s="22">
        <v>10</v>
      </c>
      <c r="B1256" s="133" t="s">
        <v>1202</v>
      </c>
      <c r="C1256" s="128">
        <v>30000</v>
      </c>
      <c r="D1256" s="58"/>
      <c r="E1256" s="168"/>
    </row>
    <row r="1257" spans="1:5" x14ac:dyDescent="0.2">
      <c r="A1257" s="22">
        <v>10</v>
      </c>
      <c r="B1257" s="163" t="s">
        <v>1203</v>
      </c>
      <c r="C1257" s="128">
        <v>15000</v>
      </c>
      <c r="D1257" s="58"/>
      <c r="E1257" s="168"/>
    </row>
    <row r="1258" spans="1:5" x14ac:dyDescent="0.2">
      <c r="A1258" s="22">
        <v>10</v>
      </c>
      <c r="B1258" s="133" t="s">
        <v>1204</v>
      </c>
      <c r="C1258" s="128">
        <v>10000</v>
      </c>
      <c r="D1258" s="58"/>
      <c r="E1258" s="168"/>
    </row>
    <row r="1259" spans="1:5" x14ac:dyDescent="0.2">
      <c r="A1259" s="22">
        <v>10</v>
      </c>
      <c r="B1259" s="163" t="s">
        <v>1205</v>
      </c>
      <c r="C1259" s="152">
        <v>10000</v>
      </c>
      <c r="D1259" s="58"/>
      <c r="E1259" s="168"/>
    </row>
    <row r="1260" spans="1:5" x14ac:dyDescent="0.2">
      <c r="A1260" s="22">
        <v>10</v>
      </c>
      <c r="B1260" s="163" t="s">
        <v>1206</v>
      </c>
      <c r="C1260" s="152">
        <v>10000</v>
      </c>
      <c r="D1260" s="58"/>
      <c r="E1260" s="168"/>
    </row>
    <row r="1261" spans="1:5" ht="12.75" customHeight="1" x14ac:dyDescent="0.2">
      <c r="A1261" s="22">
        <v>10</v>
      </c>
      <c r="B1261" s="352" t="s">
        <v>1207</v>
      </c>
      <c r="C1261" s="152">
        <v>25000</v>
      </c>
      <c r="D1261" s="58"/>
      <c r="E1261" s="169"/>
    </row>
    <row r="1262" spans="1:5" x14ac:dyDescent="0.2">
      <c r="A1262" s="47"/>
      <c r="B1262" s="163" t="s">
        <v>1208</v>
      </c>
      <c r="C1262" s="152">
        <v>20000</v>
      </c>
      <c r="D1262" s="58"/>
      <c r="E1262" s="173"/>
    </row>
    <row r="1263" spans="1:5" x14ac:dyDescent="0.2">
      <c r="A1263" s="47"/>
      <c r="B1263" s="138" t="s">
        <v>1209</v>
      </c>
      <c r="C1263" s="128">
        <v>10000</v>
      </c>
      <c r="D1263" s="58"/>
      <c r="E1263" s="168"/>
    </row>
    <row r="1264" spans="1:5" x14ac:dyDescent="0.2">
      <c r="A1264" s="47"/>
      <c r="B1264" s="352" t="s">
        <v>1210</v>
      </c>
      <c r="C1264" s="152">
        <v>10000</v>
      </c>
      <c r="D1264" s="58"/>
      <c r="E1264" s="168"/>
    </row>
    <row r="1265" spans="1:5" x14ac:dyDescent="0.2">
      <c r="A1265" s="47"/>
      <c r="B1265" s="163" t="s">
        <v>1211</v>
      </c>
      <c r="C1265" s="152">
        <v>10000</v>
      </c>
      <c r="D1265" s="58"/>
      <c r="E1265" s="168"/>
    </row>
    <row r="1266" spans="1:5" x14ac:dyDescent="0.2">
      <c r="A1266" s="47"/>
      <c r="B1266" s="133" t="s">
        <v>1212</v>
      </c>
      <c r="C1266" s="128">
        <v>40000</v>
      </c>
      <c r="D1266" s="58"/>
      <c r="E1266" s="168"/>
    </row>
    <row r="1267" spans="1:5" x14ac:dyDescent="0.2">
      <c r="A1267" s="47"/>
      <c r="B1267" s="352" t="s">
        <v>1213</v>
      </c>
      <c r="C1267" s="152">
        <v>100000</v>
      </c>
      <c r="D1267" s="58"/>
      <c r="E1267" s="168"/>
    </row>
    <row r="1268" spans="1:5" x14ac:dyDescent="0.2">
      <c r="A1268" s="47"/>
      <c r="B1268" s="133" t="s">
        <v>1214</v>
      </c>
      <c r="C1268" s="128">
        <v>25000</v>
      </c>
      <c r="D1268" s="58"/>
      <c r="E1268" s="168"/>
    </row>
    <row r="1269" spans="1:5" x14ac:dyDescent="0.2">
      <c r="A1269" s="47"/>
      <c r="B1269" s="163" t="s">
        <v>1215</v>
      </c>
      <c r="C1269" s="152">
        <v>30000</v>
      </c>
      <c r="D1269" s="58"/>
      <c r="E1269" s="168"/>
    </row>
    <row r="1270" spans="1:5" x14ac:dyDescent="0.2">
      <c r="A1270" s="47"/>
      <c r="B1270" s="352" t="s">
        <v>1216</v>
      </c>
      <c r="C1270" s="128">
        <v>20000</v>
      </c>
      <c r="D1270" s="58"/>
      <c r="E1270" s="168"/>
    </row>
    <row r="1271" spans="1:5" x14ac:dyDescent="0.2">
      <c r="A1271" s="47"/>
      <c r="B1271" s="163" t="s">
        <v>1217</v>
      </c>
      <c r="C1271" s="152">
        <v>35000</v>
      </c>
      <c r="D1271" s="58"/>
      <c r="E1271" s="168"/>
    </row>
    <row r="1272" spans="1:5" x14ac:dyDescent="0.2">
      <c r="A1272" s="47"/>
      <c r="B1272" s="163" t="s">
        <v>1218</v>
      </c>
      <c r="C1272" s="330">
        <v>100000</v>
      </c>
      <c r="D1272" s="58"/>
      <c r="E1272" s="168"/>
    </row>
    <row r="1273" spans="1:5" x14ac:dyDescent="0.2">
      <c r="A1273" s="47"/>
      <c r="B1273" s="352" t="s">
        <v>956</v>
      </c>
      <c r="C1273" s="330">
        <v>30000</v>
      </c>
      <c r="D1273" s="58"/>
      <c r="E1273" s="168"/>
    </row>
    <row r="1274" spans="1:5" x14ac:dyDescent="0.2">
      <c r="A1274" s="47"/>
      <c r="B1274" s="163" t="s">
        <v>1219</v>
      </c>
      <c r="C1274" s="330">
        <v>15000</v>
      </c>
      <c r="D1274" s="58"/>
      <c r="E1274" s="168"/>
    </row>
    <row r="1275" spans="1:5" x14ac:dyDescent="0.2">
      <c r="A1275" s="47"/>
      <c r="B1275" s="333" t="s">
        <v>1220</v>
      </c>
      <c r="C1275" s="330">
        <v>50000</v>
      </c>
      <c r="D1275" s="58"/>
      <c r="E1275" s="168"/>
    </row>
    <row r="1276" spans="1:5" x14ac:dyDescent="0.2">
      <c r="A1276" s="47"/>
      <c r="B1276" s="163" t="s">
        <v>1221</v>
      </c>
      <c r="C1276" s="330">
        <v>30000</v>
      </c>
      <c r="D1276" s="58"/>
      <c r="E1276" s="168"/>
    </row>
    <row r="1277" spans="1:5" x14ac:dyDescent="0.2">
      <c r="A1277" s="47"/>
      <c r="B1277" s="163" t="s">
        <v>1222</v>
      </c>
      <c r="C1277" s="330">
        <v>10000</v>
      </c>
      <c r="D1277" s="58"/>
      <c r="E1277" s="168"/>
    </row>
    <row r="1278" spans="1:5" x14ac:dyDescent="0.2">
      <c r="A1278" s="47"/>
      <c r="B1278" s="163" t="s">
        <v>1223</v>
      </c>
      <c r="C1278" s="330">
        <v>10000</v>
      </c>
      <c r="D1278" s="58"/>
      <c r="E1278" s="168"/>
    </row>
    <row r="1279" spans="1:5" x14ac:dyDescent="0.2">
      <c r="A1279" s="47"/>
      <c r="B1279" s="333" t="s">
        <v>1224</v>
      </c>
      <c r="C1279" s="330">
        <v>15000</v>
      </c>
      <c r="D1279" s="58"/>
      <c r="E1279" s="168"/>
    </row>
    <row r="1280" spans="1:5" x14ac:dyDescent="0.2">
      <c r="A1280" s="47"/>
      <c r="B1280" s="133" t="s">
        <v>1225</v>
      </c>
      <c r="C1280" s="137">
        <v>30000</v>
      </c>
      <c r="D1280" s="58"/>
      <c r="E1280" s="168"/>
    </row>
    <row r="1281" spans="1:5" x14ac:dyDescent="0.2">
      <c r="A1281" s="47"/>
      <c r="B1281" s="163" t="s">
        <v>1226</v>
      </c>
      <c r="C1281" s="330">
        <v>20000</v>
      </c>
      <c r="D1281" s="58"/>
      <c r="E1281" s="168"/>
    </row>
    <row r="1282" spans="1:5" x14ac:dyDescent="0.2">
      <c r="A1282" s="47"/>
      <c r="B1282" s="163" t="s">
        <v>1227</v>
      </c>
      <c r="C1282" s="330">
        <v>10000</v>
      </c>
      <c r="D1282" s="58"/>
      <c r="E1282" s="168"/>
    </row>
    <row r="1283" spans="1:5" x14ac:dyDescent="0.2">
      <c r="A1283" s="47"/>
      <c r="B1283" s="138" t="s">
        <v>1228</v>
      </c>
      <c r="C1283" s="137">
        <v>80000</v>
      </c>
      <c r="D1283" s="58"/>
      <c r="E1283" s="168"/>
    </row>
    <row r="1284" spans="1:5" x14ac:dyDescent="0.2">
      <c r="A1284" s="47"/>
      <c r="B1284" s="163" t="s">
        <v>1229</v>
      </c>
      <c r="C1284" s="330">
        <v>10000</v>
      </c>
      <c r="D1284" s="58"/>
      <c r="E1284" s="169"/>
    </row>
    <row r="1285" spans="1:5" x14ac:dyDescent="0.2">
      <c r="A1285" s="22">
        <v>10</v>
      </c>
      <c r="B1285" s="352" t="s">
        <v>1230</v>
      </c>
      <c r="C1285" s="330">
        <v>35000</v>
      </c>
      <c r="D1285" s="58"/>
      <c r="E1285" s="173"/>
    </row>
    <row r="1286" spans="1:5" x14ac:dyDescent="0.2">
      <c r="A1286" s="22">
        <v>10</v>
      </c>
      <c r="B1286" s="163" t="s">
        <v>1231</v>
      </c>
      <c r="C1286" s="330">
        <v>40000</v>
      </c>
      <c r="D1286" s="58"/>
      <c r="E1286" s="168"/>
    </row>
    <row r="1287" spans="1:5" x14ac:dyDescent="0.2">
      <c r="A1287" s="22">
        <v>10</v>
      </c>
      <c r="B1287" s="352" t="s">
        <v>1232</v>
      </c>
      <c r="C1287" s="330">
        <v>20000</v>
      </c>
      <c r="D1287" s="58"/>
      <c r="E1287" s="168"/>
    </row>
    <row r="1288" spans="1:5" ht="15.75" customHeight="1" x14ac:dyDescent="0.2">
      <c r="A1288" s="22">
        <v>10</v>
      </c>
      <c r="B1288" s="138" t="s">
        <v>1233</v>
      </c>
      <c r="C1288" s="137">
        <v>90000</v>
      </c>
      <c r="D1288" s="58"/>
      <c r="E1288" s="168"/>
    </row>
    <row r="1289" spans="1:5" x14ac:dyDescent="0.2">
      <c r="A1289" s="22">
        <v>10</v>
      </c>
      <c r="B1289" s="352" t="s">
        <v>1234</v>
      </c>
      <c r="C1289" s="330">
        <v>20000</v>
      </c>
      <c r="D1289" s="58"/>
      <c r="E1289" s="168"/>
    </row>
    <row r="1290" spans="1:5" x14ac:dyDescent="0.2">
      <c r="A1290" s="22">
        <v>10</v>
      </c>
      <c r="B1290" s="352" t="s">
        <v>1235</v>
      </c>
      <c r="C1290" s="330">
        <v>200000</v>
      </c>
      <c r="D1290" s="58"/>
      <c r="E1290" s="168"/>
    </row>
    <row r="1291" spans="1:5" x14ac:dyDescent="0.2">
      <c r="A1291" s="22">
        <v>10</v>
      </c>
      <c r="B1291" s="352" t="s">
        <v>1236</v>
      </c>
      <c r="C1291" s="330">
        <v>10000</v>
      </c>
      <c r="D1291" s="58"/>
      <c r="E1291" s="168"/>
    </row>
    <row r="1292" spans="1:5" x14ac:dyDescent="0.2">
      <c r="A1292" s="22">
        <v>10</v>
      </c>
      <c r="B1292" s="138" t="s">
        <v>1237</v>
      </c>
      <c r="C1292" s="137">
        <v>20000</v>
      </c>
      <c r="D1292" s="58"/>
      <c r="E1292" s="168"/>
    </row>
    <row r="1293" spans="1:5" x14ac:dyDescent="0.2">
      <c r="A1293" s="22">
        <v>10</v>
      </c>
      <c r="B1293" s="352" t="s">
        <v>817</v>
      </c>
      <c r="C1293" s="330">
        <v>100000</v>
      </c>
      <c r="D1293" s="58"/>
      <c r="E1293" s="168"/>
    </row>
    <row r="1294" spans="1:5" x14ac:dyDescent="0.2">
      <c r="A1294" s="22">
        <v>10</v>
      </c>
      <c r="B1294" s="352" t="s">
        <v>1238</v>
      </c>
      <c r="C1294" s="330">
        <v>10000</v>
      </c>
      <c r="D1294" s="58"/>
      <c r="E1294" s="168"/>
    </row>
    <row r="1295" spans="1:5" ht="13.5" thickBot="1" x14ac:dyDescent="0.25">
      <c r="A1295" s="22">
        <v>10</v>
      </c>
      <c r="B1295" s="416" t="s">
        <v>1239</v>
      </c>
      <c r="C1295" s="417">
        <v>10000</v>
      </c>
      <c r="D1295" s="1"/>
      <c r="E1295" s="170"/>
    </row>
    <row r="1296" spans="1:5" ht="14.25" thickTop="1" thickBot="1" x14ac:dyDescent="0.25">
      <c r="A1296" s="47"/>
      <c r="B1296" s="1"/>
      <c r="C1296" s="50"/>
      <c r="D1296" s="51"/>
      <c r="E1296" s="269" t="s">
        <v>28</v>
      </c>
    </row>
    <row r="1297" spans="1:5" ht="14.25" thickTop="1" thickBot="1" x14ac:dyDescent="0.25">
      <c r="B1297" s="53" t="s">
        <v>30</v>
      </c>
      <c r="C1297" s="54" t="s">
        <v>31</v>
      </c>
      <c r="D1297" s="9"/>
      <c r="E1297" s="178" t="s">
        <v>297</v>
      </c>
    </row>
    <row r="1298" spans="1:5" ht="13.5" thickTop="1" x14ac:dyDescent="0.2">
      <c r="A1298" s="47"/>
      <c r="B1298" s="138" t="s">
        <v>1240</v>
      </c>
      <c r="C1298" s="137">
        <v>40000</v>
      </c>
      <c r="D1298" s="51"/>
      <c r="E1298" s="179"/>
    </row>
    <row r="1299" spans="1:5" x14ac:dyDescent="0.2">
      <c r="B1299" s="163" t="s">
        <v>1241</v>
      </c>
      <c r="C1299" s="330">
        <v>20000</v>
      </c>
      <c r="D1299" s="120"/>
      <c r="E1299" s="182"/>
    </row>
    <row r="1300" spans="1:5" x14ac:dyDescent="0.2">
      <c r="A1300" s="22">
        <v>10</v>
      </c>
      <c r="B1300" s="163" t="s">
        <v>1242</v>
      </c>
      <c r="C1300" s="330">
        <v>10000</v>
      </c>
      <c r="D1300" s="58"/>
      <c r="E1300" s="270"/>
    </row>
    <row r="1301" spans="1:5" x14ac:dyDescent="0.2">
      <c r="A1301" s="22">
        <v>10</v>
      </c>
      <c r="B1301" s="163" t="s">
        <v>1037</v>
      </c>
      <c r="C1301" s="330">
        <v>30000</v>
      </c>
      <c r="D1301" s="58"/>
      <c r="E1301" s="168"/>
    </row>
    <row r="1302" spans="1:5" x14ac:dyDescent="0.2">
      <c r="A1302" s="22">
        <v>10</v>
      </c>
      <c r="B1302" s="163" t="s">
        <v>1243</v>
      </c>
      <c r="C1302" s="330">
        <v>10000</v>
      </c>
      <c r="D1302" s="58"/>
      <c r="E1302" s="168"/>
    </row>
    <row r="1303" spans="1:5" x14ac:dyDescent="0.2">
      <c r="A1303" s="22">
        <v>10</v>
      </c>
      <c r="B1303" s="163" t="s">
        <v>1244</v>
      </c>
      <c r="C1303" s="330">
        <v>10000</v>
      </c>
      <c r="D1303" s="58"/>
      <c r="E1303" s="168"/>
    </row>
    <row r="1304" spans="1:5" x14ac:dyDescent="0.2">
      <c r="A1304" s="22">
        <v>10</v>
      </c>
      <c r="B1304" s="163" t="s">
        <v>1245</v>
      </c>
      <c r="C1304" s="330">
        <v>10000</v>
      </c>
      <c r="D1304" s="58"/>
      <c r="E1304" s="168"/>
    </row>
    <row r="1305" spans="1:5" x14ac:dyDescent="0.2">
      <c r="A1305" s="22">
        <v>10</v>
      </c>
      <c r="B1305" s="352" t="s">
        <v>1246</v>
      </c>
      <c r="C1305" s="330">
        <v>20000</v>
      </c>
      <c r="D1305" s="58"/>
      <c r="E1305" s="168"/>
    </row>
    <row r="1306" spans="1:5" x14ac:dyDescent="0.2">
      <c r="A1306" s="22">
        <v>10</v>
      </c>
      <c r="B1306" s="352" t="s">
        <v>1247</v>
      </c>
      <c r="C1306" s="330">
        <v>20000</v>
      </c>
      <c r="D1306" s="58"/>
      <c r="E1306" s="168"/>
    </row>
    <row r="1307" spans="1:5" ht="25.5" x14ac:dyDescent="0.2">
      <c r="A1307" s="22">
        <v>10</v>
      </c>
      <c r="B1307" s="133" t="s">
        <v>1248</v>
      </c>
      <c r="C1307" s="137">
        <v>70000</v>
      </c>
      <c r="D1307" s="58"/>
      <c r="E1307" s="168"/>
    </row>
    <row r="1308" spans="1:5" x14ac:dyDescent="0.2">
      <c r="A1308" s="22">
        <v>10</v>
      </c>
      <c r="B1308" s="352" t="s">
        <v>1249</v>
      </c>
      <c r="C1308" s="330">
        <v>20000</v>
      </c>
      <c r="D1308" s="58"/>
      <c r="E1308" s="168"/>
    </row>
    <row r="1309" spans="1:5" x14ac:dyDescent="0.2">
      <c r="A1309" s="22">
        <v>10</v>
      </c>
      <c r="B1309" s="163" t="s">
        <v>1250</v>
      </c>
      <c r="C1309" s="330">
        <v>20000</v>
      </c>
      <c r="D1309" s="58"/>
      <c r="E1309" s="168"/>
    </row>
    <row r="1310" spans="1:5" x14ac:dyDescent="0.2">
      <c r="A1310" s="22">
        <v>10</v>
      </c>
      <c r="B1310" s="133" t="s">
        <v>1251</v>
      </c>
      <c r="C1310" s="137">
        <v>20000</v>
      </c>
      <c r="D1310" s="58"/>
      <c r="E1310" s="168"/>
    </row>
    <row r="1311" spans="1:5" x14ac:dyDescent="0.2">
      <c r="A1311" s="22">
        <v>10</v>
      </c>
      <c r="B1311" s="139" t="s">
        <v>1252</v>
      </c>
      <c r="C1311" s="137">
        <v>40000</v>
      </c>
      <c r="D1311" s="58"/>
      <c r="E1311" s="168"/>
    </row>
    <row r="1312" spans="1:5" x14ac:dyDescent="0.2">
      <c r="A1312" s="22">
        <v>10</v>
      </c>
      <c r="B1312" s="165" t="s">
        <v>1253</v>
      </c>
      <c r="C1312" s="137">
        <v>350000</v>
      </c>
      <c r="D1312" s="58"/>
      <c r="E1312" s="168"/>
    </row>
    <row r="1313" spans="1:5" x14ac:dyDescent="0.2">
      <c r="A1313" s="22">
        <v>10</v>
      </c>
      <c r="B1313" s="163" t="s">
        <v>1254</v>
      </c>
      <c r="C1313" s="330">
        <v>45000</v>
      </c>
      <c r="D1313" s="58"/>
      <c r="E1313" s="169"/>
    </row>
    <row r="1314" spans="1:5" x14ac:dyDescent="0.2">
      <c r="A1314" s="22">
        <v>10</v>
      </c>
      <c r="B1314" s="163" t="s">
        <v>1255</v>
      </c>
      <c r="C1314" s="330">
        <v>15000</v>
      </c>
      <c r="D1314" s="58"/>
      <c r="E1314" s="169"/>
    </row>
    <row r="1315" spans="1:5" x14ac:dyDescent="0.2">
      <c r="A1315" s="22">
        <v>10</v>
      </c>
      <c r="B1315" s="163" t="s">
        <v>1009</v>
      </c>
      <c r="C1315" s="330">
        <v>15000</v>
      </c>
      <c r="D1315" s="58"/>
      <c r="E1315" s="168"/>
    </row>
    <row r="1316" spans="1:5" x14ac:dyDescent="0.2">
      <c r="A1316" s="22">
        <v>10</v>
      </c>
      <c r="B1316" s="163" t="s">
        <v>892</v>
      </c>
      <c r="C1316" s="330">
        <v>10000</v>
      </c>
      <c r="D1316" s="58"/>
      <c r="E1316" s="168"/>
    </row>
    <row r="1317" spans="1:5" x14ac:dyDescent="0.2">
      <c r="A1317" s="22">
        <v>10</v>
      </c>
      <c r="B1317" s="163" t="s">
        <v>1256</v>
      </c>
      <c r="C1317" s="330">
        <v>15000</v>
      </c>
      <c r="D1317" s="58"/>
      <c r="E1317" s="168"/>
    </row>
    <row r="1318" spans="1:5" x14ac:dyDescent="0.2">
      <c r="A1318" s="22">
        <v>10</v>
      </c>
      <c r="B1318" s="163" t="s">
        <v>1257</v>
      </c>
      <c r="C1318" s="330">
        <v>20000</v>
      </c>
      <c r="D1318" s="58"/>
      <c r="E1318" s="168"/>
    </row>
    <row r="1319" spans="1:5" x14ac:dyDescent="0.2">
      <c r="A1319" s="22">
        <v>10</v>
      </c>
      <c r="B1319" s="352" t="s">
        <v>1258</v>
      </c>
      <c r="C1319" s="330">
        <v>30000</v>
      </c>
      <c r="D1319" s="58"/>
      <c r="E1319" s="169"/>
    </row>
    <row r="1320" spans="1:5" x14ac:dyDescent="0.2">
      <c r="A1320" s="22">
        <v>10</v>
      </c>
      <c r="B1320" s="163" t="s">
        <v>1038</v>
      </c>
      <c r="C1320" s="330">
        <v>10000</v>
      </c>
      <c r="D1320" s="58"/>
      <c r="E1320" s="173"/>
    </row>
    <row r="1321" spans="1:5" x14ac:dyDescent="0.2">
      <c r="A1321" s="22">
        <v>10</v>
      </c>
      <c r="B1321" s="163" t="s">
        <v>1259</v>
      </c>
      <c r="C1321" s="330">
        <v>15000</v>
      </c>
      <c r="D1321" s="58"/>
      <c r="E1321" s="168"/>
    </row>
    <row r="1322" spans="1:5" x14ac:dyDescent="0.2">
      <c r="A1322" s="22">
        <v>10</v>
      </c>
      <c r="B1322" s="133" t="s">
        <v>1260</v>
      </c>
      <c r="C1322" s="137">
        <v>10000</v>
      </c>
      <c r="D1322" s="58"/>
      <c r="E1322" s="169"/>
    </row>
    <row r="1323" spans="1:5" x14ac:dyDescent="0.2">
      <c r="A1323" s="22">
        <v>10</v>
      </c>
      <c r="B1323" s="133" t="s">
        <v>1261</v>
      </c>
      <c r="C1323" s="137">
        <v>60000</v>
      </c>
      <c r="D1323" s="58"/>
      <c r="E1323" s="270"/>
    </row>
    <row r="1324" spans="1:5" x14ac:dyDescent="0.2">
      <c r="A1324" s="47"/>
      <c r="B1324" s="133" t="s">
        <v>1262</v>
      </c>
      <c r="C1324" s="137">
        <v>15000</v>
      </c>
      <c r="D1324" s="58"/>
      <c r="E1324" s="173"/>
    </row>
    <row r="1325" spans="1:5" x14ac:dyDescent="0.2">
      <c r="A1325" s="47"/>
      <c r="B1325" s="163" t="s">
        <v>1263</v>
      </c>
      <c r="C1325" s="330">
        <v>15000</v>
      </c>
      <c r="D1325" s="58"/>
      <c r="E1325" s="168"/>
    </row>
    <row r="1326" spans="1:5" x14ac:dyDescent="0.2">
      <c r="A1326" s="47"/>
      <c r="B1326" s="163" t="s">
        <v>1264</v>
      </c>
      <c r="C1326" s="330">
        <v>15000</v>
      </c>
      <c r="D1326" s="58"/>
      <c r="E1326" s="168"/>
    </row>
    <row r="1327" spans="1:5" x14ac:dyDescent="0.2">
      <c r="A1327" s="47"/>
      <c r="B1327" s="352" t="s">
        <v>1265</v>
      </c>
      <c r="C1327" s="330">
        <v>10000</v>
      </c>
      <c r="D1327" s="58"/>
      <c r="E1327" s="168"/>
    </row>
    <row r="1328" spans="1:5" x14ac:dyDescent="0.2">
      <c r="A1328" s="47"/>
      <c r="B1328" s="352" t="s">
        <v>1266</v>
      </c>
      <c r="C1328" s="330">
        <v>10000</v>
      </c>
      <c r="D1328" s="58"/>
      <c r="E1328" s="168"/>
    </row>
    <row r="1329" spans="1:5" x14ac:dyDescent="0.2">
      <c r="A1329" s="47"/>
      <c r="B1329" s="163" t="s">
        <v>1267</v>
      </c>
      <c r="C1329" s="330">
        <v>15000</v>
      </c>
      <c r="D1329" s="58"/>
      <c r="E1329" s="168"/>
    </row>
    <row r="1330" spans="1:5" x14ac:dyDescent="0.2">
      <c r="A1330" s="47"/>
      <c r="B1330" s="352" t="s">
        <v>1268</v>
      </c>
      <c r="C1330" s="137">
        <v>50000</v>
      </c>
      <c r="D1330" s="58"/>
      <c r="E1330" s="168"/>
    </row>
    <row r="1331" spans="1:5" x14ac:dyDescent="0.2">
      <c r="A1331" s="47"/>
      <c r="B1331" s="138" t="s">
        <v>1269</v>
      </c>
      <c r="C1331" s="137">
        <v>35000</v>
      </c>
      <c r="D1331" s="58"/>
      <c r="E1331" s="168"/>
    </row>
    <row r="1332" spans="1:5" x14ac:dyDescent="0.2">
      <c r="A1332" s="47"/>
      <c r="B1332" s="163" t="s">
        <v>1270</v>
      </c>
      <c r="C1332" s="137">
        <v>30000</v>
      </c>
      <c r="D1332" s="58"/>
      <c r="E1332" s="168"/>
    </row>
    <row r="1333" spans="1:5" x14ac:dyDescent="0.2">
      <c r="A1333" s="47"/>
      <c r="B1333" s="138" t="s">
        <v>1271</v>
      </c>
      <c r="C1333" s="137">
        <v>135000</v>
      </c>
      <c r="D1333" s="58"/>
      <c r="E1333" s="168"/>
    </row>
    <row r="1334" spans="1:5" x14ac:dyDescent="0.2">
      <c r="A1334" s="47"/>
      <c r="B1334" s="138" t="s">
        <v>1272</v>
      </c>
      <c r="C1334" s="137">
        <v>40000</v>
      </c>
      <c r="D1334" s="58"/>
      <c r="E1334" s="168"/>
    </row>
    <row r="1335" spans="1:5" x14ac:dyDescent="0.2">
      <c r="A1335" s="47"/>
      <c r="B1335" s="352" t="s">
        <v>1273</v>
      </c>
      <c r="C1335" s="330">
        <v>20000</v>
      </c>
      <c r="D1335" s="58"/>
      <c r="E1335" s="168"/>
    </row>
    <row r="1336" spans="1:5" x14ac:dyDescent="0.2">
      <c r="A1336" s="47"/>
      <c r="B1336" s="352" t="s">
        <v>1274</v>
      </c>
      <c r="C1336" s="330">
        <v>80000</v>
      </c>
      <c r="D1336" s="58"/>
      <c r="E1336" s="168"/>
    </row>
    <row r="1337" spans="1:5" x14ac:dyDescent="0.2">
      <c r="A1337" s="47"/>
      <c r="B1337" s="163" t="s">
        <v>1275</v>
      </c>
      <c r="C1337" s="330">
        <v>25000</v>
      </c>
      <c r="D1337" s="58"/>
      <c r="E1337" s="168"/>
    </row>
    <row r="1338" spans="1:5" x14ac:dyDescent="0.2">
      <c r="A1338" s="47"/>
      <c r="B1338" s="133" t="s">
        <v>1276</v>
      </c>
      <c r="C1338" s="137">
        <v>25000</v>
      </c>
      <c r="D1338" s="58"/>
      <c r="E1338" s="168"/>
    </row>
    <row r="1339" spans="1:5" x14ac:dyDescent="0.2">
      <c r="A1339" s="47"/>
      <c r="B1339" s="163" t="s">
        <v>1277</v>
      </c>
      <c r="C1339" s="330">
        <v>10000</v>
      </c>
      <c r="D1339" s="58"/>
      <c r="E1339" s="168"/>
    </row>
    <row r="1340" spans="1:5" x14ac:dyDescent="0.2">
      <c r="A1340" s="47"/>
      <c r="B1340" s="138" t="s">
        <v>879</v>
      </c>
      <c r="C1340" s="137">
        <v>25000</v>
      </c>
      <c r="D1340" s="58"/>
      <c r="E1340" s="168"/>
    </row>
    <row r="1341" spans="1:5" ht="25.5" x14ac:dyDescent="0.2">
      <c r="A1341" s="47"/>
      <c r="B1341" s="138" t="s">
        <v>1278</v>
      </c>
      <c r="C1341" s="137">
        <v>10000</v>
      </c>
      <c r="D1341" s="58"/>
      <c r="E1341" s="168"/>
    </row>
    <row r="1342" spans="1:5" x14ac:dyDescent="0.2">
      <c r="A1342" s="47"/>
      <c r="B1342" s="352" t="s">
        <v>1279</v>
      </c>
      <c r="C1342" s="330">
        <v>20000</v>
      </c>
      <c r="D1342" s="58"/>
      <c r="E1342" s="169"/>
    </row>
    <row r="1343" spans="1:5" x14ac:dyDescent="0.2">
      <c r="A1343" s="22">
        <v>10</v>
      </c>
      <c r="B1343" s="133" t="s">
        <v>1280</v>
      </c>
      <c r="C1343" s="137">
        <v>10000</v>
      </c>
      <c r="D1343" s="58"/>
      <c r="E1343" s="173"/>
    </row>
    <row r="1344" spans="1:5" x14ac:dyDescent="0.2">
      <c r="A1344" s="22">
        <v>10</v>
      </c>
      <c r="B1344" s="163" t="s">
        <v>1281</v>
      </c>
      <c r="C1344" s="330">
        <v>10000</v>
      </c>
      <c r="D1344" s="58"/>
      <c r="E1344" s="168"/>
    </row>
    <row r="1345" spans="1:5" x14ac:dyDescent="0.2">
      <c r="A1345" s="22">
        <v>10</v>
      </c>
      <c r="B1345" s="163" t="s">
        <v>1282</v>
      </c>
      <c r="C1345" s="330">
        <v>10000</v>
      </c>
      <c r="D1345" s="58"/>
      <c r="E1345" s="168"/>
    </row>
    <row r="1346" spans="1:5" x14ac:dyDescent="0.2">
      <c r="A1346" s="22">
        <v>10</v>
      </c>
      <c r="B1346" s="163" t="s">
        <v>1283</v>
      </c>
      <c r="C1346" s="330">
        <v>10000</v>
      </c>
      <c r="D1346" s="58"/>
      <c r="E1346" s="168"/>
    </row>
    <row r="1347" spans="1:5" x14ac:dyDescent="0.2">
      <c r="A1347" s="22">
        <v>10</v>
      </c>
      <c r="B1347" s="163" t="s">
        <v>1284</v>
      </c>
      <c r="C1347" s="330">
        <v>40000</v>
      </c>
      <c r="D1347" s="58"/>
      <c r="E1347" s="168"/>
    </row>
    <row r="1348" spans="1:5" x14ac:dyDescent="0.2">
      <c r="A1348" s="22">
        <v>10</v>
      </c>
      <c r="B1348" s="163" t="s">
        <v>1285</v>
      </c>
      <c r="C1348" s="330">
        <v>10000</v>
      </c>
      <c r="D1348" s="58"/>
      <c r="E1348" s="168"/>
    </row>
    <row r="1349" spans="1:5" x14ac:dyDescent="0.2">
      <c r="A1349" s="22">
        <v>10</v>
      </c>
      <c r="B1349" s="138" t="s">
        <v>878</v>
      </c>
      <c r="C1349" s="137">
        <v>40000</v>
      </c>
      <c r="D1349" s="58"/>
      <c r="E1349" s="168"/>
    </row>
    <row r="1350" spans="1:5" x14ac:dyDescent="0.2">
      <c r="A1350" s="22">
        <v>10</v>
      </c>
      <c r="B1350" s="138" t="s">
        <v>1286</v>
      </c>
      <c r="C1350" s="137">
        <v>10000</v>
      </c>
      <c r="D1350" s="58"/>
      <c r="E1350" s="168"/>
    </row>
    <row r="1351" spans="1:5" ht="12.75" customHeight="1" x14ac:dyDescent="0.2">
      <c r="A1351" s="22">
        <v>10</v>
      </c>
      <c r="B1351" s="333" t="s">
        <v>1010</v>
      </c>
      <c r="C1351" s="330">
        <v>15000</v>
      </c>
      <c r="D1351" s="58"/>
      <c r="E1351" s="168"/>
    </row>
    <row r="1352" spans="1:5" x14ac:dyDescent="0.2">
      <c r="A1352" s="22">
        <v>10</v>
      </c>
      <c r="B1352" s="138" t="s">
        <v>1287</v>
      </c>
      <c r="C1352" s="137">
        <v>30000</v>
      </c>
      <c r="D1352" s="58"/>
      <c r="E1352" s="168"/>
    </row>
    <row r="1353" spans="1:5" x14ac:dyDescent="0.2">
      <c r="A1353" s="22">
        <v>10</v>
      </c>
      <c r="B1353" s="352" t="s">
        <v>1288</v>
      </c>
      <c r="C1353" s="330">
        <v>110000</v>
      </c>
      <c r="D1353" s="58"/>
      <c r="E1353" s="168"/>
    </row>
    <row r="1354" spans="1:5" x14ac:dyDescent="0.2">
      <c r="A1354" s="22">
        <v>10</v>
      </c>
      <c r="B1354" s="163" t="s">
        <v>1289</v>
      </c>
      <c r="C1354" s="330">
        <v>10000</v>
      </c>
      <c r="D1354" s="58"/>
      <c r="E1354" s="168"/>
    </row>
    <row r="1355" spans="1:5" x14ac:dyDescent="0.2">
      <c r="A1355" s="22">
        <v>10</v>
      </c>
      <c r="B1355" s="163" t="s">
        <v>1290</v>
      </c>
      <c r="C1355" s="330">
        <v>50000</v>
      </c>
      <c r="D1355" s="58"/>
      <c r="E1355" s="168"/>
    </row>
    <row r="1356" spans="1:5" x14ac:dyDescent="0.2">
      <c r="A1356" s="22">
        <v>10</v>
      </c>
      <c r="B1356" s="163" t="s">
        <v>1291</v>
      </c>
      <c r="C1356" s="330">
        <v>25000</v>
      </c>
      <c r="D1356" s="58"/>
      <c r="E1356" s="169"/>
    </row>
    <row r="1357" spans="1:5" x14ac:dyDescent="0.2">
      <c r="A1357" s="22">
        <v>10</v>
      </c>
      <c r="B1357" s="163" t="s">
        <v>1292</v>
      </c>
      <c r="C1357" s="330">
        <v>10000</v>
      </c>
      <c r="D1357" s="58"/>
      <c r="E1357" s="173"/>
    </row>
    <row r="1358" spans="1:5" x14ac:dyDescent="0.2">
      <c r="A1358" s="22">
        <v>10</v>
      </c>
      <c r="B1358" s="163" t="s">
        <v>1293</v>
      </c>
      <c r="C1358" s="330">
        <v>10000</v>
      </c>
      <c r="D1358" s="58"/>
      <c r="E1358" s="168"/>
    </row>
    <row r="1359" spans="1:5" x14ac:dyDescent="0.2">
      <c r="A1359" s="22">
        <v>10</v>
      </c>
      <c r="B1359" s="352" t="s">
        <v>1294</v>
      </c>
      <c r="C1359" s="330">
        <v>10000</v>
      </c>
      <c r="D1359" s="58"/>
      <c r="E1359" s="168"/>
    </row>
    <row r="1360" spans="1:5" x14ac:dyDescent="0.2">
      <c r="A1360" s="22">
        <v>10</v>
      </c>
      <c r="B1360" s="352" t="s">
        <v>1295</v>
      </c>
      <c r="C1360" s="330">
        <v>10000</v>
      </c>
      <c r="D1360" s="58"/>
      <c r="E1360" s="168"/>
    </row>
    <row r="1361" spans="1:5" x14ac:dyDescent="0.2">
      <c r="A1361" s="22">
        <v>10</v>
      </c>
      <c r="B1361" s="352" t="s">
        <v>1296</v>
      </c>
      <c r="C1361" s="330">
        <v>15000</v>
      </c>
      <c r="D1361" s="58"/>
      <c r="E1361" s="168"/>
    </row>
    <row r="1362" spans="1:5" x14ac:dyDescent="0.2">
      <c r="A1362" s="22">
        <v>10</v>
      </c>
      <c r="B1362" s="352" t="s">
        <v>1297</v>
      </c>
      <c r="C1362" s="330">
        <v>10000</v>
      </c>
      <c r="D1362" s="58"/>
      <c r="E1362" s="168"/>
    </row>
    <row r="1363" spans="1:5" x14ac:dyDescent="0.2">
      <c r="A1363" s="22">
        <v>10</v>
      </c>
      <c r="B1363" s="352" t="s">
        <v>1298</v>
      </c>
      <c r="C1363" s="330">
        <v>10000</v>
      </c>
      <c r="D1363" s="58"/>
      <c r="E1363" s="168"/>
    </row>
    <row r="1364" spans="1:5" x14ac:dyDescent="0.2">
      <c r="A1364" s="22">
        <v>10</v>
      </c>
      <c r="B1364" s="352" t="s">
        <v>1299</v>
      </c>
      <c r="C1364" s="330">
        <v>60000</v>
      </c>
      <c r="D1364" s="58"/>
      <c r="E1364" s="168"/>
    </row>
    <row r="1365" spans="1:5" x14ac:dyDescent="0.2">
      <c r="A1365" s="22">
        <v>10</v>
      </c>
      <c r="B1365" s="163" t="s">
        <v>1300</v>
      </c>
      <c r="C1365" s="330">
        <v>10000</v>
      </c>
      <c r="D1365" s="58"/>
      <c r="E1365" s="168"/>
    </row>
    <row r="1366" spans="1:5" x14ac:dyDescent="0.2">
      <c r="A1366" s="22">
        <v>10</v>
      </c>
      <c r="B1366" s="352" t="s">
        <v>1301</v>
      </c>
      <c r="C1366" s="330">
        <v>100000</v>
      </c>
      <c r="D1366" s="58"/>
      <c r="E1366" s="168"/>
    </row>
    <row r="1367" spans="1:5" x14ac:dyDescent="0.2">
      <c r="A1367" s="22">
        <v>10</v>
      </c>
      <c r="B1367" s="138" t="s">
        <v>1302</v>
      </c>
      <c r="C1367" s="137">
        <v>15000</v>
      </c>
      <c r="D1367" s="58"/>
      <c r="E1367" s="168"/>
    </row>
    <row r="1368" spans="1:5" ht="13.5" thickBot="1" x14ac:dyDescent="0.25">
      <c r="A1368" s="22">
        <v>10</v>
      </c>
      <c r="B1368" s="418" t="s">
        <v>1303</v>
      </c>
      <c r="C1368" s="395">
        <v>200000</v>
      </c>
      <c r="D1368" s="58"/>
      <c r="E1368" s="170"/>
    </row>
    <row r="1369" spans="1:5" ht="14.25" thickTop="1" thickBot="1" x14ac:dyDescent="0.25">
      <c r="A1369" s="47"/>
      <c r="B1369" s="1"/>
      <c r="C1369" s="50"/>
      <c r="D1369" s="51"/>
      <c r="E1369" s="269" t="s">
        <v>28</v>
      </c>
    </row>
    <row r="1370" spans="1:5" ht="14.25" thickTop="1" thickBot="1" x14ac:dyDescent="0.25">
      <c r="B1370" s="53" t="s">
        <v>30</v>
      </c>
      <c r="C1370" s="54" t="s">
        <v>31</v>
      </c>
      <c r="D1370" s="9"/>
      <c r="E1370" s="178" t="s">
        <v>297</v>
      </c>
    </row>
    <row r="1371" spans="1:5" ht="13.5" thickTop="1" x14ac:dyDescent="0.2">
      <c r="A1371" s="22">
        <v>10</v>
      </c>
      <c r="B1371" s="353" t="s">
        <v>838</v>
      </c>
      <c r="C1371" s="147">
        <v>30000</v>
      </c>
      <c r="D1371" s="58"/>
      <c r="E1371" s="168"/>
    </row>
    <row r="1372" spans="1:5" x14ac:dyDescent="0.2">
      <c r="A1372" s="22">
        <v>10</v>
      </c>
      <c r="B1372" s="353" t="s">
        <v>1304</v>
      </c>
      <c r="C1372" s="147">
        <v>13000</v>
      </c>
      <c r="D1372" s="58"/>
      <c r="E1372" s="168"/>
    </row>
    <row r="1373" spans="1:5" x14ac:dyDescent="0.2">
      <c r="A1373" s="22">
        <v>10</v>
      </c>
      <c r="B1373" s="353" t="s">
        <v>1305</v>
      </c>
      <c r="C1373" s="147">
        <v>10000</v>
      </c>
      <c r="D1373" s="1"/>
      <c r="E1373" s="169"/>
    </row>
    <row r="1374" spans="1:5" x14ac:dyDescent="0.2">
      <c r="A1374" s="47"/>
      <c r="B1374" s="353" t="s">
        <v>984</v>
      </c>
      <c r="C1374" s="147">
        <v>50000</v>
      </c>
      <c r="D1374" s="51"/>
      <c r="E1374" s="179"/>
    </row>
    <row r="1375" spans="1:5" x14ac:dyDescent="0.2">
      <c r="B1375" s="353" t="s">
        <v>1306</v>
      </c>
      <c r="C1375" s="147">
        <v>50000</v>
      </c>
      <c r="D1375" s="120"/>
      <c r="E1375" s="182"/>
    </row>
    <row r="1376" spans="1:5" x14ac:dyDescent="0.2">
      <c r="A1376" s="22">
        <v>10</v>
      </c>
      <c r="B1376" s="353" t="s">
        <v>1307</v>
      </c>
      <c r="C1376" s="147">
        <v>15000</v>
      </c>
      <c r="D1376" s="58"/>
      <c r="E1376" s="173"/>
    </row>
    <row r="1377" spans="1:5" x14ac:dyDescent="0.2">
      <c r="A1377" s="22">
        <v>10</v>
      </c>
      <c r="B1377" s="353" t="s">
        <v>1308</v>
      </c>
      <c r="C1377" s="147">
        <v>10000</v>
      </c>
      <c r="D1377" s="58"/>
      <c r="E1377" s="168"/>
    </row>
    <row r="1378" spans="1:5" x14ac:dyDescent="0.2">
      <c r="A1378" s="22">
        <v>10</v>
      </c>
      <c r="B1378" s="353" t="s">
        <v>1309</v>
      </c>
      <c r="C1378" s="147">
        <v>10000</v>
      </c>
      <c r="D1378" s="58"/>
      <c r="E1378" s="169"/>
    </row>
    <row r="1379" spans="1:5" x14ac:dyDescent="0.2">
      <c r="A1379" s="22">
        <v>10</v>
      </c>
      <c r="B1379" s="353" t="s">
        <v>1310</v>
      </c>
      <c r="C1379" s="147">
        <v>10000</v>
      </c>
      <c r="D1379" s="58"/>
      <c r="E1379" s="173"/>
    </row>
    <row r="1380" spans="1:5" x14ac:dyDescent="0.2">
      <c r="A1380" s="22">
        <v>10</v>
      </c>
      <c r="B1380" s="353" t="s">
        <v>1311</v>
      </c>
      <c r="C1380" s="147">
        <v>450000</v>
      </c>
      <c r="D1380" s="58"/>
      <c r="E1380" s="168"/>
    </row>
    <row r="1381" spans="1:5" x14ac:dyDescent="0.2">
      <c r="A1381" s="22">
        <v>10</v>
      </c>
      <c r="B1381" s="353" t="s">
        <v>1312</v>
      </c>
      <c r="C1381" s="147">
        <v>10000</v>
      </c>
      <c r="D1381" s="58"/>
      <c r="E1381" s="168"/>
    </row>
    <row r="1382" spans="1:5" x14ac:dyDescent="0.2">
      <c r="A1382" s="22">
        <v>10</v>
      </c>
      <c r="B1382" s="136" t="s">
        <v>1313</v>
      </c>
      <c r="C1382" s="265">
        <v>12000</v>
      </c>
      <c r="D1382" s="58"/>
      <c r="E1382" s="168"/>
    </row>
    <row r="1383" spans="1:5" x14ac:dyDescent="0.2">
      <c r="A1383" s="22">
        <v>10</v>
      </c>
      <c r="B1383" s="353" t="s">
        <v>1314</v>
      </c>
      <c r="C1383" s="147">
        <v>40000</v>
      </c>
      <c r="D1383" s="58"/>
      <c r="E1383" s="168"/>
    </row>
    <row r="1384" spans="1:5" x14ac:dyDescent="0.2">
      <c r="A1384" s="22">
        <v>10</v>
      </c>
      <c r="B1384" s="136" t="s">
        <v>1315</v>
      </c>
      <c r="C1384" s="265">
        <v>10000</v>
      </c>
      <c r="D1384" s="58"/>
      <c r="E1384" s="168"/>
    </row>
    <row r="1385" spans="1:5" x14ac:dyDescent="0.2">
      <c r="A1385" s="22">
        <v>10</v>
      </c>
      <c r="B1385" s="136" t="s">
        <v>1316</v>
      </c>
      <c r="C1385" s="265">
        <v>30000</v>
      </c>
      <c r="D1385" s="58"/>
      <c r="E1385" s="169"/>
    </row>
    <row r="1386" spans="1:5" x14ac:dyDescent="0.2">
      <c r="A1386" s="47"/>
      <c r="B1386" s="136" t="s">
        <v>975</v>
      </c>
      <c r="C1386" s="265">
        <v>25000</v>
      </c>
      <c r="D1386" s="58"/>
      <c r="E1386" s="173"/>
    </row>
    <row r="1387" spans="1:5" x14ac:dyDescent="0.2">
      <c r="A1387" s="47"/>
      <c r="B1387" s="353" t="s">
        <v>1317</v>
      </c>
      <c r="C1387" s="147">
        <v>10000</v>
      </c>
      <c r="D1387" s="58"/>
      <c r="E1387" s="168"/>
    </row>
    <row r="1388" spans="1:5" x14ac:dyDescent="0.2">
      <c r="A1388" s="47"/>
      <c r="B1388" s="353" t="s">
        <v>1318</v>
      </c>
      <c r="C1388" s="147">
        <v>10000</v>
      </c>
      <c r="D1388" s="58"/>
      <c r="E1388" s="168"/>
    </row>
    <row r="1389" spans="1:5" x14ac:dyDescent="0.2">
      <c r="A1389" s="47"/>
      <c r="B1389" s="353" t="s">
        <v>1319</v>
      </c>
      <c r="C1389" s="147">
        <v>150000</v>
      </c>
      <c r="D1389" s="58"/>
      <c r="E1389" s="169"/>
    </row>
    <row r="1390" spans="1:5" x14ac:dyDescent="0.2">
      <c r="A1390" s="47"/>
      <c r="B1390" s="353" t="s">
        <v>1320</v>
      </c>
      <c r="C1390" s="147">
        <v>15000</v>
      </c>
      <c r="D1390" s="58"/>
      <c r="E1390" s="173"/>
    </row>
    <row r="1391" spans="1:5" x14ac:dyDescent="0.2">
      <c r="A1391" s="47"/>
      <c r="B1391" s="353" t="s">
        <v>1321</v>
      </c>
      <c r="C1391" s="147">
        <v>10000</v>
      </c>
      <c r="D1391" s="58"/>
      <c r="E1391" s="168"/>
    </row>
    <row r="1392" spans="1:5" x14ac:dyDescent="0.2">
      <c r="A1392" s="47"/>
      <c r="B1392" s="136" t="s">
        <v>1322</v>
      </c>
      <c r="C1392" s="265">
        <v>25000</v>
      </c>
      <c r="D1392" s="58"/>
      <c r="E1392" s="168"/>
    </row>
    <row r="1393" spans="1:5" x14ac:dyDescent="0.2">
      <c r="A1393" s="47"/>
      <c r="B1393" s="136" t="s">
        <v>1323</v>
      </c>
      <c r="C1393" s="265">
        <v>10000</v>
      </c>
      <c r="D1393" s="58"/>
      <c r="E1393" s="169"/>
    </row>
    <row r="1394" spans="1:5" x14ac:dyDescent="0.2">
      <c r="A1394" s="47"/>
      <c r="B1394" s="136" t="s">
        <v>1324</v>
      </c>
      <c r="C1394" s="265">
        <v>65000</v>
      </c>
      <c r="D1394" s="1"/>
      <c r="E1394" s="270"/>
    </row>
    <row r="1395" spans="1:5" x14ac:dyDescent="0.2">
      <c r="A1395" s="47"/>
      <c r="B1395" s="353" t="s">
        <v>1325</v>
      </c>
      <c r="C1395" s="147">
        <v>40000</v>
      </c>
      <c r="D1395" s="51"/>
      <c r="E1395" s="273"/>
    </row>
    <row r="1396" spans="1:5" x14ac:dyDescent="0.2">
      <c r="A1396" s="47"/>
      <c r="B1396" s="136" t="s">
        <v>1326</v>
      </c>
      <c r="C1396" s="265">
        <v>10000</v>
      </c>
      <c r="D1396" s="55"/>
      <c r="E1396" s="182"/>
    </row>
    <row r="1397" spans="1:5" x14ac:dyDescent="0.2">
      <c r="A1397" s="47"/>
      <c r="B1397" s="353" t="s">
        <v>1327</v>
      </c>
      <c r="C1397" s="147">
        <v>60000</v>
      </c>
      <c r="D1397" s="58"/>
      <c r="E1397" s="173"/>
    </row>
    <row r="1398" spans="1:5" x14ac:dyDescent="0.2">
      <c r="A1398" s="47"/>
      <c r="B1398" s="136" t="s">
        <v>1328</v>
      </c>
      <c r="C1398" s="265">
        <v>10000</v>
      </c>
      <c r="D1398" s="58"/>
      <c r="E1398" s="168"/>
    </row>
    <row r="1399" spans="1:5" x14ac:dyDescent="0.2">
      <c r="A1399" s="47"/>
      <c r="B1399" s="136" t="s">
        <v>1329</v>
      </c>
      <c r="C1399" s="265">
        <v>90000</v>
      </c>
      <c r="D1399" s="58"/>
      <c r="E1399" s="168"/>
    </row>
    <row r="1400" spans="1:5" x14ac:dyDescent="0.2">
      <c r="A1400" s="47"/>
      <c r="B1400" s="136" t="s">
        <v>1330</v>
      </c>
      <c r="C1400" s="265">
        <v>25000</v>
      </c>
      <c r="D1400" s="58"/>
      <c r="E1400" s="168"/>
    </row>
    <row r="1401" spans="1:5" x14ac:dyDescent="0.2">
      <c r="A1401" s="47"/>
      <c r="B1401" s="353" t="s">
        <v>1331</v>
      </c>
      <c r="C1401" s="147">
        <v>10000</v>
      </c>
      <c r="D1401" s="58"/>
      <c r="E1401" s="168"/>
    </row>
    <row r="1402" spans="1:5" ht="13.5" customHeight="1" x14ac:dyDescent="0.2">
      <c r="A1402" s="47"/>
      <c r="B1402" s="136" t="s">
        <v>1332</v>
      </c>
      <c r="C1402" s="265">
        <v>15000</v>
      </c>
      <c r="D1402" s="58"/>
      <c r="E1402" s="168"/>
    </row>
    <row r="1403" spans="1:5" x14ac:dyDescent="0.2">
      <c r="A1403" s="47"/>
      <c r="B1403" s="353" t="s">
        <v>1333</v>
      </c>
      <c r="C1403" s="147">
        <v>25000</v>
      </c>
      <c r="D1403" s="58"/>
      <c r="E1403" s="168"/>
    </row>
    <row r="1404" spans="1:5" x14ac:dyDescent="0.2">
      <c r="A1404" s="47"/>
      <c r="B1404" s="353" t="s">
        <v>1334</v>
      </c>
      <c r="C1404" s="147">
        <v>10000</v>
      </c>
      <c r="D1404" s="58"/>
      <c r="E1404" s="168"/>
    </row>
    <row r="1405" spans="1:5" x14ac:dyDescent="0.2">
      <c r="A1405" s="47"/>
      <c r="B1405" s="353" t="s">
        <v>1335</v>
      </c>
      <c r="C1405" s="147">
        <v>20000</v>
      </c>
      <c r="D1405" s="58"/>
      <c r="E1405" s="169"/>
    </row>
    <row r="1406" spans="1:5" x14ac:dyDescent="0.2">
      <c r="A1406" s="22">
        <v>10</v>
      </c>
      <c r="B1406" s="353" t="s">
        <v>1336</v>
      </c>
      <c r="C1406" s="147">
        <v>10000</v>
      </c>
      <c r="D1406" s="58"/>
      <c r="E1406" s="173"/>
    </row>
    <row r="1407" spans="1:5" x14ac:dyDescent="0.2">
      <c r="A1407" s="22">
        <v>10</v>
      </c>
      <c r="B1407" s="353" t="s">
        <v>1337</v>
      </c>
      <c r="C1407" s="147">
        <v>10000</v>
      </c>
      <c r="D1407" s="58"/>
      <c r="E1407" s="168"/>
    </row>
    <row r="1408" spans="1:5" x14ac:dyDescent="0.2">
      <c r="A1408" s="22">
        <v>10</v>
      </c>
      <c r="B1408" s="353" t="s">
        <v>1338</v>
      </c>
      <c r="C1408" s="147">
        <v>65000</v>
      </c>
      <c r="D1408" s="58"/>
      <c r="E1408" s="168"/>
    </row>
    <row r="1409" spans="1:5" x14ac:dyDescent="0.2">
      <c r="A1409" s="22">
        <v>10</v>
      </c>
      <c r="B1409" s="136" t="s">
        <v>1339</v>
      </c>
      <c r="C1409" s="265">
        <v>65000</v>
      </c>
      <c r="D1409" s="58"/>
      <c r="E1409" s="168"/>
    </row>
    <row r="1410" spans="1:5" x14ac:dyDescent="0.2">
      <c r="A1410" s="22">
        <v>10</v>
      </c>
      <c r="B1410" s="353" t="s">
        <v>1340</v>
      </c>
      <c r="C1410" s="147">
        <v>25000</v>
      </c>
      <c r="D1410" s="58"/>
      <c r="E1410" s="168"/>
    </row>
    <row r="1411" spans="1:5" ht="12.75" customHeight="1" x14ac:dyDescent="0.2">
      <c r="A1411" s="22">
        <v>10</v>
      </c>
      <c r="B1411" s="136" t="s">
        <v>1341</v>
      </c>
      <c r="C1411" s="265">
        <v>30000</v>
      </c>
      <c r="D1411" s="58"/>
      <c r="E1411" s="168"/>
    </row>
    <row r="1412" spans="1:5" x14ac:dyDescent="0.2">
      <c r="A1412" s="22">
        <v>10</v>
      </c>
      <c r="B1412" s="353" t="s">
        <v>1342</v>
      </c>
      <c r="C1412" s="147">
        <v>15000</v>
      </c>
      <c r="D1412" s="58"/>
      <c r="E1412" s="168"/>
    </row>
    <row r="1413" spans="1:5" x14ac:dyDescent="0.2">
      <c r="A1413" s="22">
        <v>10</v>
      </c>
      <c r="B1413" s="353" t="s">
        <v>1343</v>
      </c>
      <c r="C1413" s="147">
        <v>25000</v>
      </c>
      <c r="D1413" s="58"/>
      <c r="E1413" s="168"/>
    </row>
    <row r="1414" spans="1:5" x14ac:dyDescent="0.2">
      <c r="A1414" s="22">
        <v>10</v>
      </c>
      <c r="B1414" s="353" t="s">
        <v>1344</v>
      </c>
      <c r="C1414" s="147">
        <v>40000</v>
      </c>
      <c r="D1414" s="58"/>
      <c r="E1414" s="168"/>
    </row>
    <row r="1415" spans="1:5" x14ac:dyDescent="0.2">
      <c r="A1415" s="22">
        <v>10</v>
      </c>
      <c r="B1415" s="353" t="s">
        <v>1345</v>
      </c>
      <c r="C1415" s="147">
        <v>10000</v>
      </c>
      <c r="D1415" s="58"/>
      <c r="E1415" s="168"/>
    </row>
    <row r="1416" spans="1:5" x14ac:dyDescent="0.2">
      <c r="A1416" s="22">
        <v>10</v>
      </c>
      <c r="B1416" s="353" t="s">
        <v>1346</v>
      </c>
      <c r="C1416" s="147">
        <v>10000</v>
      </c>
      <c r="D1416" s="58"/>
      <c r="E1416" s="168"/>
    </row>
    <row r="1417" spans="1:5" ht="25.5" x14ac:dyDescent="0.2">
      <c r="A1417" s="22">
        <v>10</v>
      </c>
      <c r="B1417" s="136" t="s">
        <v>1347</v>
      </c>
      <c r="C1417" s="265">
        <v>30000</v>
      </c>
      <c r="D1417" s="58"/>
      <c r="E1417" s="168"/>
    </row>
    <row r="1418" spans="1:5" x14ac:dyDescent="0.2">
      <c r="A1418" s="22">
        <v>10</v>
      </c>
      <c r="B1418" s="353" t="s">
        <v>1348</v>
      </c>
      <c r="C1418" s="147">
        <v>20000</v>
      </c>
      <c r="D1418" s="58"/>
      <c r="E1418" s="168"/>
    </row>
    <row r="1419" spans="1:5" x14ac:dyDescent="0.2">
      <c r="A1419" s="22">
        <v>10</v>
      </c>
      <c r="B1419" s="353" t="s">
        <v>1349</v>
      </c>
      <c r="C1419" s="147">
        <v>40000</v>
      </c>
      <c r="D1419" s="58"/>
      <c r="E1419" s="168"/>
    </row>
    <row r="1420" spans="1:5" x14ac:dyDescent="0.2">
      <c r="A1420" s="22">
        <v>10</v>
      </c>
      <c r="B1420" s="136" t="s">
        <v>1350</v>
      </c>
      <c r="C1420" s="147">
        <v>40000</v>
      </c>
      <c r="D1420" s="58"/>
      <c r="E1420" s="215"/>
    </row>
    <row r="1421" spans="1:5" x14ac:dyDescent="0.2">
      <c r="A1421" s="22">
        <v>10</v>
      </c>
      <c r="B1421" s="355" t="s">
        <v>1351</v>
      </c>
      <c r="C1421" s="147">
        <v>90000</v>
      </c>
      <c r="D1421" s="58"/>
      <c r="E1421" s="169"/>
    </row>
    <row r="1422" spans="1:5" ht="12.75" customHeight="1" x14ac:dyDescent="0.2">
      <c r="A1422" s="22">
        <v>10</v>
      </c>
      <c r="B1422" s="355" t="s">
        <v>1352</v>
      </c>
      <c r="C1422" s="147">
        <v>10000</v>
      </c>
      <c r="D1422" s="58"/>
      <c r="E1422" s="168"/>
    </row>
    <row r="1423" spans="1:5" x14ac:dyDescent="0.2">
      <c r="A1423" s="22">
        <v>10</v>
      </c>
      <c r="B1423" s="139" t="s">
        <v>1353</v>
      </c>
      <c r="C1423" s="265">
        <v>10000</v>
      </c>
      <c r="D1423" s="58"/>
      <c r="E1423" s="168"/>
    </row>
    <row r="1424" spans="1:5" x14ac:dyDescent="0.2">
      <c r="A1424" s="22">
        <v>10</v>
      </c>
      <c r="B1424" s="355" t="s">
        <v>1354</v>
      </c>
      <c r="C1424" s="147">
        <v>40000</v>
      </c>
      <c r="D1424" s="58"/>
      <c r="E1424" s="168"/>
    </row>
    <row r="1425" spans="1:5" x14ac:dyDescent="0.2">
      <c r="A1425" s="22">
        <v>10</v>
      </c>
      <c r="B1425" s="355" t="s">
        <v>1355</v>
      </c>
      <c r="C1425" s="147">
        <v>10000</v>
      </c>
      <c r="D1425" s="58"/>
      <c r="E1425" s="168"/>
    </row>
    <row r="1426" spans="1:5" x14ac:dyDescent="0.2">
      <c r="A1426" s="22">
        <v>10</v>
      </c>
      <c r="B1426" s="355" t="s">
        <v>1356</v>
      </c>
      <c r="C1426" s="147">
        <v>35000</v>
      </c>
      <c r="D1426" s="58"/>
      <c r="E1426" s="168"/>
    </row>
    <row r="1427" spans="1:5" x14ac:dyDescent="0.2">
      <c r="A1427" s="22">
        <v>10</v>
      </c>
      <c r="B1427" s="355" t="s">
        <v>1357</v>
      </c>
      <c r="C1427" s="147">
        <v>10000</v>
      </c>
      <c r="D1427" s="58"/>
      <c r="E1427" s="168"/>
    </row>
    <row r="1428" spans="1:5" x14ac:dyDescent="0.2">
      <c r="A1428" s="22">
        <v>10</v>
      </c>
      <c r="B1428" s="355" t="s">
        <v>1358</v>
      </c>
      <c r="C1428" s="147">
        <v>10000</v>
      </c>
      <c r="D1428" s="58"/>
      <c r="E1428" s="168"/>
    </row>
    <row r="1429" spans="1:5" x14ac:dyDescent="0.2">
      <c r="A1429" s="22">
        <v>10</v>
      </c>
      <c r="B1429" s="355" t="s">
        <v>1359</v>
      </c>
      <c r="C1429" s="147">
        <v>45000</v>
      </c>
      <c r="D1429" s="58"/>
      <c r="E1429" s="168"/>
    </row>
    <row r="1430" spans="1:5" x14ac:dyDescent="0.2">
      <c r="A1430" s="22">
        <v>10</v>
      </c>
      <c r="B1430" s="355" t="s">
        <v>1360</v>
      </c>
      <c r="C1430" s="147">
        <v>15000</v>
      </c>
      <c r="D1430" s="58"/>
      <c r="E1430" s="169"/>
    </row>
    <row r="1431" spans="1:5" x14ac:dyDescent="0.2">
      <c r="A1431" s="22">
        <v>10</v>
      </c>
      <c r="B1431" s="355" t="s">
        <v>1026</v>
      </c>
      <c r="C1431" s="147">
        <v>40000</v>
      </c>
      <c r="D1431" s="58"/>
      <c r="E1431" s="168"/>
    </row>
    <row r="1432" spans="1:5" x14ac:dyDescent="0.2">
      <c r="A1432" s="22">
        <v>10</v>
      </c>
      <c r="B1432" s="139" t="s">
        <v>928</v>
      </c>
      <c r="C1432" s="265">
        <v>10000</v>
      </c>
      <c r="D1432" s="58"/>
      <c r="E1432" s="168"/>
    </row>
    <row r="1433" spans="1:5" x14ac:dyDescent="0.2">
      <c r="A1433" s="22">
        <v>10</v>
      </c>
      <c r="B1433" s="355" t="s">
        <v>1361</v>
      </c>
      <c r="C1433" s="147">
        <v>30000</v>
      </c>
      <c r="D1433" s="58"/>
      <c r="E1433" s="168"/>
    </row>
    <row r="1434" spans="1:5" x14ac:dyDescent="0.2">
      <c r="A1434" s="22">
        <v>10</v>
      </c>
      <c r="B1434" s="355" t="s">
        <v>1362</v>
      </c>
      <c r="C1434" s="147">
        <v>40000</v>
      </c>
      <c r="D1434" s="58"/>
      <c r="E1434" s="168"/>
    </row>
    <row r="1435" spans="1:5" x14ac:dyDescent="0.2">
      <c r="A1435" s="22">
        <v>10</v>
      </c>
      <c r="B1435" s="355" t="s">
        <v>1363</v>
      </c>
      <c r="C1435" s="147">
        <v>450000</v>
      </c>
      <c r="D1435" s="58"/>
      <c r="E1435" s="169"/>
    </row>
    <row r="1436" spans="1:5" x14ac:dyDescent="0.2">
      <c r="A1436" s="22">
        <v>10</v>
      </c>
      <c r="B1436" s="355" t="s">
        <v>948</v>
      </c>
      <c r="C1436" s="147">
        <v>70000</v>
      </c>
      <c r="D1436" s="58"/>
      <c r="E1436" s="173"/>
    </row>
    <row r="1437" spans="1:5" x14ac:dyDescent="0.2">
      <c r="A1437" s="22">
        <v>10</v>
      </c>
      <c r="B1437" s="139" t="s">
        <v>1364</v>
      </c>
      <c r="C1437" s="265">
        <v>30000</v>
      </c>
      <c r="D1437" s="58"/>
      <c r="E1437" s="168"/>
    </row>
    <row r="1438" spans="1:5" x14ac:dyDescent="0.2">
      <c r="A1438" s="22">
        <v>10</v>
      </c>
      <c r="B1438" s="355" t="s">
        <v>1365</v>
      </c>
      <c r="C1438" s="147">
        <v>30000</v>
      </c>
      <c r="D1438" s="58"/>
      <c r="E1438" s="168"/>
    </row>
    <row r="1439" spans="1:5" x14ac:dyDescent="0.2">
      <c r="A1439" s="22">
        <v>10</v>
      </c>
      <c r="B1439" s="355" t="s">
        <v>1366</v>
      </c>
      <c r="C1439" s="147">
        <v>20000</v>
      </c>
      <c r="D1439" s="58"/>
      <c r="E1439" s="168"/>
    </row>
    <row r="1440" spans="1:5" x14ac:dyDescent="0.2">
      <c r="A1440" s="22">
        <v>10</v>
      </c>
      <c r="B1440" s="355" t="s">
        <v>1367</v>
      </c>
      <c r="C1440" s="147">
        <v>30000</v>
      </c>
      <c r="D1440" s="58"/>
      <c r="E1440" s="168"/>
    </row>
    <row r="1441" spans="1:5" x14ac:dyDescent="0.2">
      <c r="A1441" s="22">
        <v>10</v>
      </c>
      <c r="B1441" s="139" t="s">
        <v>1368</v>
      </c>
      <c r="C1441" s="265">
        <v>10000</v>
      </c>
      <c r="D1441" s="58"/>
      <c r="E1441" s="168"/>
    </row>
    <row r="1442" spans="1:5" ht="13.5" thickBot="1" x14ac:dyDescent="0.25">
      <c r="A1442" s="22">
        <v>10</v>
      </c>
      <c r="B1442" s="419" t="s">
        <v>1369</v>
      </c>
      <c r="C1442" s="395">
        <v>25000</v>
      </c>
      <c r="D1442" s="58"/>
      <c r="E1442" s="170"/>
    </row>
    <row r="1443" spans="1:5" ht="14.25" thickTop="1" thickBot="1" x14ac:dyDescent="0.25">
      <c r="A1443" s="47"/>
      <c r="B1443" s="1"/>
      <c r="C1443" s="50"/>
      <c r="D1443" s="51"/>
      <c r="E1443" s="269" t="s">
        <v>28</v>
      </c>
    </row>
    <row r="1444" spans="1:5" ht="14.25" thickTop="1" thickBot="1" x14ac:dyDescent="0.25">
      <c r="B1444" s="53" t="s">
        <v>30</v>
      </c>
      <c r="C1444" s="54" t="s">
        <v>31</v>
      </c>
      <c r="D1444" s="9"/>
      <c r="E1444" s="178" t="s">
        <v>297</v>
      </c>
    </row>
    <row r="1445" spans="1:5" ht="13.5" thickTop="1" x14ac:dyDescent="0.2">
      <c r="A1445" s="22">
        <v>10</v>
      </c>
      <c r="B1445" s="355" t="s">
        <v>1370</v>
      </c>
      <c r="C1445" s="147">
        <v>10000</v>
      </c>
      <c r="D1445" s="58"/>
      <c r="E1445" s="168"/>
    </row>
    <row r="1446" spans="1:5" x14ac:dyDescent="0.2">
      <c r="A1446" s="22">
        <v>10</v>
      </c>
      <c r="B1446" s="355" t="s">
        <v>1371</v>
      </c>
      <c r="C1446" s="147">
        <v>35000</v>
      </c>
      <c r="D1446" s="1"/>
      <c r="E1446" s="169"/>
    </row>
    <row r="1447" spans="1:5" x14ac:dyDescent="0.2">
      <c r="A1447" s="47"/>
      <c r="B1447" s="355" t="s">
        <v>1372</v>
      </c>
      <c r="C1447" s="147">
        <v>15000</v>
      </c>
      <c r="D1447" s="51"/>
      <c r="E1447" s="179"/>
    </row>
    <row r="1448" spans="1:5" x14ac:dyDescent="0.2">
      <c r="B1448" s="355" t="s">
        <v>1373</v>
      </c>
      <c r="C1448" s="147">
        <v>40000</v>
      </c>
      <c r="D1448" s="120"/>
      <c r="E1448" s="182"/>
    </row>
    <row r="1449" spans="1:5" ht="12.75" customHeight="1" x14ac:dyDescent="0.2">
      <c r="A1449" s="47"/>
      <c r="B1449" s="355" t="s">
        <v>1374</v>
      </c>
      <c r="C1449" s="147">
        <v>80000</v>
      </c>
      <c r="D1449" s="58"/>
      <c r="E1449" s="173"/>
    </row>
    <row r="1450" spans="1:5" x14ac:dyDescent="0.2">
      <c r="A1450" s="47"/>
      <c r="B1450" s="139" t="s">
        <v>1375</v>
      </c>
      <c r="C1450" s="265">
        <v>25000</v>
      </c>
      <c r="D1450" s="58"/>
      <c r="E1450" s="168"/>
    </row>
    <row r="1451" spans="1:5" x14ac:dyDescent="0.2">
      <c r="A1451" s="47"/>
      <c r="B1451" s="355" t="s">
        <v>1376</v>
      </c>
      <c r="C1451" s="147">
        <v>10000</v>
      </c>
      <c r="D1451" s="58"/>
      <c r="E1451" s="168"/>
    </row>
    <row r="1452" spans="1:5" x14ac:dyDescent="0.2">
      <c r="A1452" s="47"/>
      <c r="B1452" s="355" t="s">
        <v>1377</v>
      </c>
      <c r="C1452" s="147">
        <v>20000</v>
      </c>
      <c r="D1452" s="58"/>
      <c r="E1452" s="168"/>
    </row>
    <row r="1453" spans="1:5" ht="25.5" x14ac:dyDescent="0.2">
      <c r="A1453" s="47"/>
      <c r="B1453" s="139" t="s">
        <v>1378</v>
      </c>
      <c r="C1453" s="265">
        <v>10000</v>
      </c>
      <c r="D1453" s="58"/>
      <c r="E1453" s="168"/>
    </row>
    <row r="1454" spans="1:5" x14ac:dyDescent="0.2">
      <c r="A1454" s="47"/>
      <c r="B1454" s="355" t="s">
        <v>1379</v>
      </c>
      <c r="C1454" s="147">
        <v>50000</v>
      </c>
      <c r="D1454" s="58"/>
      <c r="E1454" s="168"/>
    </row>
    <row r="1455" spans="1:5" x14ac:dyDescent="0.2">
      <c r="A1455" s="47"/>
      <c r="B1455" s="355" t="s">
        <v>1380</v>
      </c>
      <c r="C1455" s="147">
        <v>15000</v>
      </c>
      <c r="D1455" s="58"/>
      <c r="E1455" s="168"/>
    </row>
    <row r="1456" spans="1:5" ht="25.5" x14ac:dyDescent="0.2">
      <c r="A1456" s="47"/>
      <c r="B1456" s="139" t="s">
        <v>1381</v>
      </c>
      <c r="C1456" s="265">
        <v>20000</v>
      </c>
      <c r="D1456" s="58"/>
      <c r="E1456" s="168"/>
    </row>
    <row r="1457" spans="1:5" x14ac:dyDescent="0.2">
      <c r="A1457" s="47"/>
      <c r="B1457" s="355" t="s">
        <v>1382</v>
      </c>
      <c r="C1457" s="147">
        <v>20000</v>
      </c>
      <c r="D1457" s="58"/>
      <c r="E1457" s="169"/>
    </row>
    <row r="1458" spans="1:5" x14ac:dyDescent="0.2">
      <c r="A1458" s="47"/>
      <c r="B1458" s="139" t="s">
        <v>1383</v>
      </c>
      <c r="C1458" s="265">
        <v>20000</v>
      </c>
      <c r="D1458" s="58"/>
      <c r="E1458" s="173"/>
    </row>
    <row r="1459" spans="1:5" x14ac:dyDescent="0.2">
      <c r="A1459" s="47"/>
      <c r="B1459" s="355" t="s">
        <v>1384</v>
      </c>
      <c r="C1459" s="147">
        <v>10000</v>
      </c>
      <c r="D1459" s="58"/>
      <c r="E1459" s="168"/>
    </row>
    <row r="1460" spans="1:5" x14ac:dyDescent="0.2">
      <c r="A1460" s="47"/>
      <c r="B1460" s="355" t="s">
        <v>1385</v>
      </c>
      <c r="C1460" s="147">
        <v>10000</v>
      </c>
      <c r="D1460" s="58"/>
      <c r="E1460" s="168"/>
    </row>
    <row r="1461" spans="1:5" x14ac:dyDescent="0.2">
      <c r="A1461" s="47"/>
      <c r="B1461" s="355" t="s">
        <v>1386</v>
      </c>
      <c r="C1461" s="147">
        <v>10000</v>
      </c>
      <c r="D1461" s="58"/>
      <c r="E1461" s="168"/>
    </row>
    <row r="1462" spans="1:5" x14ac:dyDescent="0.2">
      <c r="A1462" s="47"/>
      <c r="B1462" s="139" t="s">
        <v>872</v>
      </c>
      <c r="C1462" s="265">
        <v>15000</v>
      </c>
      <c r="D1462" s="58"/>
      <c r="E1462" s="168"/>
    </row>
    <row r="1463" spans="1:5" x14ac:dyDescent="0.2">
      <c r="A1463" s="47"/>
      <c r="B1463" s="355" t="s">
        <v>1387</v>
      </c>
      <c r="C1463" s="147">
        <v>10000</v>
      </c>
      <c r="D1463" s="58"/>
      <c r="E1463" s="168"/>
    </row>
    <row r="1464" spans="1:5" x14ac:dyDescent="0.2">
      <c r="A1464" s="47"/>
      <c r="B1464" s="355" t="s">
        <v>1388</v>
      </c>
      <c r="C1464" s="147">
        <v>30000</v>
      </c>
      <c r="D1464" s="58"/>
      <c r="E1464" s="168"/>
    </row>
    <row r="1465" spans="1:5" x14ac:dyDescent="0.2">
      <c r="A1465" s="47"/>
      <c r="B1465" s="355" t="s">
        <v>1389</v>
      </c>
      <c r="C1465" s="147">
        <v>10000</v>
      </c>
      <c r="D1465" s="58"/>
      <c r="E1465" s="169"/>
    </row>
    <row r="1466" spans="1:5" x14ac:dyDescent="0.2">
      <c r="A1466" s="47"/>
      <c r="B1466" s="355" t="s">
        <v>1390</v>
      </c>
      <c r="C1466" s="147">
        <v>10000</v>
      </c>
      <c r="D1466" s="58"/>
      <c r="E1466" s="173"/>
    </row>
    <row r="1467" spans="1:5" x14ac:dyDescent="0.2">
      <c r="A1467" s="47"/>
      <c r="B1467" s="355" t="s">
        <v>1391</v>
      </c>
      <c r="C1467" s="147">
        <v>40000</v>
      </c>
      <c r="D1467" s="58"/>
      <c r="E1467" s="168"/>
    </row>
    <row r="1468" spans="1:5" ht="15.75" customHeight="1" x14ac:dyDescent="0.2">
      <c r="A1468" s="47"/>
      <c r="B1468" s="355" t="s">
        <v>1392</v>
      </c>
      <c r="C1468" s="147">
        <v>30000</v>
      </c>
      <c r="D1468" s="58"/>
      <c r="E1468" s="168"/>
    </row>
    <row r="1469" spans="1:5" x14ac:dyDescent="0.2">
      <c r="A1469" s="47"/>
      <c r="B1469" s="139" t="s">
        <v>1393</v>
      </c>
      <c r="C1469" s="265">
        <v>10000</v>
      </c>
      <c r="D1469" s="58"/>
      <c r="E1469" s="169"/>
    </row>
    <row r="1470" spans="1:5" x14ac:dyDescent="0.2">
      <c r="A1470" s="22">
        <v>10</v>
      </c>
      <c r="B1470" s="139" t="s">
        <v>1394</v>
      </c>
      <c r="C1470" s="265">
        <v>15000</v>
      </c>
      <c r="D1470" s="58"/>
      <c r="E1470" s="173"/>
    </row>
    <row r="1471" spans="1:5" x14ac:dyDescent="0.2">
      <c r="A1471" s="22">
        <v>10</v>
      </c>
      <c r="B1471" s="355" t="s">
        <v>1395</v>
      </c>
      <c r="C1471" s="147">
        <v>10000</v>
      </c>
      <c r="D1471" s="58"/>
      <c r="E1471" s="169"/>
    </row>
    <row r="1472" spans="1:5" x14ac:dyDescent="0.2">
      <c r="A1472" s="22">
        <v>10</v>
      </c>
      <c r="B1472" s="355" t="s">
        <v>1396</v>
      </c>
      <c r="C1472" s="147">
        <v>15000</v>
      </c>
      <c r="D1472" s="58"/>
      <c r="E1472" s="173"/>
    </row>
    <row r="1473" spans="1:5" x14ac:dyDescent="0.2">
      <c r="A1473" s="22">
        <v>10</v>
      </c>
      <c r="B1473" s="355" t="s">
        <v>1397</v>
      </c>
      <c r="C1473" s="147">
        <v>25000</v>
      </c>
      <c r="D1473" s="58"/>
      <c r="E1473" s="168"/>
    </row>
    <row r="1474" spans="1:5" x14ac:dyDescent="0.2">
      <c r="A1474" s="22">
        <v>10</v>
      </c>
      <c r="B1474" s="355" t="s">
        <v>1398</v>
      </c>
      <c r="C1474" s="147">
        <v>25000</v>
      </c>
      <c r="D1474" s="58"/>
      <c r="E1474" s="168"/>
    </row>
    <row r="1475" spans="1:5" x14ac:dyDescent="0.2">
      <c r="A1475" s="22">
        <v>10</v>
      </c>
      <c r="B1475" s="139" t="s">
        <v>1399</v>
      </c>
      <c r="C1475" s="265">
        <v>25000</v>
      </c>
      <c r="D1475" s="58"/>
      <c r="E1475" s="168"/>
    </row>
    <row r="1476" spans="1:5" x14ac:dyDescent="0.2">
      <c r="A1476" s="22">
        <v>10</v>
      </c>
      <c r="B1476" s="355" t="s">
        <v>1400</v>
      </c>
      <c r="C1476" s="147">
        <v>10000</v>
      </c>
      <c r="D1476" s="58"/>
      <c r="E1476" s="168"/>
    </row>
    <row r="1477" spans="1:5" x14ac:dyDescent="0.2">
      <c r="A1477" s="22">
        <v>10</v>
      </c>
      <c r="B1477" s="355" t="s">
        <v>1401</v>
      </c>
      <c r="C1477" s="147">
        <v>15000</v>
      </c>
      <c r="D1477" s="58"/>
      <c r="E1477" s="168"/>
    </row>
    <row r="1478" spans="1:5" x14ac:dyDescent="0.2">
      <c r="A1478" s="22">
        <v>10</v>
      </c>
      <c r="B1478" s="355" t="s">
        <v>1402</v>
      </c>
      <c r="C1478" s="147">
        <v>170000</v>
      </c>
      <c r="D1478" s="58"/>
      <c r="E1478" s="168"/>
    </row>
    <row r="1479" spans="1:5" x14ac:dyDescent="0.2">
      <c r="A1479" s="22">
        <v>10</v>
      </c>
      <c r="B1479" s="355" t="s">
        <v>1403</v>
      </c>
      <c r="C1479" s="147">
        <v>15000</v>
      </c>
      <c r="D1479" s="58"/>
      <c r="E1479" s="168"/>
    </row>
    <row r="1480" spans="1:5" x14ac:dyDescent="0.2">
      <c r="A1480" s="22">
        <v>10</v>
      </c>
      <c r="B1480" s="355" t="s">
        <v>1404</v>
      </c>
      <c r="C1480" s="147">
        <v>10000</v>
      </c>
      <c r="D1480" s="58"/>
      <c r="E1480" s="168"/>
    </row>
    <row r="1481" spans="1:5" x14ac:dyDescent="0.2">
      <c r="A1481" s="22">
        <v>10</v>
      </c>
      <c r="B1481" s="355" t="s">
        <v>1405</v>
      </c>
      <c r="C1481" s="147">
        <v>45000</v>
      </c>
      <c r="D1481" s="58"/>
      <c r="E1481" s="168"/>
    </row>
    <row r="1482" spans="1:5" x14ac:dyDescent="0.2">
      <c r="A1482" s="22">
        <v>10</v>
      </c>
      <c r="B1482" s="333" t="s">
        <v>1406</v>
      </c>
      <c r="C1482" s="330">
        <v>10000</v>
      </c>
      <c r="D1482" s="58"/>
      <c r="E1482" s="168"/>
    </row>
    <row r="1483" spans="1:5" x14ac:dyDescent="0.2">
      <c r="A1483" s="22">
        <v>10</v>
      </c>
      <c r="B1483" s="333" t="s">
        <v>1407</v>
      </c>
      <c r="C1483" s="330">
        <v>15000</v>
      </c>
      <c r="D1483" s="58"/>
      <c r="E1483" s="168"/>
    </row>
    <row r="1484" spans="1:5" ht="17.25" customHeight="1" x14ac:dyDescent="0.2">
      <c r="A1484" s="22">
        <v>10</v>
      </c>
      <c r="B1484" s="333" t="s">
        <v>1408</v>
      </c>
      <c r="C1484" s="330">
        <v>20000</v>
      </c>
      <c r="D1484" s="58"/>
      <c r="E1484" s="168"/>
    </row>
    <row r="1485" spans="1:5" ht="15.75" customHeight="1" x14ac:dyDescent="0.2">
      <c r="A1485" s="22">
        <v>10</v>
      </c>
      <c r="B1485" s="333" t="s">
        <v>1409</v>
      </c>
      <c r="C1485" s="330">
        <v>10000</v>
      </c>
      <c r="D1485" s="58"/>
      <c r="E1485" s="215"/>
    </row>
    <row r="1486" spans="1:5" x14ac:dyDescent="0.2">
      <c r="A1486" s="22">
        <v>10</v>
      </c>
      <c r="B1486" s="333" t="s">
        <v>925</v>
      </c>
      <c r="C1486" s="330">
        <v>10000</v>
      </c>
      <c r="D1486" s="58"/>
      <c r="E1486" s="169"/>
    </row>
    <row r="1487" spans="1:5" ht="14.25" customHeight="1" x14ac:dyDescent="0.2">
      <c r="A1487" s="22">
        <v>10</v>
      </c>
      <c r="B1487" s="333" t="s">
        <v>1410</v>
      </c>
      <c r="C1487" s="330">
        <v>60000</v>
      </c>
      <c r="D1487" s="58"/>
      <c r="E1487" s="168"/>
    </row>
    <row r="1488" spans="1:5" x14ac:dyDescent="0.2">
      <c r="A1488" s="22">
        <v>10</v>
      </c>
      <c r="B1488" s="208" t="s">
        <v>1411</v>
      </c>
      <c r="C1488" s="137">
        <v>50000</v>
      </c>
      <c r="D1488" s="58"/>
      <c r="E1488" s="168"/>
    </row>
    <row r="1489" spans="1:5" x14ac:dyDescent="0.2">
      <c r="A1489" s="22">
        <v>10</v>
      </c>
      <c r="B1489" s="333" t="s">
        <v>1412</v>
      </c>
      <c r="C1489" s="330">
        <v>10000</v>
      </c>
      <c r="D1489" s="58"/>
      <c r="E1489" s="168"/>
    </row>
    <row r="1490" spans="1:5" x14ac:dyDescent="0.2">
      <c r="A1490" s="22">
        <v>10</v>
      </c>
      <c r="B1490" s="333" t="s">
        <v>1413</v>
      </c>
      <c r="C1490" s="330">
        <v>45000</v>
      </c>
      <c r="D1490" s="58"/>
      <c r="E1490" s="168"/>
    </row>
    <row r="1491" spans="1:5" ht="15" customHeight="1" x14ac:dyDescent="0.2">
      <c r="A1491" s="22">
        <v>10</v>
      </c>
      <c r="B1491" s="333" t="s">
        <v>963</v>
      </c>
      <c r="C1491" s="330">
        <v>15000</v>
      </c>
      <c r="D1491" s="58"/>
      <c r="E1491" s="169"/>
    </row>
    <row r="1492" spans="1:5" x14ac:dyDescent="0.2">
      <c r="B1492" s="333" t="s">
        <v>907</v>
      </c>
      <c r="C1492" s="330">
        <v>15000</v>
      </c>
      <c r="D1492" s="58"/>
      <c r="E1492" s="169"/>
    </row>
    <row r="1493" spans="1:5" x14ac:dyDescent="0.2">
      <c r="B1493" s="333" t="s">
        <v>1414</v>
      </c>
      <c r="C1493" s="330">
        <v>15000</v>
      </c>
      <c r="D1493" s="58"/>
      <c r="E1493" s="169"/>
    </row>
    <row r="1494" spans="1:5" x14ac:dyDescent="0.2">
      <c r="B1494" s="208" t="s">
        <v>1415</v>
      </c>
      <c r="C1494" s="137">
        <v>10000</v>
      </c>
      <c r="D1494" s="58"/>
      <c r="E1494" s="169"/>
    </row>
    <row r="1495" spans="1:5" ht="15.75" customHeight="1" x14ac:dyDescent="0.2">
      <c r="B1495" s="333" t="s">
        <v>1416</v>
      </c>
      <c r="C1495" s="330">
        <v>10000</v>
      </c>
      <c r="D1495" s="58"/>
      <c r="E1495" s="169"/>
    </row>
    <row r="1496" spans="1:5" x14ac:dyDescent="0.2">
      <c r="B1496" s="333" t="s">
        <v>1417</v>
      </c>
      <c r="C1496" s="330">
        <v>10000</v>
      </c>
      <c r="D1496" s="58"/>
      <c r="E1496" s="169"/>
    </row>
    <row r="1497" spans="1:5" x14ac:dyDescent="0.2">
      <c r="B1497" s="333" t="s">
        <v>1418</v>
      </c>
      <c r="C1497" s="330">
        <v>20000</v>
      </c>
      <c r="D1497" s="58"/>
      <c r="E1497" s="270"/>
    </row>
    <row r="1498" spans="1:5" x14ac:dyDescent="0.2">
      <c r="B1498" s="333" t="s">
        <v>1419</v>
      </c>
      <c r="C1498" s="330">
        <v>10000</v>
      </c>
      <c r="D1498" s="58"/>
      <c r="E1498" s="270"/>
    </row>
    <row r="1499" spans="1:5" x14ac:dyDescent="0.2">
      <c r="B1499" s="333" t="s">
        <v>1420</v>
      </c>
      <c r="C1499" s="330">
        <v>10000</v>
      </c>
      <c r="D1499" s="58"/>
      <c r="E1499" s="169"/>
    </row>
    <row r="1500" spans="1:5" x14ac:dyDescent="0.2">
      <c r="B1500" s="333" t="s">
        <v>1421</v>
      </c>
      <c r="C1500" s="330">
        <v>120000</v>
      </c>
      <c r="D1500" s="58"/>
      <c r="E1500" s="169"/>
    </row>
    <row r="1501" spans="1:5" x14ac:dyDescent="0.2">
      <c r="B1501" s="333" t="s">
        <v>1422</v>
      </c>
      <c r="C1501" s="330">
        <v>10000</v>
      </c>
      <c r="D1501" s="58"/>
      <c r="E1501" s="169"/>
    </row>
    <row r="1502" spans="1:5" x14ac:dyDescent="0.2">
      <c r="B1502" s="208" t="s">
        <v>1423</v>
      </c>
      <c r="C1502" s="137">
        <v>100000</v>
      </c>
      <c r="D1502" s="58"/>
      <c r="E1502" s="169"/>
    </row>
    <row r="1503" spans="1:5" x14ac:dyDescent="0.2">
      <c r="B1503" s="208" t="s">
        <v>1424</v>
      </c>
      <c r="C1503" s="137">
        <v>15000</v>
      </c>
      <c r="D1503" s="58"/>
      <c r="E1503" s="169"/>
    </row>
    <row r="1504" spans="1:5" x14ac:dyDescent="0.2">
      <c r="B1504" s="333" t="s">
        <v>1425</v>
      </c>
      <c r="C1504" s="330">
        <v>15000</v>
      </c>
      <c r="D1504" s="58"/>
      <c r="E1504" s="169"/>
    </row>
    <row r="1505" spans="1:5" ht="25.5" x14ac:dyDescent="0.2">
      <c r="B1505" s="208" t="s">
        <v>1426</v>
      </c>
      <c r="C1505" s="137">
        <v>20000</v>
      </c>
      <c r="D1505" s="58"/>
      <c r="E1505" s="169"/>
    </row>
    <row r="1506" spans="1:5" x14ac:dyDescent="0.2">
      <c r="B1506" s="333" t="s">
        <v>1427</v>
      </c>
      <c r="C1506" s="330">
        <v>30000</v>
      </c>
      <c r="D1506" s="58"/>
      <c r="E1506" s="169"/>
    </row>
    <row r="1507" spans="1:5" x14ac:dyDescent="0.2">
      <c r="B1507" s="333" t="s">
        <v>1428</v>
      </c>
      <c r="C1507" s="330">
        <v>20000</v>
      </c>
      <c r="D1507" s="58"/>
      <c r="E1507" s="169"/>
    </row>
    <row r="1508" spans="1:5" x14ac:dyDescent="0.2">
      <c r="B1508" s="333" t="s">
        <v>1429</v>
      </c>
      <c r="C1508" s="330">
        <v>10000</v>
      </c>
      <c r="D1508" s="58"/>
      <c r="E1508" s="169"/>
    </row>
    <row r="1509" spans="1:5" x14ac:dyDescent="0.2">
      <c r="B1509" s="333" t="s">
        <v>1430</v>
      </c>
      <c r="C1509" s="330">
        <v>10000</v>
      </c>
      <c r="D1509" s="58"/>
      <c r="E1509" s="169"/>
    </row>
    <row r="1510" spans="1:5" x14ac:dyDescent="0.2">
      <c r="A1510" s="47"/>
      <c r="B1510" s="333" t="s">
        <v>1431</v>
      </c>
      <c r="C1510" s="330">
        <v>20000</v>
      </c>
      <c r="D1510" s="58"/>
      <c r="E1510" s="270"/>
    </row>
    <row r="1511" spans="1:5" x14ac:dyDescent="0.2">
      <c r="A1511" s="47"/>
      <c r="B1511" s="333" t="s">
        <v>1432</v>
      </c>
      <c r="C1511" s="330">
        <v>10000</v>
      </c>
      <c r="D1511" s="58"/>
      <c r="E1511" s="169"/>
    </row>
    <row r="1512" spans="1:5" ht="13.5" thickBot="1" x14ac:dyDescent="0.25">
      <c r="A1512" s="47"/>
      <c r="B1512" s="420" t="s">
        <v>1433</v>
      </c>
      <c r="C1512" s="417">
        <v>10000</v>
      </c>
      <c r="D1512" s="58"/>
      <c r="E1512" s="170"/>
    </row>
    <row r="1513" spans="1:5" ht="14.25" thickTop="1" thickBot="1" x14ac:dyDescent="0.25">
      <c r="A1513" s="47"/>
      <c r="B1513" s="1"/>
      <c r="C1513" s="50"/>
      <c r="D1513" s="51"/>
      <c r="E1513" s="269" t="s">
        <v>28</v>
      </c>
    </row>
    <row r="1514" spans="1:5" ht="14.25" thickTop="1" thickBot="1" x14ac:dyDescent="0.25">
      <c r="B1514" s="53" t="s">
        <v>30</v>
      </c>
      <c r="C1514" s="54" t="s">
        <v>31</v>
      </c>
      <c r="D1514" s="9"/>
      <c r="E1514" s="178" t="s">
        <v>297</v>
      </c>
    </row>
    <row r="1515" spans="1:5" ht="13.5" thickTop="1" x14ac:dyDescent="0.2">
      <c r="A1515" s="47"/>
      <c r="B1515" s="208" t="s">
        <v>1434</v>
      </c>
      <c r="C1515" s="137">
        <v>15000</v>
      </c>
      <c r="D1515" s="58"/>
      <c r="E1515" s="169"/>
    </row>
    <row r="1516" spans="1:5" x14ac:dyDescent="0.2">
      <c r="A1516" s="47"/>
      <c r="B1516" s="208" t="s">
        <v>1435</v>
      </c>
      <c r="C1516" s="137">
        <v>30000</v>
      </c>
      <c r="D1516" s="58"/>
      <c r="E1516" s="169"/>
    </row>
    <row r="1517" spans="1:5" ht="25.5" x14ac:dyDescent="0.2">
      <c r="A1517" s="47"/>
      <c r="B1517" s="208" t="s">
        <v>1436</v>
      </c>
      <c r="C1517" s="137">
        <v>40000</v>
      </c>
      <c r="D1517" s="1"/>
      <c r="E1517" s="169"/>
    </row>
    <row r="1518" spans="1:5" x14ac:dyDescent="0.2">
      <c r="A1518" s="47"/>
      <c r="B1518" s="208" t="s">
        <v>1437</v>
      </c>
      <c r="C1518" s="137">
        <v>50000</v>
      </c>
      <c r="D1518" s="51"/>
      <c r="E1518" s="179"/>
    </row>
    <row r="1519" spans="1:5" x14ac:dyDescent="0.2">
      <c r="B1519" s="208" t="s">
        <v>1438</v>
      </c>
      <c r="C1519" s="137">
        <v>10000</v>
      </c>
      <c r="D1519" s="120"/>
      <c r="E1519" s="182"/>
    </row>
    <row r="1520" spans="1:5" x14ac:dyDescent="0.2">
      <c r="A1520" s="47"/>
      <c r="B1520" s="208" t="s">
        <v>1439</v>
      </c>
      <c r="C1520" s="137">
        <v>10000</v>
      </c>
      <c r="D1520" s="58"/>
      <c r="E1520" s="270"/>
    </row>
    <row r="1521" spans="1:5" x14ac:dyDescent="0.2">
      <c r="A1521" s="47"/>
      <c r="B1521" s="208" t="s">
        <v>1440</v>
      </c>
      <c r="C1521" s="137">
        <v>15000</v>
      </c>
      <c r="D1521" s="58"/>
      <c r="E1521" s="169"/>
    </row>
    <row r="1522" spans="1:5" x14ac:dyDescent="0.2">
      <c r="A1522" s="47"/>
      <c r="B1522" s="208" t="s">
        <v>1441</v>
      </c>
      <c r="C1522" s="137">
        <v>30000</v>
      </c>
      <c r="D1522" s="58"/>
      <c r="E1522" s="169"/>
    </row>
    <row r="1523" spans="1:5" x14ac:dyDescent="0.2">
      <c r="A1523" s="47"/>
      <c r="B1523" s="208" t="s">
        <v>1442</v>
      </c>
      <c r="C1523" s="137">
        <v>15000</v>
      </c>
      <c r="D1523" s="58"/>
      <c r="E1523" s="169"/>
    </row>
    <row r="1524" spans="1:5" x14ac:dyDescent="0.2">
      <c r="A1524" s="47"/>
      <c r="B1524" s="208" t="s">
        <v>1443</v>
      </c>
      <c r="C1524" s="137">
        <v>90000</v>
      </c>
      <c r="D1524" s="58"/>
      <c r="E1524" s="169"/>
    </row>
    <row r="1525" spans="1:5" x14ac:dyDescent="0.2">
      <c r="A1525" s="47"/>
      <c r="B1525" s="208" t="s">
        <v>876</v>
      </c>
      <c r="C1525" s="137">
        <v>20000</v>
      </c>
      <c r="D1525" s="58"/>
      <c r="E1525" s="169"/>
    </row>
    <row r="1526" spans="1:5" x14ac:dyDescent="0.2">
      <c r="A1526" s="47"/>
      <c r="B1526" s="139" t="s">
        <v>1444</v>
      </c>
      <c r="C1526" s="152">
        <v>10000</v>
      </c>
      <c r="D1526" s="58"/>
      <c r="E1526" s="270"/>
    </row>
    <row r="1527" spans="1:5" x14ac:dyDescent="0.2">
      <c r="A1527" s="47"/>
      <c r="B1527" s="139" t="s">
        <v>1194</v>
      </c>
      <c r="C1527" s="152">
        <v>80000</v>
      </c>
      <c r="D1527" s="58"/>
      <c r="E1527" s="169"/>
    </row>
    <row r="1528" spans="1:5" x14ac:dyDescent="0.2">
      <c r="A1528" s="47"/>
      <c r="B1528" s="139" t="s">
        <v>1445</v>
      </c>
      <c r="C1528" s="152">
        <v>17470</v>
      </c>
      <c r="D1528" s="58"/>
      <c r="E1528" s="169"/>
    </row>
    <row r="1529" spans="1:5" x14ac:dyDescent="0.2">
      <c r="A1529" s="47"/>
      <c r="B1529" s="139" t="s">
        <v>884</v>
      </c>
      <c r="C1529" s="152">
        <v>55000</v>
      </c>
      <c r="D1529" s="58"/>
      <c r="E1529" s="169"/>
    </row>
    <row r="1530" spans="1:5" x14ac:dyDescent="0.2">
      <c r="A1530" s="47"/>
      <c r="B1530" s="139" t="s">
        <v>1198</v>
      </c>
      <c r="C1530" s="128">
        <v>30000</v>
      </c>
      <c r="D1530" s="58"/>
      <c r="E1530" s="169"/>
    </row>
    <row r="1531" spans="1:5" ht="12.75" customHeight="1" x14ac:dyDescent="0.2">
      <c r="A1531" s="47"/>
      <c r="B1531" s="139" t="s">
        <v>1446</v>
      </c>
      <c r="C1531" s="128">
        <v>25000</v>
      </c>
      <c r="D1531" s="58"/>
      <c r="E1531" s="169"/>
    </row>
    <row r="1532" spans="1:5" x14ac:dyDescent="0.2">
      <c r="A1532" s="47"/>
      <c r="B1532" s="139" t="s">
        <v>1210</v>
      </c>
      <c r="C1532" s="152">
        <v>20000</v>
      </c>
      <c r="D1532" s="58"/>
      <c r="E1532" s="169"/>
    </row>
    <row r="1533" spans="1:5" x14ac:dyDescent="0.2">
      <c r="A1533" s="47"/>
      <c r="B1533" s="139" t="s">
        <v>1447</v>
      </c>
      <c r="C1533" s="152">
        <v>15000</v>
      </c>
      <c r="D1533" s="58"/>
      <c r="E1533" s="169"/>
    </row>
    <row r="1534" spans="1:5" x14ac:dyDescent="0.2">
      <c r="A1534" s="47"/>
      <c r="B1534" s="139" t="s">
        <v>1215</v>
      </c>
      <c r="C1534" s="152">
        <v>20000</v>
      </c>
      <c r="D1534" s="58"/>
      <c r="E1534" s="169"/>
    </row>
    <row r="1535" spans="1:5" x14ac:dyDescent="0.2">
      <c r="A1535" s="47"/>
      <c r="B1535" s="139" t="s">
        <v>1220</v>
      </c>
      <c r="C1535" s="128">
        <v>30000</v>
      </c>
      <c r="D1535" s="58"/>
      <c r="E1535" s="169"/>
    </row>
    <row r="1536" spans="1:5" x14ac:dyDescent="0.2">
      <c r="B1536" s="139" t="s">
        <v>1225</v>
      </c>
      <c r="C1536" s="128">
        <v>25000</v>
      </c>
      <c r="D1536" s="58"/>
      <c r="E1536" s="270"/>
    </row>
    <row r="1537" spans="2:5" x14ac:dyDescent="0.2">
      <c r="B1537" s="139" t="s">
        <v>1448</v>
      </c>
      <c r="C1537" s="128">
        <v>70000</v>
      </c>
      <c r="D1537" s="58"/>
      <c r="E1537" s="169"/>
    </row>
    <row r="1538" spans="2:5" x14ac:dyDescent="0.2">
      <c r="B1538" s="139" t="s">
        <v>1449</v>
      </c>
      <c r="C1538" s="152">
        <v>15000</v>
      </c>
      <c r="D1538" s="58"/>
      <c r="E1538" s="169"/>
    </row>
    <row r="1539" spans="2:5" x14ac:dyDescent="0.2">
      <c r="B1539" s="139" t="s">
        <v>1450</v>
      </c>
      <c r="C1539" s="152">
        <v>40000</v>
      </c>
      <c r="D1539" s="58"/>
      <c r="E1539" s="169"/>
    </row>
    <row r="1540" spans="2:5" x14ac:dyDescent="0.2">
      <c r="B1540" s="139" t="s">
        <v>1451</v>
      </c>
      <c r="C1540" s="152">
        <v>25000</v>
      </c>
      <c r="D1540" s="58"/>
      <c r="E1540" s="169"/>
    </row>
    <row r="1541" spans="2:5" x14ac:dyDescent="0.2">
      <c r="B1541" s="139" t="s">
        <v>1452</v>
      </c>
      <c r="C1541" s="152">
        <v>15000</v>
      </c>
      <c r="D1541" s="58"/>
      <c r="E1541" s="169"/>
    </row>
    <row r="1542" spans="2:5" x14ac:dyDescent="0.2">
      <c r="B1542" s="139" t="s">
        <v>817</v>
      </c>
      <c r="C1542" s="152">
        <v>60000</v>
      </c>
      <c r="D1542" s="58"/>
      <c r="E1542" s="169"/>
    </row>
    <row r="1543" spans="2:5" x14ac:dyDescent="0.2">
      <c r="B1543" s="139" t="s">
        <v>1274</v>
      </c>
      <c r="C1543" s="152">
        <v>10000</v>
      </c>
      <c r="D1543" s="58"/>
      <c r="E1543" s="169"/>
    </row>
    <row r="1544" spans="2:5" x14ac:dyDescent="0.2">
      <c r="B1544" s="139" t="s">
        <v>1291</v>
      </c>
      <c r="C1544" s="128">
        <v>10000</v>
      </c>
      <c r="D1544" s="58"/>
      <c r="E1544" s="169"/>
    </row>
    <row r="1545" spans="2:5" x14ac:dyDescent="0.2">
      <c r="B1545" s="208" t="s">
        <v>1453</v>
      </c>
      <c r="C1545" s="128">
        <v>15000</v>
      </c>
      <c r="D1545" s="58"/>
      <c r="E1545" s="169"/>
    </row>
    <row r="1546" spans="2:5" x14ac:dyDescent="0.2">
      <c r="B1546" s="139" t="s">
        <v>1454</v>
      </c>
      <c r="C1546" s="128">
        <v>15000</v>
      </c>
      <c r="D1546" s="58"/>
      <c r="E1546" s="169"/>
    </row>
    <row r="1547" spans="2:5" x14ac:dyDescent="0.2">
      <c r="B1547" s="139" t="s">
        <v>1455</v>
      </c>
      <c r="C1547" s="128">
        <v>20000</v>
      </c>
      <c r="D1547" s="58"/>
      <c r="E1547" s="169"/>
    </row>
    <row r="1548" spans="2:5" x14ac:dyDescent="0.2">
      <c r="B1548" s="139" t="s">
        <v>1456</v>
      </c>
      <c r="C1548" s="128">
        <v>20000</v>
      </c>
      <c r="D1548" s="58"/>
      <c r="E1548" s="169"/>
    </row>
    <row r="1549" spans="2:5" x14ac:dyDescent="0.2">
      <c r="B1549" s="139" t="s">
        <v>1186</v>
      </c>
      <c r="C1549" s="128">
        <v>20000</v>
      </c>
      <c r="D1549" s="58"/>
      <c r="E1549" s="169"/>
    </row>
    <row r="1550" spans="2:5" x14ac:dyDescent="0.2">
      <c r="B1550" s="208" t="s">
        <v>945</v>
      </c>
      <c r="C1550" s="128">
        <v>10000</v>
      </c>
      <c r="D1550" s="58"/>
      <c r="E1550" s="215"/>
    </row>
    <row r="1551" spans="2:5" x14ac:dyDescent="0.2">
      <c r="B1551" s="208" t="s">
        <v>1457</v>
      </c>
      <c r="C1551" s="152">
        <v>15000</v>
      </c>
      <c r="D1551" s="58"/>
      <c r="E1551" s="215"/>
    </row>
    <row r="1552" spans="2:5" x14ac:dyDescent="0.2">
      <c r="B1552" s="139" t="s">
        <v>1308</v>
      </c>
      <c r="C1552" s="152">
        <v>10000</v>
      </c>
      <c r="D1552" s="58"/>
      <c r="E1552" s="215"/>
    </row>
    <row r="1553" spans="2:5" x14ac:dyDescent="0.2">
      <c r="B1553" s="139" t="s">
        <v>1458</v>
      </c>
      <c r="C1553" s="152">
        <v>10000</v>
      </c>
      <c r="D1553" s="58"/>
      <c r="E1553" s="215"/>
    </row>
    <row r="1554" spans="2:5" x14ac:dyDescent="0.2">
      <c r="B1554" s="208" t="s">
        <v>1459</v>
      </c>
      <c r="C1554" s="128">
        <v>10000</v>
      </c>
      <c r="D1554" s="58"/>
      <c r="E1554" s="215"/>
    </row>
    <row r="1555" spans="2:5" x14ac:dyDescent="0.2">
      <c r="B1555" s="139" t="s">
        <v>1318</v>
      </c>
      <c r="C1555" s="152">
        <v>15000</v>
      </c>
      <c r="D1555" s="58"/>
      <c r="E1555" s="215"/>
    </row>
    <row r="1556" spans="2:5" x14ac:dyDescent="0.2">
      <c r="B1556" s="136" t="s">
        <v>1319</v>
      </c>
      <c r="C1556" s="152">
        <v>55000</v>
      </c>
      <c r="D1556" s="58"/>
      <c r="E1556" s="215"/>
    </row>
    <row r="1557" spans="2:5" x14ac:dyDescent="0.2">
      <c r="B1557" s="164" t="s">
        <v>1460</v>
      </c>
      <c r="C1557" s="128">
        <v>20000</v>
      </c>
      <c r="D1557" s="58"/>
      <c r="E1557" s="215"/>
    </row>
    <row r="1558" spans="2:5" x14ac:dyDescent="0.2">
      <c r="B1558" s="333" t="s">
        <v>1351</v>
      </c>
      <c r="C1558" s="152">
        <v>10000</v>
      </c>
      <c r="D1558" s="58"/>
      <c r="E1558" s="215"/>
    </row>
    <row r="1559" spans="2:5" x14ac:dyDescent="0.2">
      <c r="B1559" s="355" t="s">
        <v>1461</v>
      </c>
      <c r="C1559" s="152">
        <v>10000</v>
      </c>
      <c r="D1559" s="58"/>
      <c r="E1559" s="215"/>
    </row>
    <row r="1560" spans="2:5" x14ac:dyDescent="0.2">
      <c r="B1560" s="355" t="s">
        <v>1462</v>
      </c>
      <c r="C1560" s="152">
        <v>20000</v>
      </c>
      <c r="D1560" s="58"/>
      <c r="E1560" s="215"/>
    </row>
    <row r="1561" spans="2:5" x14ac:dyDescent="0.2">
      <c r="B1561" s="333" t="s">
        <v>1026</v>
      </c>
      <c r="C1561" s="152">
        <v>20000</v>
      </c>
      <c r="D1561" s="58"/>
      <c r="E1561" s="215"/>
    </row>
    <row r="1562" spans="2:5" x14ac:dyDescent="0.2">
      <c r="B1562" s="355" t="s">
        <v>1463</v>
      </c>
      <c r="C1562" s="152">
        <v>20000</v>
      </c>
      <c r="D1562" s="58"/>
      <c r="E1562" s="215"/>
    </row>
    <row r="1563" spans="2:5" x14ac:dyDescent="0.2">
      <c r="B1563" s="333" t="s">
        <v>1373</v>
      </c>
      <c r="C1563" s="152">
        <v>40000</v>
      </c>
      <c r="D1563" s="58"/>
      <c r="E1563" s="215"/>
    </row>
    <row r="1564" spans="2:5" x14ac:dyDescent="0.2">
      <c r="B1564" s="136" t="s">
        <v>1379</v>
      </c>
      <c r="C1564" s="128">
        <v>15000</v>
      </c>
      <c r="D1564" s="58"/>
      <c r="E1564" s="215"/>
    </row>
    <row r="1565" spans="2:5" x14ac:dyDescent="0.2">
      <c r="B1565" s="208" t="s">
        <v>872</v>
      </c>
      <c r="C1565" s="128">
        <v>40000</v>
      </c>
      <c r="D1565" s="58"/>
      <c r="E1565" s="169"/>
    </row>
    <row r="1566" spans="2:5" x14ac:dyDescent="0.2">
      <c r="B1566" s="333" t="s">
        <v>1464</v>
      </c>
      <c r="C1566" s="152">
        <v>20000</v>
      </c>
      <c r="D1566" s="58"/>
      <c r="E1566" s="270"/>
    </row>
    <row r="1567" spans="2:5" x14ac:dyDescent="0.2">
      <c r="B1567" s="333" t="s">
        <v>1402</v>
      </c>
      <c r="C1567" s="152">
        <v>85000</v>
      </c>
      <c r="D1567" s="58"/>
      <c r="E1567" s="280"/>
    </row>
    <row r="1568" spans="2:5" x14ac:dyDescent="0.2">
      <c r="B1568" s="355" t="s">
        <v>1405</v>
      </c>
      <c r="C1568" s="152">
        <v>10000</v>
      </c>
      <c r="D1568" s="58"/>
      <c r="E1568" s="215"/>
    </row>
    <row r="1569" spans="1:8" x14ac:dyDescent="0.2">
      <c r="B1569" s="355" t="s">
        <v>1465</v>
      </c>
      <c r="C1569" s="152">
        <v>10000</v>
      </c>
      <c r="D1569" s="58"/>
      <c r="E1569" s="215"/>
    </row>
    <row r="1570" spans="1:8" x14ac:dyDescent="0.2">
      <c r="B1570" s="355" t="s">
        <v>1466</v>
      </c>
      <c r="C1570" s="152">
        <v>10000</v>
      </c>
      <c r="D1570" s="58"/>
      <c r="E1570" s="215"/>
    </row>
    <row r="1571" spans="1:8" x14ac:dyDescent="0.2">
      <c r="B1571" s="355" t="s">
        <v>1414</v>
      </c>
      <c r="C1571" s="152">
        <v>20000</v>
      </c>
      <c r="D1571" s="58"/>
      <c r="E1571" s="215"/>
    </row>
    <row r="1572" spans="1:8" x14ac:dyDescent="0.2">
      <c r="B1572" s="355" t="s">
        <v>1467</v>
      </c>
      <c r="C1572" s="152">
        <v>10000</v>
      </c>
      <c r="D1572" s="58"/>
      <c r="E1572" s="215"/>
    </row>
    <row r="1573" spans="1:8" x14ac:dyDescent="0.2">
      <c r="B1573" s="139" t="s">
        <v>1423</v>
      </c>
      <c r="C1573" s="128">
        <v>15000</v>
      </c>
      <c r="D1573" s="58"/>
      <c r="E1573" s="215"/>
    </row>
    <row r="1574" spans="1:8" x14ac:dyDescent="0.2">
      <c r="B1574" s="355" t="s">
        <v>906</v>
      </c>
      <c r="C1574" s="152">
        <v>25000</v>
      </c>
      <c r="D1574" s="58"/>
      <c r="E1574" s="215"/>
    </row>
    <row r="1575" spans="1:8" x14ac:dyDescent="0.2">
      <c r="B1575" s="355" t="s">
        <v>1468</v>
      </c>
      <c r="C1575" s="152">
        <v>40000</v>
      </c>
      <c r="D1575" s="58"/>
      <c r="E1575" s="215"/>
    </row>
    <row r="1576" spans="1:8" ht="13.5" thickBot="1" x14ac:dyDescent="0.25">
      <c r="B1576" s="139" t="s">
        <v>876</v>
      </c>
      <c r="C1576" s="128">
        <v>120000</v>
      </c>
      <c r="D1576" s="58"/>
      <c r="E1576" s="215"/>
      <c r="F1576" s="73" t="s">
        <v>854</v>
      </c>
      <c r="G1576" s="6">
        <f>SUM(C1515:C1576,C1445:C1512,C1371:C1442,C1298:C1368,C1224:C1295,C1189:C1221)</f>
        <v>33597470</v>
      </c>
    </row>
    <row r="1577" spans="1:8" ht="19.5" customHeight="1" thickTop="1" thickBot="1" x14ac:dyDescent="0.25">
      <c r="B1577" s="103" t="s">
        <v>33</v>
      </c>
      <c r="C1577" s="450">
        <f>SUM(C1515:C1576,C1445:C1512,C1371:C1442,C1298:C1368,C1224:C1295,C1189:C1221)</f>
        <v>33597470</v>
      </c>
      <c r="D1577" s="157"/>
      <c r="E1577" s="451">
        <f t="shared" ref="E1577" si="2">SUM(E1515:E1576,E1445:E1512,E1371:E1442,E1298:E1368,E1224:E1295,E1189:E1221)</f>
        <v>0</v>
      </c>
      <c r="F1577" s="325"/>
      <c r="G1577" s="62"/>
      <c r="H1577" s="117"/>
    </row>
    <row r="1578" spans="1:8" ht="13.5" thickTop="1" x14ac:dyDescent="0.2">
      <c r="A1578" s="47"/>
      <c r="B1578" s="1"/>
      <c r="C1578" s="68"/>
      <c r="D1578" s="1"/>
      <c r="E1578" s="262"/>
      <c r="G1578" s="6"/>
      <c r="H1578" s="117"/>
    </row>
    <row r="1579" spans="1:8" x14ac:dyDescent="0.2">
      <c r="A1579" s="47"/>
      <c r="B1579" s="1"/>
      <c r="C1579" s="68"/>
      <c r="D1579" s="1"/>
      <c r="E1579" s="262"/>
      <c r="G1579" s="6"/>
      <c r="H1579" s="117"/>
    </row>
    <row r="1580" spans="1:8" x14ac:dyDescent="0.2">
      <c r="A1580" s="47"/>
      <c r="B1580" s="1"/>
      <c r="C1580" s="68"/>
      <c r="D1580" s="1"/>
      <c r="E1580" s="262"/>
      <c r="G1580" s="6"/>
      <c r="H1580" s="117"/>
    </row>
    <row r="1581" spans="1:8" x14ac:dyDescent="0.2">
      <c r="A1581" s="47"/>
      <c r="B1581" s="1"/>
      <c r="C1581" s="68"/>
      <c r="D1581" s="1"/>
      <c r="E1581" s="262"/>
      <c r="G1581" s="6"/>
      <c r="H1581" s="117"/>
    </row>
    <row r="1582" spans="1:8" x14ac:dyDescent="0.2">
      <c r="A1582" s="47"/>
      <c r="B1582" s="1"/>
      <c r="C1582" s="68"/>
      <c r="D1582" s="1"/>
      <c r="E1582" s="262"/>
      <c r="G1582" s="6"/>
      <c r="H1582" s="117"/>
    </row>
    <row r="1583" spans="1:8" x14ac:dyDescent="0.2">
      <c r="A1583" s="47"/>
      <c r="B1583" s="1"/>
      <c r="C1583" s="68"/>
      <c r="D1583" s="1"/>
      <c r="E1583" s="262"/>
      <c r="G1583" s="6"/>
      <c r="H1583" s="117"/>
    </row>
    <row r="1584" spans="1:8" x14ac:dyDescent="0.2">
      <c r="A1584" s="47"/>
      <c r="B1584" s="1"/>
      <c r="C1584" s="68"/>
      <c r="D1584" s="1"/>
      <c r="E1584" s="262"/>
      <c r="G1584" s="6"/>
      <c r="H1584" s="117"/>
    </row>
    <row r="1585" spans="1:8" x14ac:dyDescent="0.2">
      <c r="A1585" s="47"/>
      <c r="B1585" s="1"/>
      <c r="C1585" s="68"/>
      <c r="D1585" s="1"/>
      <c r="E1585" s="262"/>
      <c r="G1585" s="6"/>
      <c r="H1585" s="117"/>
    </row>
    <row r="1586" spans="1:8" ht="15.75" x14ac:dyDescent="0.25">
      <c r="A1586" s="47"/>
      <c r="B1586" s="16" t="s">
        <v>145</v>
      </c>
      <c r="C1586" s="68"/>
      <c r="D1586" s="1"/>
      <c r="E1586" s="262"/>
    </row>
    <row r="1587" spans="1:8" ht="13.5" thickBot="1" x14ac:dyDescent="0.25">
      <c r="A1587" s="47"/>
      <c r="B1587" s="1"/>
      <c r="C1587" s="50"/>
      <c r="D1587" s="51"/>
      <c r="E1587" s="269" t="s">
        <v>28</v>
      </c>
    </row>
    <row r="1588" spans="1:8" ht="14.25" thickTop="1" thickBot="1" x14ac:dyDescent="0.25">
      <c r="B1588" s="53" t="s">
        <v>30</v>
      </c>
      <c r="C1588" s="54" t="s">
        <v>31</v>
      </c>
      <c r="D1588" s="9"/>
      <c r="E1588" s="178" t="s">
        <v>297</v>
      </c>
    </row>
    <row r="1589" spans="1:8" ht="13.5" thickTop="1" x14ac:dyDescent="0.2">
      <c r="B1589" s="356" t="s">
        <v>1469</v>
      </c>
      <c r="C1589" s="357">
        <v>17500</v>
      </c>
      <c r="D1589" s="55"/>
      <c r="E1589" s="183"/>
    </row>
    <row r="1590" spans="1:8" x14ac:dyDescent="0.2">
      <c r="B1590" s="12" t="s">
        <v>1470</v>
      </c>
      <c r="C1590" s="254">
        <v>17500</v>
      </c>
      <c r="D1590" s="55"/>
      <c r="E1590" s="182"/>
    </row>
    <row r="1591" spans="1:8" x14ac:dyDescent="0.2">
      <c r="B1591" s="12" t="s">
        <v>1471</v>
      </c>
      <c r="C1591" s="358">
        <v>15750</v>
      </c>
      <c r="D1591" s="55"/>
      <c r="E1591" s="182"/>
    </row>
    <row r="1592" spans="1:8" x14ac:dyDescent="0.2">
      <c r="B1592" s="12" t="s">
        <v>1472</v>
      </c>
      <c r="C1592" s="254">
        <v>17500</v>
      </c>
      <c r="D1592" s="55"/>
      <c r="E1592" s="182"/>
    </row>
    <row r="1593" spans="1:8" x14ac:dyDescent="0.2">
      <c r="B1593" s="10" t="s">
        <v>1473</v>
      </c>
      <c r="C1593" s="358">
        <v>17500</v>
      </c>
      <c r="D1593" s="55"/>
      <c r="E1593" s="182"/>
    </row>
    <row r="1594" spans="1:8" x14ac:dyDescent="0.2">
      <c r="B1594" s="10" t="s">
        <v>1474</v>
      </c>
      <c r="C1594" s="254">
        <v>21000</v>
      </c>
      <c r="D1594" s="55"/>
      <c r="E1594" s="182"/>
    </row>
    <row r="1595" spans="1:8" x14ac:dyDescent="0.2">
      <c r="B1595" s="12" t="s">
        <v>1475</v>
      </c>
      <c r="C1595" s="254">
        <v>21000</v>
      </c>
      <c r="D1595" s="55"/>
      <c r="E1595" s="182"/>
    </row>
    <row r="1596" spans="1:8" x14ac:dyDescent="0.2">
      <c r="B1596" s="10" t="s">
        <v>1476</v>
      </c>
      <c r="C1596" s="358">
        <v>14000</v>
      </c>
      <c r="D1596" s="55"/>
      <c r="E1596" s="182"/>
    </row>
    <row r="1597" spans="1:8" x14ac:dyDescent="0.2">
      <c r="B1597" s="10" t="s">
        <v>1477</v>
      </c>
      <c r="C1597" s="254">
        <v>17500</v>
      </c>
      <c r="D1597" s="55"/>
      <c r="E1597" s="182"/>
    </row>
    <row r="1598" spans="1:8" x14ac:dyDescent="0.2">
      <c r="B1598" s="12" t="s">
        <v>1478</v>
      </c>
      <c r="C1598" s="254">
        <v>17500</v>
      </c>
      <c r="D1598" s="55"/>
      <c r="E1598" s="182"/>
    </row>
    <row r="1599" spans="1:8" x14ac:dyDescent="0.2">
      <c r="B1599" s="11" t="s">
        <v>1479</v>
      </c>
      <c r="C1599" s="128">
        <v>17500</v>
      </c>
      <c r="D1599" s="55"/>
      <c r="E1599" s="182"/>
    </row>
    <row r="1600" spans="1:8" x14ac:dyDescent="0.2">
      <c r="A1600" s="22">
        <v>10</v>
      </c>
      <c r="B1600" s="11" t="s">
        <v>1480</v>
      </c>
      <c r="C1600" s="128">
        <v>17500</v>
      </c>
      <c r="D1600" s="58"/>
      <c r="E1600" s="169"/>
    </row>
    <row r="1601" spans="1:5" x14ac:dyDescent="0.2">
      <c r="A1601" s="22">
        <v>10</v>
      </c>
      <c r="B1601" s="11" t="s">
        <v>1481</v>
      </c>
      <c r="C1601" s="128">
        <v>3500</v>
      </c>
      <c r="D1601" s="58"/>
      <c r="E1601" s="168"/>
    </row>
    <row r="1602" spans="1:5" x14ac:dyDescent="0.2">
      <c r="A1602" s="22">
        <v>10</v>
      </c>
      <c r="B1602" s="11" t="s">
        <v>1482</v>
      </c>
      <c r="C1602" s="128">
        <v>17500</v>
      </c>
      <c r="D1602" s="58"/>
      <c r="E1602" s="169"/>
    </row>
    <row r="1603" spans="1:5" x14ac:dyDescent="0.2">
      <c r="A1603" s="22">
        <v>10</v>
      </c>
      <c r="B1603" s="12" t="s">
        <v>1483</v>
      </c>
      <c r="C1603" s="128">
        <v>14000</v>
      </c>
      <c r="D1603" s="58"/>
      <c r="E1603" s="169"/>
    </row>
    <row r="1604" spans="1:5" x14ac:dyDescent="0.2">
      <c r="A1604" s="22">
        <v>10</v>
      </c>
      <c r="B1604" s="11" t="s">
        <v>1484</v>
      </c>
      <c r="C1604" s="128">
        <v>14000</v>
      </c>
      <c r="D1604" s="58"/>
      <c r="E1604" s="169"/>
    </row>
    <row r="1605" spans="1:5" x14ac:dyDescent="0.2">
      <c r="A1605" s="22">
        <v>10</v>
      </c>
      <c r="B1605" s="11" t="s">
        <v>1485</v>
      </c>
      <c r="C1605" s="128">
        <v>14000</v>
      </c>
      <c r="D1605" s="58"/>
      <c r="E1605" s="169"/>
    </row>
    <row r="1606" spans="1:5" x14ac:dyDescent="0.2">
      <c r="A1606" s="22">
        <v>10</v>
      </c>
      <c r="B1606" s="11" t="s">
        <v>1486</v>
      </c>
      <c r="C1606" s="128">
        <v>15750</v>
      </c>
      <c r="D1606" s="58"/>
      <c r="E1606" s="169"/>
    </row>
    <row r="1607" spans="1:5" x14ac:dyDescent="0.2">
      <c r="A1607" s="22">
        <v>10</v>
      </c>
      <c r="B1607" s="11" t="s">
        <v>1487</v>
      </c>
      <c r="C1607" s="128">
        <v>21000</v>
      </c>
      <c r="D1607" s="58"/>
      <c r="E1607" s="169"/>
    </row>
    <row r="1608" spans="1:5" x14ac:dyDescent="0.2">
      <c r="A1608" s="22">
        <v>10</v>
      </c>
      <c r="B1608" s="11" t="s">
        <v>1488</v>
      </c>
      <c r="C1608" s="128">
        <v>15750</v>
      </c>
      <c r="D1608" s="58"/>
      <c r="E1608" s="169"/>
    </row>
    <row r="1609" spans="1:5" x14ac:dyDescent="0.2">
      <c r="A1609" s="22">
        <v>10</v>
      </c>
      <c r="B1609" s="11" t="s">
        <v>1489</v>
      </c>
      <c r="C1609" s="128">
        <v>14000</v>
      </c>
      <c r="D1609" s="58"/>
      <c r="E1609" s="169"/>
    </row>
    <row r="1610" spans="1:5" x14ac:dyDescent="0.2">
      <c r="A1610" s="22">
        <v>10</v>
      </c>
      <c r="B1610" s="12" t="s">
        <v>1490</v>
      </c>
      <c r="C1610" s="128">
        <v>19250</v>
      </c>
      <c r="D1610" s="58"/>
      <c r="E1610" s="169"/>
    </row>
    <row r="1611" spans="1:5" x14ac:dyDescent="0.2">
      <c r="A1611" s="22">
        <v>10</v>
      </c>
      <c r="B1611" s="12" t="s">
        <v>1491</v>
      </c>
      <c r="C1611" s="128">
        <v>17500</v>
      </c>
      <c r="D1611" s="58"/>
      <c r="E1611" s="169"/>
    </row>
    <row r="1612" spans="1:5" x14ac:dyDescent="0.2">
      <c r="A1612" s="22">
        <v>10</v>
      </c>
      <c r="B1612" s="12" t="s">
        <v>1492</v>
      </c>
      <c r="C1612" s="128">
        <v>12250</v>
      </c>
      <c r="D1612" s="58"/>
      <c r="E1612" s="169"/>
    </row>
    <row r="1613" spans="1:5" x14ac:dyDescent="0.2">
      <c r="A1613" s="22">
        <v>10</v>
      </c>
      <c r="B1613" s="12" t="s">
        <v>1493</v>
      </c>
      <c r="C1613" s="128">
        <v>19250</v>
      </c>
      <c r="D1613" s="58"/>
      <c r="E1613" s="169"/>
    </row>
    <row r="1614" spans="1:5" x14ac:dyDescent="0.2">
      <c r="A1614" s="22">
        <v>10</v>
      </c>
      <c r="B1614" s="12" t="s">
        <v>1494</v>
      </c>
      <c r="C1614" s="128">
        <v>15750</v>
      </c>
      <c r="D1614" s="58"/>
      <c r="E1614" s="169"/>
    </row>
    <row r="1615" spans="1:5" x14ac:dyDescent="0.2">
      <c r="A1615" s="22">
        <v>10</v>
      </c>
      <c r="B1615" s="12" t="s">
        <v>1495</v>
      </c>
      <c r="C1615" s="128">
        <v>17500</v>
      </c>
      <c r="D1615" s="58"/>
      <c r="E1615" s="169"/>
    </row>
    <row r="1616" spans="1:5" x14ac:dyDescent="0.2">
      <c r="A1616" s="22">
        <v>10</v>
      </c>
      <c r="B1616" s="12" t="s">
        <v>1496</v>
      </c>
      <c r="C1616" s="128">
        <v>17500</v>
      </c>
      <c r="D1616" s="58"/>
      <c r="E1616" s="169"/>
    </row>
    <row r="1617" spans="1:5" x14ac:dyDescent="0.2">
      <c r="A1617" s="22">
        <v>10</v>
      </c>
      <c r="B1617" s="12" t="s">
        <v>1497</v>
      </c>
      <c r="C1617" s="128">
        <v>7000</v>
      </c>
      <c r="D1617" s="58"/>
      <c r="E1617" s="169"/>
    </row>
    <row r="1618" spans="1:5" x14ac:dyDescent="0.2">
      <c r="A1618" s="22">
        <v>10</v>
      </c>
      <c r="B1618" s="12" t="s">
        <v>1498</v>
      </c>
      <c r="C1618" s="128">
        <v>17500</v>
      </c>
      <c r="D1618" s="58"/>
      <c r="E1618" s="270">
        <v>1750</v>
      </c>
    </row>
    <row r="1619" spans="1:5" x14ac:dyDescent="0.2">
      <c r="A1619" s="22">
        <v>10</v>
      </c>
      <c r="B1619" s="12" t="s">
        <v>1499</v>
      </c>
      <c r="C1619" s="128">
        <v>7000</v>
      </c>
      <c r="D1619" s="58"/>
      <c r="E1619" s="169"/>
    </row>
    <row r="1620" spans="1:5" x14ac:dyDescent="0.2">
      <c r="A1620" s="22">
        <v>10</v>
      </c>
      <c r="B1620" s="12" t="s">
        <v>1500</v>
      </c>
      <c r="C1620" s="128">
        <v>15750</v>
      </c>
      <c r="D1620" s="58"/>
      <c r="E1620" s="169"/>
    </row>
    <row r="1621" spans="1:5" x14ac:dyDescent="0.2">
      <c r="A1621" s="22">
        <v>10</v>
      </c>
      <c r="B1621" s="12" t="s">
        <v>1501</v>
      </c>
      <c r="C1621" s="128">
        <v>17500</v>
      </c>
      <c r="D1621" s="58"/>
      <c r="E1621" s="169">
        <v>7000</v>
      </c>
    </row>
    <row r="1622" spans="1:5" x14ac:dyDescent="0.2">
      <c r="A1622" s="22">
        <v>10</v>
      </c>
      <c r="B1622" s="12" t="s">
        <v>1502</v>
      </c>
      <c r="C1622" s="128">
        <v>14000</v>
      </c>
      <c r="D1622" s="58"/>
      <c r="E1622" s="169"/>
    </row>
    <row r="1623" spans="1:5" x14ac:dyDescent="0.2">
      <c r="A1623" s="22">
        <v>10</v>
      </c>
      <c r="B1623" s="12" t="s">
        <v>1503</v>
      </c>
      <c r="C1623" s="128">
        <v>17500</v>
      </c>
      <c r="D1623" s="58"/>
      <c r="E1623" s="169"/>
    </row>
    <row r="1624" spans="1:5" x14ac:dyDescent="0.2">
      <c r="A1624" s="47"/>
      <c r="B1624" s="12" t="s">
        <v>1504</v>
      </c>
      <c r="C1624" s="128">
        <v>14000</v>
      </c>
      <c r="D1624" s="51"/>
      <c r="E1624" s="179"/>
    </row>
    <row r="1625" spans="1:5" x14ac:dyDescent="0.2">
      <c r="B1625" s="12" t="s">
        <v>1505</v>
      </c>
      <c r="C1625" s="128">
        <v>15750</v>
      </c>
      <c r="D1625" s="55"/>
      <c r="E1625" s="182"/>
    </row>
    <row r="1626" spans="1:5" x14ac:dyDescent="0.2">
      <c r="A1626" s="22">
        <v>10</v>
      </c>
      <c r="B1626" s="10" t="s">
        <v>1506</v>
      </c>
      <c r="C1626" s="128">
        <v>21000</v>
      </c>
      <c r="D1626" s="58"/>
      <c r="E1626" s="270"/>
    </row>
    <row r="1627" spans="1:5" x14ac:dyDescent="0.2">
      <c r="A1627" s="22">
        <v>10</v>
      </c>
      <c r="B1627" s="12" t="s">
        <v>1507</v>
      </c>
      <c r="C1627" s="128">
        <v>17500</v>
      </c>
      <c r="D1627" s="58"/>
      <c r="E1627" s="169"/>
    </row>
    <row r="1628" spans="1:5" x14ac:dyDescent="0.2">
      <c r="A1628" s="22">
        <v>10</v>
      </c>
      <c r="B1628" s="12" t="s">
        <v>1508</v>
      </c>
      <c r="C1628" s="128">
        <v>17500</v>
      </c>
      <c r="D1628" s="58"/>
      <c r="E1628" s="169"/>
    </row>
    <row r="1629" spans="1:5" x14ac:dyDescent="0.2">
      <c r="A1629" s="22">
        <v>10</v>
      </c>
      <c r="B1629" s="12" t="s">
        <v>1509</v>
      </c>
      <c r="C1629" s="128">
        <v>21000</v>
      </c>
      <c r="D1629" s="58"/>
      <c r="E1629" s="169"/>
    </row>
    <row r="1630" spans="1:5" x14ac:dyDescent="0.2">
      <c r="A1630" s="22">
        <v>10</v>
      </c>
      <c r="B1630" s="12" t="s">
        <v>1510</v>
      </c>
      <c r="C1630" s="128">
        <v>21000</v>
      </c>
      <c r="D1630" s="58"/>
      <c r="E1630" s="169"/>
    </row>
    <row r="1631" spans="1:5" x14ac:dyDescent="0.2">
      <c r="A1631" s="22">
        <v>10</v>
      </c>
      <c r="B1631" s="12" t="s">
        <v>1511</v>
      </c>
      <c r="C1631" s="128">
        <v>21000</v>
      </c>
      <c r="D1631" s="58"/>
      <c r="E1631" s="169"/>
    </row>
    <row r="1632" spans="1:5" x14ac:dyDescent="0.2">
      <c r="A1632" s="22">
        <v>10</v>
      </c>
      <c r="B1632" s="12" t="s">
        <v>1512</v>
      </c>
      <c r="C1632" s="128">
        <v>17500</v>
      </c>
      <c r="D1632" s="58"/>
      <c r="E1632" s="169"/>
    </row>
    <row r="1633" spans="1:7" x14ac:dyDescent="0.2">
      <c r="A1633" s="22">
        <v>10</v>
      </c>
      <c r="B1633" s="12" t="s">
        <v>1513</v>
      </c>
      <c r="C1633" s="128">
        <v>21000</v>
      </c>
      <c r="D1633" s="58"/>
      <c r="E1633" s="169"/>
    </row>
    <row r="1634" spans="1:7" x14ac:dyDescent="0.2">
      <c r="A1634" s="22">
        <v>10</v>
      </c>
      <c r="B1634" s="12" t="s">
        <v>1514</v>
      </c>
      <c r="C1634" s="128">
        <v>15750</v>
      </c>
      <c r="D1634" s="58"/>
      <c r="E1634" s="169"/>
    </row>
    <row r="1635" spans="1:7" x14ac:dyDescent="0.2">
      <c r="A1635" s="22">
        <v>10</v>
      </c>
      <c r="B1635" s="12" t="s">
        <v>1515</v>
      </c>
      <c r="C1635" s="128">
        <v>15750</v>
      </c>
      <c r="D1635" s="58"/>
      <c r="E1635" s="169"/>
    </row>
    <row r="1636" spans="1:7" x14ac:dyDescent="0.2">
      <c r="A1636" s="22">
        <v>10</v>
      </c>
      <c r="B1636" s="12" t="s">
        <v>1516</v>
      </c>
      <c r="C1636" s="128">
        <v>19250</v>
      </c>
      <c r="D1636" s="1"/>
      <c r="E1636" s="169"/>
    </row>
    <row r="1637" spans="1:7" x14ac:dyDescent="0.2">
      <c r="A1637" s="47"/>
      <c r="B1637" s="12" t="s">
        <v>1517</v>
      </c>
      <c r="C1637" s="329">
        <v>21000</v>
      </c>
      <c r="D1637" s="51"/>
      <c r="E1637" s="179">
        <v>3500</v>
      </c>
    </row>
    <row r="1638" spans="1:7" x14ac:dyDescent="0.2">
      <c r="B1638" s="12" t="s">
        <v>1518</v>
      </c>
      <c r="C1638" s="137">
        <v>19250</v>
      </c>
      <c r="D1638" s="120"/>
      <c r="E1638" s="182"/>
    </row>
    <row r="1639" spans="1:7" x14ac:dyDescent="0.2">
      <c r="B1639" s="12" t="s">
        <v>1519</v>
      </c>
      <c r="C1639" s="128">
        <v>21000</v>
      </c>
      <c r="D1639" s="1"/>
      <c r="E1639" s="169"/>
    </row>
    <row r="1640" spans="1:7" x14ac:dyDescent="0.2">
      <c r="B1640" s="12" t="s">
        <v>1520</v>
      </c>
      <c r="C1640" s="128">
        <v>17500</v>
      </c>
      <c r="D1640" s="58"/>
      <c r="E1640" s="168"/>
    </row>
    <row r="1641" spans="1:7" x14ac:dyDescent="0.2">
      <c r="B1641" s="12" t="s">
        <v>1521</v>
      </c>
      <c r="C1641" s="128">
        <v>17500</v>
      </c>
      <c r="D1641" s="58"/>
      <c r="E1641" s="168"/>
    </row>
    <row r="1642" spans="1:7" x14ac:dyDescent="0.2">
      <c r="B1642" s="12" t="s">
        <v>1522</v>
      </c>
      <c r="C1642" s="128">
        <v>35000</v>
      </c>
      <c r="D1642" s="58"/>
      <c r="E1642" s="168"/>
    </row>
    <row r="1643" spans="1:7" x14ac:dyDescent="0.2">
      <c r="B1643" s="12" t="s">
        <v>1523</v>
      </c>
      <c r="C1643" s="128">
        <v>35000</v>
      </c>
      <c r="D1643" s="58"/>
      <c r="E1643" s="168"/>
    </row>
    <row r="1644" spans="1:7" x14ac:dyDescent="0.2">
      <c r="B1644" s="12" t="s">
        <v>1524</v>
      </c>
      <c r="C1644" s="128">
        <v>35000</v>
      </c>
      <c r="D1644" s="58"/>
      <c r="E1644" s="168"/>
    </row>
    <row r="1645" spans="1:7" x14ac:dyDescent="0.2">
      <c r="B1645" s="12" t="s">
        <v>1525</v>
      </c>
      <c r="C1645" s="128">
        <v>35000</v>
      </c>
      <c r="D1645" s="58"/>
      <c r="E1645" s="168"/>
    </row>
    <row r="1646" spans="1:7" x14ac:dyDescent="0.2">
      <c r="B1646" s="12" t="s">
        <v>1526</v>
      </c>
      <c r="C1646" s="128">
        <v>14000</v>
      </c>
      <c r="D1646" s="58"/>
      <c r="E1646" s="168"/>
    </row>
    <row r="1647" spans="1:7" x14ac:dyDescent="0.2">
      <c r="B1647" s="12" t="s">
        <v>1527</v>
      </c>
      <c r="C1647" s="128">
        <v>15750</v>
      </c>
      <c r="D1647" s="58"/>
      <c r="E1647" s="168"/>
    </row>
    <row r="1648" spans="1:7" ht="13.5" thickBot="1" x14ac:dyDescent="0.25">
      <c r="B1648" s="12" t="s">
        <v>1528</v>
      </c>
      <c r="C1648" s="128">
        <v>14000</v>
      </c>
      <c r="D1648" s="58"/>
      <c r="E1648" s="168"/>
      <c r="F1648" s="73" t="s">
        <v>854</v>
      </c>
      <c r="G1648" s="6">
        <f>SUM(C1589:C1648)</f>
        <v>1074500</v>
      </c>
    </row>
    <row r="1649" spans="1:7" ht="23.25" customHeight="1" thickTop="1" thickBot="1" x14ac:dyDescent="0.25">
      <c r="B1649" s="103" t="s">
        <v>33</v>
      </c>
      <c r="C1649" s="450">
        <f>SUM(C1589:C1648)</f>
        <v>1074500</v>
      </c>
      <c r="D1649" s="157"/>
      <c r="E1649" s="451">
        <f>SUM(E1589:E1648)</f>
        <v>12250</v>
      </c>
      <c r="G1649" s="62"/>
    </row>
    <row r="1650" spans="1:7" ht="15" customHeight="1" thickTop="1" x14ac:dyDescent="0.2">
      <c r="A1650" s="47"/>
      <c r="B1650" s="1"/>
      <c r="C1650" s="68"/>
      <c r="D1650" s="1"/>
      <c r="E1650" s="262"/>
    </row>
    <row r="1651" spans="1:7" x14ac:dyDescent="0.2">
      <c r="A1651" s="47"/>
      <c r="B1651" s="1"/>
      <c r="C1651" s="68"/>
      <c r="D1651" s="1"/>
      <c r="E1651" s="262"/>
    </row>
    <row r="1652" spans="1:7" ht="15.75" x14ac:dyDescent="0.25">
      <c r="A1652" s="47"/>
      <c r="B1652" s="16" t="s">
        <v>146</v>
      </c>
      <c r="C1652" s="68"/>
      <c r="D1652" s="1"/>
      <c r="E1652" s="262"/>
    </row>
    <row r="1653" spans="1:7" ht="13.5" thickBot="1" x14ac:dyDescent="0.25">
      <c r="A1653" s="47"/>
      <c r="B1653" s="1"/>
      <c r="C1653" s="50"/>
      <c r="D1653" s="51"/>
      <c r="E1653" s="269" t="s">
        <v>28</v>
      </c>
    </row>
    <row r="1654" spans="1:7" ht="14.25" thickTop="1" thickBot="1" x14ac:dyDescent="0.25">
      <c r="B1654" s="53" t="s">
        <v>30</v>
      </c>
      <c r="C1654" s="54" t="s">
        <v>31</v>
      </c>
      <c r="D1654" s="9"/>
      <c r="E1654" s="178" t="s">
        <v>297</v>
      </c>
    </row>
    <row r="1655" spans="1:7" ht="13.5" thickTop="1" x14ac:dyDescent="0.2">
      <c r="B1655" s="209" t="s">
        <v>1529</v>
      </c>
      <c r="C1655" s="296">
        <v>10000</v>
      </c>
      <c r="D1655" s="9"/>
      <c r="E1655" s="183"/>
    </row>
    <row r="1656" spans="1:7" x14ac:dyDescent="0.2">
      <c r="B1656" s="208" t="s">
        <v>1530</v>
      </c>
      <c r="C1656" s="137">
        <v>20000</v>
      </c>
      <c r="D1656" s="9"/>
      <c r="E1656" s="182"/>
    </row>
    <row r="1657" spans="1:7" x14ac:dyDescent="0.2">
      <c r="B1657" s="208" t="s">
        <v>1531</v>
      </c>
      <c r="C1657" s="137">
        <v>20000</v>
      </c>
      <c r="D1657" s="9"/>
      <c r="E1657" s="182"/>
    </row>
    <row r="1658" spans="1:7" ht="13.5" thickBot="1" x14ac:dyDescent="0.25">
      <c r="B1658" s="401" t="s">
        <v>1532</v>
      </c>
      <c r="C1658" s="264">
        <v>20000</v>
      </c>
      <c r="D1658" s="9"/>
      <c r="E1658" s="421"/>
    </row>
    <row r="1659" spans="1:7" ht="14.25" thickTop="1" thickBot="1" x14ac:dyDescent="0.25">
      <c r="A1659" s="47"/>
      <c r="B1659" s="1"/>
      <c r="C1659" s="50"/>
      <c r="D1659" s="51"/>
      <c r="E1659" s="269" t="s">
        <v>28</v>
      </c>
    </row>
    <row r="1660" spans="1:7" ht="14.25" thickTop="1" thickBot="1" x14ac:dyDescent="0.25">
      <c r="B1660" s="53" t="s">
        <v>30</v>
      </c>
      <c r="C1660" s="54" t="s">
        <v>31</v>
      </c>
      <c r="D1660" s="9"/>
      <c r="E1660" s="178" t="s">
        <v>297</v>
      </c>
    </row>
    <row r="1661" spans="1:7" ht="26.25" thickTop="1" x14ac:dyDescent="0.2">
      <c r="B1661" s="208" t="s">
        <v>1533</v>
      </c>
      <c r="C1661" s="137">
        <v>15000</v>
      </c>
      <c r="D1661" s="9"/>
      <c r="E1661" s="182"/>
    </row>
    <row r="1662" spans="1:7" x14ac:dyDescent="0.2">
      <c r="B1662" s="208" t="s">
        <v>1534</v>
      </c>
      <c r="C1662" s="137">
        <v>17000</v>
      </c>
      <c r="D1662" s="9"/>
      <c r="E1662" s="182"/>
    </row>
    <row r="1663" spans="1:7" x14ac:dyDescent="0.2">
      <c r="B1663" s="208" t="s">
        <v>1535</v>
      </c>
      <c r="C1663" s="137">
        <v>20000</v>
      </c>
      <c r="D1663" s="9"/>
      <c r="E1663" s="182"/>
    </row>
    <row r="1664" spans="1:7" x14ac:dyDescent="0.2">
      <c r="B1664" s="208" t="s">
        <v>1536</v>
      </c>
      <c r="C1664" s="137">
        <v>20000</v>
      </c>
      <c r="D1664" s="9"/>
      <c r="E1664" s="182"/>
    </row>
    <row r="1665" spans="2:5" x14ac:dyDescent="0.2">
      <c r="B1665" s="208" t="s">
        <v>1537</v>
      </c>
      <c r="C1665" s="137">
        <v>17000</v>
      </c>
      <c r="D1665" s="9"/>
      <c r="E1665" s="182"/>
    </row>
    <row r="1666" spans="2:5" ht="25.5" x14ac:dyDescent="0.2">
      <c r="B1666" s="208" t="s">
        <v>1538</v>
      </c>
      <c r="C1666" s="137">
        <v>15000</v>
      </c>
      <c r="D1666" s="9"/>
      <c r="E1666" s="182"/>
    </row>
    <row r="1667" spans="2:5" x14ac:dyDescent="0.2">
      <c r="B1667" s="208" t="s">
        <v>1539</v>
      </c>
      <c r="C1667" s="137">
        <v>20000</v>
      </c>
      <c r="D1667" s="9"/>
      <c r="E1667" s="182"/>
    </row>
    <row r="1668" spans="2:5" ht="25.5" x14ac:dyDescent="0.2">
      <c r="B1668" s="208" t="s">
        <v>1540</v>
      </c>
      <c r="C1668" s="137">
        <v>18000</v>
      </c>
      <c r="D1668" s="9"/>
      <c r="E1668" s="182"/>
    </row>
    <row r="1669" spans="2:5" x14ac:dyDescent="0.2">
      <c r="B1669" s="208" t="s">
        <v>1541</v>
      </c>
      <c r="C1669" s="137">
        <v>20000</v>
      </c>
      <c r="D1669" s="9"/>
      <c r="E1669" s="182"/>
    </row>
    <row r="1670" spans="2:5" x14ac:dyDescent="0.2">
      <c r="B1670" s="208" t="s">
        <v>1542</v>
      </c>
      <c r="C1670" s="137">
        <v>15000</v>
      </c>
      <c r="D1670" s="9"/>
      <c r="E1670" s="182"/>
    </row>
    <row r="1671" spans="2:5" x14ac:dyDescent="0.2">
      <c r="B1671" s="208" t="s">
        <v>1543</v>
      </c>
      <c r="C1671" s="137">
        <v>20000</v>
      </c>
      <c r="D1671" s="9"/>
      <c r="E1671" s="182"/>
    </row>
    <row r="1672" spans="2:5" x14ac:dyDescent="0.2">
      <c r="B1672" s="127" t="s">
        <v>1544</v>
      </c>
      <c r="C1672" s="137">
        <v>7000</v>
      </c>
      <c r="D1672" s="9"/>
      <c r="E1672" s="182"/>
    </row>
    <row r="1673" spans="2:5" x14ac:dyDescent="0.2">
      <c r="B1673" s="208" t="s">
        <v>1545</v>
      </c>
      <c r="C1673" s="137">
        <v>18000</v>
      </c>
      <c r="D1673" s="9"/>
      <c r="E1673" s="182"/>
    </row>
    <row r="1674" spans="2:5" ht="25.5" x14ac:dyDescent="0.2">
      <c r="B1674" s="208" t="s">
        <v>1546</v>
      </c>
      <c r="C1674" s="137">
        <v>5000</v>
      </c>
      <c r="D1674" s="9"/>
      <c r="E1674" s="182"/>
    </row>
    <row r="1675" spans="2:5" x14ac:dyDescent="0.2">
      <c r="B1675" s="208" t="s">
        <v>1547</v>
      </c>
      <c r="C1675" s="137">
        <v>13000</v>
      </c>
      <c r="D1675" s="9"/>
      <c r="E1675" s="182"/>
    </row>
    <row r="1676" spans="2:5" x14ac:dyDescent="0.2">
      <c r="B1676" s="208" t="s">
        <v>1548</v>
      </c>
      <c r="C1676" s="137">
        <v>12000</v>
      </c>
      <c r="D1676" s="9"/>
      <c r="E1676" s="182"/>
    </row>
    <row r="1677" spans="2:5" x14ac:dyDescent="0.2">
      <c r="B1677" s="208" t="s">
        <v>1549</v>
      </c>
      <c r="C1677" s="137">
        <v>5000</v>
      </c>
      <c r="D1677" s="9"/>
      <c r="E1677" s="182"/>
    </row>
    <row r="1678" spans="2:5" ht="25.5" x14ac:dyDescent="0.2">
      <c r="B1678" s="208" t="s">
        <v>1550</v>
      </c>
      <c r="C1678" s="137">
        <v>18000</v>
      </c>
      <c r="D1678" s="9"/>
      <c r="E1678" s="182"/>
    </row>
    <row r="1679" spans="2:5" x14ac:dyDescent="0.2">
      <c r="B1679" s="10" t="s">
        <v>1551</v>
      </c>
      <c r="C1679" s="137">
        <v>5000</v>
      </c>
      <c r="D1679" s="9"/>
      <c r="E1679" s="182"/>
    </row>
    <row r="1680" spans="2:5" x14ac:dyDescent="0.2">
      <c r="B1680" s="208" t="s">
        <v>1552</v>
      </c>
      <c r="C1680" s="137">
        <v>5000</v>
      </c>
      <c r="D1680" s="9"/>
      <c r="E1680" s="182"/>
    </row>
    <row r="1681" spans="1:7" x14ac:dyDescent="0.2">
      <c r="B1681" s="208" t="s">
        <v>1553</v>
      </c>
      <c r="C1681" s="137">
        <v>5000</v>
      </c>
      <c r="D1681" s="9"/>
      <c r="E1681" s="182"/>
    </row>
    <row r="1682" spans="1:7" x14ac:dyDescent="0.2">
      <c r="A1682" s="22">
        <v>10</v>
      </c>
      <c r="B1682" s="208" t="s">
        <v>1554</v>
      </c>
      <c r="C1682" s="137">
        <v>5000</v>
      </c>
      <c r="E1682" s="169"/>
    </row>
    <row r="1683" spans="1:7" x14ac:dyDescent="0.2">
      <c r="A1683" s="22">
        <v>10</v>
      </c>
      <c r="B1683" s="208" t="s">
        <v>1555</v>
      </c>
      <c r="C1683" s="137">
        <v>5000</v>
      </c>
      <c r="E1683" s="169"/>
    </row>
    <row r="1684" spans="1:7" x14ac:dyDescent="0.2">
      <c r="A1684" s="22">
        <v>10</v>
      </c>
      <c r="B1684" s="208" t="s">
        <v>1556</v>
      </c>
      <c r="C1684" s="137">
        <v>5000</v>
      </c>
      <c r="E1684" s="169"/>
    </row>
    <row r="1685" spans="1:7" x14ac:dyDescent="0.2">
      <c r="B1685" s="127" t="s">
        <v>1544</v>
      </c>
      <c r="C1685" s="137">
        <v>5000</v>
      </c>
      <c r="E1685" s="169"/>
    </row>
    <row r="1686" spans="1:7" x14ac:dyDescent="0.2">
      <c r="A1686" s="22">
        <v>10</v>
      </c>
      <c r="B1686" s="208" t="s">
        <v>1557</v>
      </c>
      <c r="C1686" s="137">
        <v>5000</v>
      </c>
      <c r="E1686" s="169"/>
    </row>
    <row r="1687" spans="1:7" ht="25.5" x14ac:dyDescent="0.2">
      <c r="B1687" s="333" t="s">
        <v>1558</v>
      </c>
      <c r="C1687" s="137">
        <v>5000</v>
      </c>
      <c r="E1687" s="169"/>
    </row>
    <row r="1688" spans="1:7" ht="26.25" thickBot="1" x14ac:dyDescent="0.25">
      <c r="B1688" s="359" t="s">
        <v>1559</v>
      </c>
      <c r="C1688" s="264">
        <v>5000</v>
      </c>
      <c r="E1688" s="170"/>
    </row>
    <row r="1689" spans="1:7" ht="23.25" customHeight="1" thickTop="1" thickBot="1" x14ac:dyDescent="0.25">
      <c r="B1689" s="103" t="s">
        <v>33</v>
      </c>
      <c r="C1689" s="450">
        <f>SUM(C1661:C1688,C1655:C1658)</f>
        <v>395000</v>
      </c>
      <c r="D1689" s="157"/>
      <c r="E1689" s="451">
        <f t="shared" ref="E1689" si="3">SUM(E1661:E1688,E1655:E1658)</f>
        <v>0</v>
      </c>
      <c r="F1689" s="325" t="s">
        <v>854</v>
      </c>
      <c r="G1689" s="6">
        <f>SUM(C1661:C1688,C1655:C1658)</f>
        <v>395000</v>
      </c>
    </row>
    <row r="1690" spans="1:7" ht="12" customHeight="1" thickTop="1" x14ac:dyDescent="0.2">
      <c r="A1690" s="47"/>
      <c r="B1690" s="1"/>
      <c r="C1690" s="68"/>
      <c r="D1690" s="1"/>
      <c r="E1690" s="262"/>
    </row>
    <row r="1691" spans="1:7" ht="12" customHeight="1" x14ac:dyDescent="0.2">
      <c r="A1691" s="47"/>
      <c r="B1691" s="1"/>
      <c r="C1691" s="68"/>
      <c r="D1691" s="1"/>
      <c r="E1691" s="262"/>
    </row>
    <row r="1692" spans="1:7" ht="12" customHeight="1" x14ac:dyDescent="0.2">
      <c r="A1692" s="47"/>
      <c r="B1692" s="1"/>
      <c r="C1692" s="68"/>
      <c r="D1692" s="1"/>
      <c r="E1692" s="262"/>
    </row>
    <row r="1693" spans="1:7" ht="15.75" x14ac:dyDescent="0.2">
      <c r="A1693" s="47"/>
      <c r="B1693" s="13" t="s">
        <v>147</v>
      </c>
      <c r="C1693" s="68"/>
      <c r="D1693" s="1"/>
      <c r="E1693" s="262"/>
    </row>
    <row r="1694" spans="1:7" ht="13.5" thickBot="1" x14ac:dyDescent="0.25">
      <c r="A1694" s="47"/>
      <c r="B1694" s="1"/>
      <c r="C1694" s="50"/>
      <c r="D1694" s="51"/>
      <c r="E1694" s="269" t="s">
        <v>28</v>
      </c>
    </row>
    <row r="1695" spans="1:7" ht="14.25" thickTop="1" thickBot="1" x14ac:dyDescent="0.25">
      <c r="B1695" s="53" t="s">
        <v>30</v>
      </c>
      <c r="C1695" s="54" t="s">
        <v>31</v>
      </c>
      <c r="D1695" s="9"/>
      <c r="E1695" s="178" t="s">
        <v>297</v>
      </c>
    </row>
    <row r="1696" spans="1:7" ht="13.5" thickTop="1" x14ac:dyDescent="0.2">
      <c r="B1696" s="360" t="s">
        <v>1560</v>
      </c>
      <c r="C1696" s="439">
        <v>5000</v>
      </c>
      <c r="D1696" s="55"/>
      <c r="E1696" s="183"/>
    </row>
    <row r="1697" spans="2:5" x14ac:dyDescent="0.2">
      <c r="B1697" s="150" t="s">
        <v>1561</v>
      </c>
      <c r="C1697" s="440">
        <v>4000</v>
      </c>
      <c r="D1697" s="55"/>
      <c r="E1697" s="182"/>
    </row>
    <row r="1698" spans="2:5" x14ac:dyDescent="0.2">
      <c r="B1698" s="150" t="s">
        <v>1562</v>
      </c>
      <c r="C1698" s="441">
        <v>2500</v>
      </c>
      <c r="D1698" s="55"/>
      <c r="E1698" s="182"/>
    </row>
    <row r="1699" spans="2:5" x14ac:dyDescent="0.2">
      <c r="B1699" s="150" t="s">
        <v>1563</v>
      </c>
      <c r="C1699" s="440">
        <v>2500</v>
      </c>
      <c r="D1699" s="55"/>
      <c r="E1699" s="182"/>
    </row>
    <row r="1700" spans="2:5" x14ac:dyDescent="0.2">
      <c r="B1700" s="150" t="s">
        <v>1564</v>
      </c>
      <c r="C1700" s="440">
        <v>1000</v>
      </c>
      <c r="D1700" s="55"/>
      <c r="E1700" s="182"/>
    </row>
    <row r="1701" spans="2:5" x14ac:dyDescent="0.2">
      <c r="B1701" s="150" t="s">
        <v>1565</v>
      </c>
      <c r="C1701" s="440">
        <v>5000</v>
      </c>
      <c r="D1701" s="55"/>
      <c r="E1701" s="182"/>
    </row>
    <row r="1702" spans="2:5" x14ac:dyDescent="0.2">
      <c r="B1702" s="150" t="s">
        <v>1566</v>
      </c>
      <c r="C1702" s="440">
        <v>3500</v>
      </c>
      <c r="D1702" s="55"/>
      <c r="E1702" s="182"/>
    </row>
    <row r="1703" spans="2:5" x14ac:dyDescent="0.2">
      <c r="B1703" s="150" t="s">
        <v>1567</v>
      </c>
      <c r="C1703" s="440">
        <v>3500</v>
      </c>
      <c r="D1703" s="55"/>
      <c r="E1703" s="182"/>
    </row>
    <row r="1704" spans="2:5" x14ac:dyDescent="0.2">
      <c r="B1704" s="150" t="s">
        <v>1568</v>
      </c>
      <c r="C1704" s="440">
        <v>2000</v>
      </c>
      <c r="D1704" s="55"/>
      <c r="E1704" s="182"/>
    </row>
    <row r="1705" spans="2:5" x14ac:dyDescent="0.2">
      <c r="B1705" s="150" t="s">
        <v>1569</v>
      </c>
      <c r="C1705" s="440">
        <v>1000</v>
      </c>
      <c r="D1705" s="55"/>
      <c r="E1705" s="182"/>
    </row>
    <row r="1706" spans="2:5" x14ac:dyDescent="0.2">
      <c r="B1706" s="150" t="s">
        <v>1570</v>
      </c>
      <c r="C1706" s="440">
        <v>5000</v>
      </c>
      <c r="D1706" s="55"/>
      <c r="E1706" s="185"/>
    </row>
    <row r="1707" spans="2:5" x14ac:dyDescent="0.2">
      <c r="B1707" s="150" t="s">
        <v>1571</v>
      </c>
      <c r="C1707" s="440">
        <v>4000</v>
      </c>
      <c r="D1707" s="55"/>
      <c r="E1707" s="182"/>
    </row>
    <row r="1708" spans="2:5" x14ac:dyDescent="0.2">
      <c r="B1708" s="10" t="s">
        <v>1572</v>
      </c>
      <c r="C1708" s="440">
        <v>3000</v>
      </c>
      <c r="D1708" s="55"/>
      <c r="E1708" s="182"/>
    </row>
    <row r="1709" spans="2:5" x14ac:dyDescent="0.2">
      <c r="B1709" s="150" t="s">
        <v>1573</v>
      </c>
      <c r="C1709" s="440">
        <v>2000</v>
      </c>
      <c r="D1709" s="55"/>
      <c r="E1709" s="182"/>
    </row>
    <row r="1710" spans="2:5" x14ac:dyDescent="0.2">
      <c r="B1710" s="150" t="s">
        <v>1574</v>
      </c>
      <c r="C1710" s="440">
        <v>1000</v>
      </c>
      <c r="D1710" s="55"/>
      <c r="E1710" s="182"/>
    </row>
    <row r="1711" spans="2:5" x14ac:dyDescent="0.2">
      <c r="B1711" s="150" t="s">
        <v>1575</v>
      </c>
      <c r="C1711" s="440">
        <v>5000</v>
      </c>
      <c r="D1711" s="55"/>
      <c r="E1711" s="182"/>
    </row>
    <row r="1712" spans="2:5" x14ac:dyDescent="0.2">
      <c r="B1712" s="150" t="s">
        <v>1576</v>
      </c>
      <c r="C1712" s="440">
        <v>4000</v>
      </c>
      <c r="D1712" s="55"/>
      <c r="E1712" s="182"/>
    </row>
    <row r="1713" spans="1:5" x14ac:dyDescent="0.2">
      <c r="B1713" s="150" t="s">
        <v>1577</v>
      </c>
      <c r="C1713" s="440">
        <v>3000</v>
      </c>
      <c r="D1713" s="55"/>
      <c r="E1713" s="182"/>
    </row>
    <row r="1714" spans="1:5" x14ac:dyDescent="0.2">
      <c r="B1714" s="150" t="s">
        <v>1578</v>
      </c>
      <c r="C1714" s="440">
        <v>5000</v>
      </c>
      <c r="D1714" s="55"/>
      <c r="E1714" s="182"/>
    </row>
    <row r="1715" spans="1:5" x14ac:dyDescent="0.2">
      <c r="B1715" s="150" t="s">
        <v>1579</v>
      </c>
      <c r="C1715" s="440">
        <v>4000</v>
      </c>
      <c r="D1715" s="55"/>
      <c r="E1715" s="182"/>
    </row>
    <row r="1716" spans="1:5" x14ac:dyDescent="0.2">
      <c r="B1716" s="150" t="s">
        <v>1580</v>
      </c>
      <c r="C1716" s="440">
        <v>3000</v>
      </c>
      <c r="D1716" s="55"/>
      <c r="E1716" s="182"/>
    </row>
    <row r="1717" spans="1:5" x14ac:dyDescent="0.2">
      <c r="B1717" s="150" t="s">
        <v>1581</v>
      </c>
      <c r="C1717" s="440">
        <v>2000</v>
      </c>
      <c r="D1717" s="55"/>
      <c r="E1717" s="182"/>
    </row>
    <row r="1718" spans="1:5" x14ac:dyDescent="0.2">
      <c r="B1718" s="150" t="s">
        <v>1582</v>
      </c>
      <c r="C1718" s="440">
        <v>1000</v>
      </c>
      <c r="D1718" s="55"/>
      <c r="E1718" s="182"/>
    </row>
    <row r="1719" spans="1:5" x14ac:dyDescent="0.2">
      <c r="B1719" s="150" t="s">
        <v>1583</v>
      </c>
      <c r="C1719" s="440">
        <v>1000</v>
      </c>
      <c r="D1719" s="55"/>
      <c r="E1719" s="182"/>
    </row>
    <row r="1720" spans="1:5" x14ac:dyDescent="0.2">
      <c r="B1720" s="150" t="s">
        <v>1584</v>
      </c>
      <c r="C1720" s="440">
        <v>4500</v>
      </c>
      <c r="D1720" s="55"/>
      <c r="E1720" s="182"/>
    </row>
    <row r="1721" spans="1:5" x14ac:dyDescent="0.2">
      <c r="B1721" s="150" t="s">
        <v>1585</v>
      </c>
      <c r="C1721" s="440">
        <v>4500</v>
      </c>
      <c r="D1721" s="55"/>
      <c r="E1721" s="182"/>
    </row>
    <row r="1722" spans="1:5" x14ac:dyDescent="0.2">
      <c r="B1722" s="150" t="s">
        <v>1586</v>
      </c>
      <c r="C1722" s="440">
        <v>3000</v>
      </c>
      <c r="D1722" s="55"/>
      <c r="E1722" s="185"/>
    </row>
    <row r="1723" spans="1:5" x14ac:dyDescent="0.2">
      <c r="B1723" s="150" t="s">
        <v>1587</v>
      </c>
      <c r="C1723" s="440">
        <v>2000</v>
      </c>
      <c r="D1723" s="55"/>
      <c r="E1723" s="182"/>
    </row>
    <row r="1724" spans="1:5" x14ac:dyDescent="0.2">
      <c r="B1724" s="150" t="s">
        <v>1588</v>
      </c>
      <c r="C1724" s="440">
        <v>1000</v>
      </c>
      <c r="D1724" s="55"/>
      <c r="E1724" s="182"/>
    </row>
    <row r="1725" spans="1:5" ht="13.5" thickBot="1" x14ac:dyDescent="0.25">
      <c r="B1725" s="422" t="s">
        <v>1589</v>
      </c>
      <c r="C1725" s="442">
        <v>1000</v>
      </c>
      <c r="D1725" s="55"/>
      <c r="E1725" s="421"/>
    </row>
    <row r="1726" spans="1:5" ht="14.25" thickTop="1" thickBot="1" x14ac:dyDescent="0.25">
      <c r="A1726" s="47"/>
      <c r="B1726" s="1"/>
      <c r="C1726" s="50"/>
      <c r="D1726" s="51"/>
      <c r="E1726" s="269" t="s">
        <v>28</v>
      </c>
    </row>
    <row r="1727" spans="1:5" ht="14.25" thickTop="1" thickBot="1" x14ac:dyDescent="0.25">
      <c r="B1727" s="53" t="s">
        <v>30</v>
      </c>
      <c r="C1727" s="54" t="s">
        <v>31</v>
      </c>
      <c r="D1727" s="9"/>
      <c r="E1727" s="178" t="s">
        <v>297</v>
      </c>
    </row>
    <row r="1728" spans="1:5" ht="13.5" thickTop="1" x14ac:dyDescent="0.2">
      <c r="B1728" s="360" t="s">
        <v>1590</v>
      </c>
      <c r="C1728" s="439">
        <v>5000</v>
      </c>
      <c r="D1728" s="55"/>
      <c r="E1728" s="182"/>
    </row>
    <row r="1729" spans="1:5" x14ac:dyDescent="0.2">
      <c r="B1729" s="150" t="s">
        <v>1591</v>
      </c>
      <c r="C1729" s="440">
        <v>4000</v>
      </c>
      <c r="D1729" s="55"/>
      <c r="E1729" s="182"/>
    </row>
    <row r="1730" spans="1:5" x14ac:dyDescent="0.2">
      <c r="B1730" s="150" t="s">
        <v>1592</v>
      </c>
      <c r="C1730" s="440">
        <v>3000</v>
      </c>
      <c r="D1730" s="55"/>
      <c r="E1730" s="182"/>
    </row>
    <row r="1731" spans="1:5" x14ac:dyDescent="0.2">
      <c r="B1731" s="150" t="s">
        <v>1593</v>
      </c>
      <c r="C1731" s="443">
        <v>2000</v>
      </c>
      <c r="D1731" s="55"/>
      <c r="E1731" s="182"/>
    </row>
    <row r="1732" spans="1:5" x14ac:dyDescent="0.2">
      <c r="B1732" s="10" t="s">
        <v>1594</v>
      </c>
      <c r="C1732" s="440">
        <v>333</v>
      </c>
      <c r="D1732" s="55"/>
      <c r="E1732" s="182"/>
    </row>
    <row r="1733" spans="1:5" x14ac:dyDescent="0.2">
      <c r="B1733" s="10" t="s">
        <v>1595</v>
      </c>
      <c r="C1733" s="440">
        <v>333</v>
      </c>
      <c r="D1733" s="55"/>
      <c r="E1733" s="182"/>
    </row>
    <row r="1734" spans="1:5" x14ac:dyDescent="0.2">
      <c r="B1734" s="10" t="s">
        <v>1596</v>
      </c>
      <c r="C1734" s="440">
        <v>333</v>
      </c>
      <c r="D1734" s="55"/>
      <c r="E1734" s="182"/>
    </row>
    <row r="1735" spans="1:5" x14ac:dyDescent="0.2">
      <c r="B1735" s="10" t="s">
        <v>1597</v>
      </c>
      <c r="C1735" s="440">
        <v>1000</v>
      </c>
      <c r="D1735" s="55"/>
      <c r="E1735" s="182"/>
    </row>
    <row r="1736" spans="1:5" x14ac:dyDescent="0.2">
      <c r="B1736" s="10" t="s">
        <v>1598</v>
      </c>
      <c r="C1736" s="440">
        <v>5000</v>
      </c>
      <c r="D1736" s="55"/>
      <c r="E1736" s="182"/>
    </row>
    <row r="1737" spans="1:5" x14ac:dyDescent="0.2">
      <c r="B1737" s="10" t="s">
        <v>1599</v>
      </c>
      <c r="C1737" s="440">
        <v>4000</v>
      </c>
      <c r="D1737" s="55"/>
      <c r="E1737" s="182"/>
    </row>
    <row r="1738" spans="1:5" x14ac:dyDescent="0.2">
      <c r="B1738" s="10" t="s">
        <v>1600</v>
      </c>
      <c r="C1738" s="440">
        <v>3000</v>
      </c>
      <c r="D1738" s="55"/>
      <c r="E1738" s="182"/>
    </row>
    <row r="1739" spans="1:5" x14ac:dyDescent="0.2">
      <c r="B1739" s="10" t="s">
        <v>1601</v>
      </c>
      <c r="C1739" s="440">
        <v>2000</v>
      </c>
      <c r="D1739" s="55"/>
      <c r="E1739" s="182"/>
    </row>
    <row r="1740" spans="1:5" x14ac:dyDescent="0.2">
      <c r="B1740" s="10" t="s">
        <v>1602</v>
      </c>
      <c r="C1740" s="440">
        <v>1000</v>
      </c>
      <c r="D1740" s="55"/>
      <c r="E1740" s="182"/>
    </row>
    <row r="1741" spans="1:5" x14ac:dyDescent="0.2">
      <c r="B1741" s="10" t="s">
        <v>1603</v>
      </c>
      <c r="C1741" s="440">
        <v>1000</v>
      </c>
      <c r="D1741" s="55"/>
      <c r="E1741" s="182"/>
    </row>
    <row r="1742" spans="1:5" x14ac:dyDescent="0.2">
      <c r="B1742" s="10" t="s">
        <v>1604</v>
      </c>
      <c r="C1742" s="440">
        <v>5000</v>
      </c>
      <c r="D1742" s="55"/>
      <c r="E1742" s="182"/>
    </row>
    <row r="1743" spans="1:5" x14ac:dyDescent="0.2">
      <c r="B1743" s="10" t="s">
        <v>1605</v>
      </c>
      <c r="C1743" s="440">
        <v>4000</v>
      </c>
      <c r="D1743" s="120"/>
      <c r="E1743" s="182"/>
    </row>
    <row r="1744" spans="1:5" x14ac:dyDescent="0.2">
      <c r="A1744" s="47"/>
      <c r="B1744" s="10" t="s">
        <v>1606</v>
      </c>
      <c r="C1744" s="440">
        <v>3000</v>
      </c>
      <c r="D1744" s="51"/>
      <c r="E1744" s="179"/>
    </row>
    <row r="1745" spans="1:7" x14ac:dyDescent="0.2">
      <c r="B1745" s="10" t="s">
        <v>1607</v>
      </c>
      <c r="C1745" s="440">
        <v>2000</v>
      </c>
      <c r="D1745" s="120"/>
      <c r="E1745" s="182"/>
    </row>
    <row r="1746" spans="1:7" x14ac:dyDescent="0.2">
      <c r="B1746" s="10" t="s">
        <v>1608</v>
      </c>
      <c r="C1746" s="440">
        <v>500</v>
      </c>
      <c r="D1746" s="120"/>
      <c r="E1746" s="182"/>
    </row>
    <row r="1747" spans="1:7" x14ac:dyDescent="0.2">
      <c r="B1747" s="10" t="s">
        <v>1604</v>
      </c>
      <c r="C1747" s="440">
        <v>500</v>
      </c>
      <c r="D1747" s="55"/>
      <c r="E1747" s="182"/>
    </row>
    <row r="1748" spans="1:7" x14ac:dyDescent="0.2">
      <c r="B1748" s="12" t="s">
        <v>1609</v>
      </c>
      <c r="C1748" s="440">
        <v>1000</v>
      </c>
      <c r="D1748" s="55"/>
      <c r="E1748" s="182"/>
    </row>
    <row r="1749" spans="1:7" x14ac:dyDescent="0.2">
      <c r="B1749" s="10" t="s">
        <v>1610</v>
      </c>
      <c r="C1749" s="440">
        <v>5000</v>
      </c>
      <c r="D1749" s="55"/>
      <c r="E1749" s="182"/>
    </row>
    <row r="1750" spans="1:7" x14ac:dyDescent="0.2">
      <c r="B1750" s="10" t="s">
        <v>1611</v>
      </c>
      <c r="C1750" s="443">
        <v>4000</v>
      </c>
      <c r="D1750" s="55"/>
      <c r="E1750" s="182"/>
    </row>
    <row r="1751" spans="1:7" x14ac:dyDescent="0.2">
      <c r="B1751" s="10" t="s">
        <v>1612</v>
      </c>
      <c r="C1751" s="443">
        <v>1000</v>
      </c>
      <c r="D1751" s="55"/>
      <c r="E1751" s="182"/>
    </row>
    <row r="1752" spans="1:7" x14ac:dyDescent="0.2">
      <c r="B1752" s="10" t="s">
        <v>1613</v>
      </c>
      <c r="C1752" s="443">
        <v>1000</v>
      </c>
      <c r="D1752" s="55"/>
      <c r="E1752" s="182"/>
    </row>
    <row r="1753" spans="1:7" x14ac:dyDescent="0.2">
      <c r="B1753" s="10" t="s">
        <v>1614</v>
      </c>
      <c r="C1753" s="444">
        <v>1000</v>
      </c>
      <c r="D1753" s="55"/>
      <c r="E1753" s="182"/>
    </row>
    <row r="1754" spans="1:7" x14ac:dyDescent="0.2">
      <c r="B1754" s="150" t="s">
        <v>1615</v>
      </c>
      <c r="C1754" s="445">
        <v>2000</v>
      </c>
      <c r="D1754" s="55"/>
      <c r="E1754" s="182"/>
    </row>
    <row r="1755" spans="1:7" x14ac:dyDescent="0.2">
      <c r="B1755" s="150" t="s">
        <v>1616</v>
      </c>
      <c r="C1755" s="440">
        <v>1000</v>
      </c>
      <c r="D1755" s="55"/>
      <c r="E1755" s="182"/>
    </row>
    <row r="1756" spans="1:7" ht="13.5" thickBot="1" x14ac:dyDescent="0.25">
      <c r="B1756" s="446" t="s">
        <v>1617</v>
      </c>
      <c r="C1756" s="447">
        <v>4000</v>
      </c>
      <c r="D1756" s="55"/>
      <c r="E1756" s="182"/>
    </row>
    <row r="1757" spans="1:7" ht="21" customHeight="1" thickTop="1" thickBot="1" x14ac:dyDescent="0.25">
      <c r="B1757" s="103" t="s">
        <v>33</v>
      </c>
      <c r="C1757" s="450">
        <f>SUM(C1728:C1756,C1696:C1725)</f>
        <v>155999</v>
      </c>
      <c r="D1757" s="157"/>
      <c r="E1757" s="451">
        <f t="shared" ref="E1757" si="4">SUM(E1728:E1756,E1696:E1725)</f>
        <v>0</v>
      </c>
      <c r="F1757" s="73" t="s">
        <v>854</v>
      </c>
      <c r="G1757" s="6">
        <f>SUM(C1728:C1756,C1696:C1725)</f>
        <v>155999</v>
      </c>
    </row>
    <row r="1758" spans="1:7" ht="13.5" thickTop="1" x14ac:dyDescent="0.2">
      <c r="A1758" s="47"/>
      <c r="B1758" s="1"/>
      <c r="C1758" s="68"/>
      <c r="D1758" s="1"/>
      <c r="E1758" s="262"/>
    </row>
    <row r="1759" spans="1:7" x14ac:dyDescent="0.2">
      <c r="A1759" s="47"/>
      <c r="B1759" s="1"/>
      <c r="C1759" s="68"/>
      <c r="D1759" s="1"/>
      <c r="E1759" s="262"/>
    </row>
    <row r="1760" spans="1:7" ht="15.75" x14ac:dyDescent="0.2">
      <c r="A1760" s="47"/>
      <c r="B1760" s="13" t="s">
        <v>148</v>
      </c>
      <c r="C1760" s="68"/>
      <c r="D1760" s="1"/>
      <c r="E1760" s="262"/>
    </row>
    <row r="1761" spans="1:5" ht="13.5" thickBot="1" x14ac:dyDescent="0.25">
      <c r="A1761" s="47"/>
      <c r="B1761" s="1"/>
      <c r="C1761" s="50"/>
      <c r="D1761" s="51"/>
      <c r="E1761" s="269" t="s">
        <v>28</v>
      </c>
    </row>
    <row r="1762" spans="1:5" ht="14.25" thickTop="1" thickBot="1" x14ac:dyDescent="0.25">
      <c r="A1762" s="47"/>
      <c r="B1762" s="53" t="s">
        <v>30</v>
      </c>
      <c r="C1762" s="151" t="s">
        <v>31</v>
      </c>
      <c r="D1762" s="9"/>
      <c r="E1762" s="175" t="s">
        <v>297</v>
      </c>
    </row>
    <row r="1763" spans="1:5" ht="13.5" thickTop="1" x14ac:dyDescent="0.2">
      <c r="A1763" s="47"/>
      <c r="B1763" s="361" t="s">
        <v>1618</v>
      </c>
      <c r="C1763" s="362">
        <v>289500</v>
      </c>
      <c r="D1763" s="55"/>
      <c r="E1763" s="182"/>
    </row>
    <row r="1764" spans="1:5" x14ac:dyDescent="0.2">
      <c r="A1764" s="47"/>
      <c r="B1764" s="363" t="s">
        <v>1619</v>
      </c>
      <c r="C1764" s="128">
        <v>353500</v>
      </c>
      <c r="D1764" s="55"/>
      <c r="E1764" s="182"/>
    </row>
    <row r="1765" spans="1:5" x14ac:dyDescent="0.2">
      <c r="A1765" s="47"/>
      <c r="B1765" s="363" t="s">
        <v>1620</v>
      </c>
      <c r="C1765" s="128">
        <v>56000</v>
      </c>
      <c r="D1765" s="55"/>
      <c r="E1765" s="182"/>
    </row>
    <row r="1766" spans="1:5" x14ac:dyDescent="0.2">
      <c r="A1766" s="47"/>
      <c r="B1766" s="363" t="s">
        <v>1621</v>
      </c>
      <c r="C1766" s="128">
        <v>129000</v>
      </c>
      <c r="D1766" s="55"/>
      <c r="E1766" s="182"/>
    </row>
    <row r="1767" spans="1:5" x14ac:dyDescent="0.2">
      <c r="A1767" s="47"/>
      <c r="B1767" s="363" t="s">
        <v>1622</v>
      </c>
      <c r="C1767" s="128">
        <v>313500</v>
      </c>
      <c r="D1767" s="55"/>
      <c r="E1767" s="182"/>
    </row>
    <row r="1768" spans="1:5" x14ac:dyDescent="0.2">
      <c r="A1768" s="47"/>
      <c r="B1768" s="363" t="s">
        <v>1623</v>
      </c>
      <c r="C1768" s="128">
        <v>639000</v>
      </c>
      <c r="D1768" s="55"/>
      <c r="E1768" s="182"/>
    </row>
    <row r="1769" spans="1:5" ht="12.75" customHeight="1" x14ac:dyDescent="0.2">
      <c r="A1769" s="47"/>
      <c r="B1769" s="494" t="s">
        <v>1128</v>
      </c>
      <c r="C1769" s="128">
        <v>658500</v>
      </c>
      <c r="D1769" s="55"/>
      <c r="E1769" s="182"/>
    </row>
    <row r="1770" spans="1:5" x14ac:dyDescent="0.2">
      <c r="A1770" s="47"/>
      <c r="B1770" s="495"/>
      <c r="C1770" s="128">
        <v>57000</v>
      </c>
      <c r="D1770" s="55"/>
      <c r="E1770" s="182"/>
    </row>
    <row r="1771" spans="1:5" ht="12.75" customHeight="1" x14ac:dyDescent="0.2">
      <c r="A1771" s="47"/>
      <c r="B1771" s="363" t="s">
        <v>1624</v>
      </c>
      <c r="C1771" s="128">
        <v>108500</v>
      </c>
      <c r="D1771" s="55"/>
      <c r="E1771" s="182"/>
    </row>
    <row r="1772" spans="1:5" x14ac:dyDescent="0.2">
      <c r="A1772" s="47"/>
      <c r="B1772" s="363" t="s">
        <v>1625</v>
      </c>
      <c r="C1772" s="128">
        <v>140000</v>
      </c>
      <c r="D1772" s="55"/>
      <c r="E1772" s="182"/>
    </row>
    <row r="1773" spans="1:5" x14ac:dyDescent="0.2">
      <c r="A1773" s="47"/>
      <c r="B1773" s="363" t="s">
        <v>1626</v>
      </c>
      <c r="C1773" s="128">
        <v>202000</v>
      </c>
      <c r="D1773" s="55"/>
      <c r="E1773" s="182"/>
    </row>
    <row r="1774" spans="1:5" x14ac:dyDescent="0.2">
      <c r="A1774" s="47"/>
      <c r="B1774" s="363" t="s">
        <v>1627</v>
      </c>
      <c r="C1774" s="128">
        <v>99500</v>
      </c>
      <c r="D1774" s="55"/>
      <c r="E1774" s="182"/>
    </row>
    <row r="1775" spans="1:5" x14ac:dyDescent="0.2">
      <c r="A1775" s="47"/>
      <c r="B1775" s="363" t="s">
        <v>1628</v>
      </c>
      <c r="C1775" s="128">
        <v>330000</v>
      </c>
      <c r="D1775" s="55"/>
      <c r="E1775" s="182"/>
    </row>
    <row r="1776" spans="1:5" x14ac:dyDescent="0.2">
      <c r="A1776" s="47"/>
      <c r="B1776" s="363" t="s">
        <v>1629</v>
      </c>
      <c r="C1776" s="128">
        <v>434500</v>
      </c>
      <c r="D1776" s="55"/>
      <c r="E1776" s="182"/>
    </row>
    <row r="1777" spans="1:9" x14ac:dyDescent="0.2">
      <c r="A1777" s="47"/>
      <c r="B1777" s="363" t="s">
        <v>1630</v>
      </c>
      <c r="C1777" s="128">
        <v>71000</v>
      </c>
      <c r="D1777" s="55"/>
      <c r="E1777" s="182"/>
    </row>
    <row r="1778" spans="1:9" x14ac:dyDescent="0.2">
      <c r="A1778" s="47"/>
      <c r="B1778" s="363" t="s">
        <v>1631</v>
      </c>
      <c r="C1778" s="128">
        <v>37500</v>
      </c>
      <c r="D1778" s="55"/>
      <c r="E1778" s="182"/>
    </row>
    <row r="1779" spans="1:9" x14ac:dyDescent="0.2">
      <c r="A1779" s="47"/>
      <c r="B1779" s="363" t="s">
        <v>1632</v>
      </c>
      <c r="C1779" s="128">
        <v>355000</v>
      </c>
      <c r="D1779" s="55"/>
      <c r="E1779" s="182"/>
    </row>
    <row r="1780" spans="1:9" x14ac:dyDescent="0.2">
      <c r="A1780" s="47"/>
      <c r="B1780" s="363" t="s">
        <v>1633</v>
      </c>
      <c r="C1780" s="128">
        <v>157000</v>
      </c>
      <c r="D1780" s="55"/>
      <c r="E1780" s="182"/>
    </row>
    <row r="1781" spans="1:9" x14ac:dyDescent="0.2">
      <c r="A1781" s="47"/>
      <c r="B1781" s="363" t="s">
        <v>1634</v>
      </c>
      <c r="C1781" s="128">
        <v>69600</v>
      </c>
      <c r="D1781" s="55"/>
      <c r="E1781" s="182"/>
    </row>
    <row r="1782" spans="1:9" x14ac:dyDescent="0.2">
      <c r="A1782" s="47"/>
      <c r="B1782" s="494" t="s">
        <v>1635</v>
      </c>
      <c r="C1782" s="128">
        <v>587500</v>
      </c>
      <c r="D1782" s="55"/>
      <c r="E1782" s="182"/>
    </row>
    <row r="1783" spans="1:9" ht="12.75" customHeight="1" x14ac:dyDescent="0.2">
      <c r="A1783" s="47"/>
      <c r="B1783" s="495"/>
      <c r="C1783" s="128">
        <v>127000</v>
      </c>
      <c r="D1783" s="55"/>
      <c r="E1783" s="182"/>
    </row>
    <row r="1784" spans="1:9" ht="12.75" customHeight="1" x14ac:dyDescent="0.2">
      <c r="A1784" s="47"/>
      <c r="B1784" s="494" t="s">
        <v>1636</v>
      </c>
      <c r="C1784" s="128">
        <v>244000</v>
      </c>
      <c r="D1784" s="120"/>
      <c r="E1784" s="182"/>
    </row>
    <row r="1785" spans="1:9" s="1" customFormat="1" ht="12.75" customHeight="1" x14ac:dyDescent="0.2">
      <c r="A1785" s="47"/>
      <c r="B1785" s="495"/>
      <c r="C1785" s="128">
        <v>118500</v>
      </c>
      <c r="D1785" s="51"/>
      <c r="E1785" s="179"/>
      <c r="F1785" s="73"/>
      <c r="G1785" s="24"/>
      <c r="H1785" s="119"/>
      <c r="I1785" s="7"/>
    </row>
    <row r="1786" spans="1:9" s="1" customFormat="1" ht="12.75" customHeight="1" x14ac:dyDescent="0.2">
      <c r="A1786" s="47"/>
      <c r="B1786" s="363" t="s">
        <v>1637</v>
      </c>
      <c r="C1786" s="128">
        <v>1094000</v>
      </c>
      <c r="D1786" s="55"/>
      <c r="E1786" s="182"/>
      <c r="F1786" s="73"/>
      <c r="G1786" s="24"/>
      <c r="H1786" s="119"/>
      <c r="I1786" s="7"/>
    </row>
    <row r="1787" spans="1:9" x14ac:dyDescent="0.2">
      <c r="A1787" s="47"/>
      <c r="B1787" s="363" t="s">
        <v>1638</v>
      </c>
      <c r="C1787" s="128">
        <v>60000</v>
      </c>
      <c r="D1787" s="55"/>
      <c r="E1787" s="182"/>
    </row>
    <row r="1788" spans="1:9" x14ac:dyDescent="0.2">
      <c r="A1788" s="47"/>
      <c r="B1788" s="363" t="s">
        <v>1639</v>
      </c>
      <c r="C1788" s="128">
        <v>439000</v>
      </c>
      <c r="D1788" s="55"/>
      <c r="E1788" s="182"/>
    </row>
    <row r="1789" spans="1:9" ht="12.75" customHeight="1" x14ac:dyDescent="0.2">
      <c r="A1789" s="47"/>
      <c r="B1789" s="363" t="s">
        <v>1640</v>
      </c>
      <c r="C1789" s="128">
        <v>467000</v>
      </c>
      <c r="D1789" s="55"/>
      <c r="E1789" s="182"/>
    </row>
    <row r="1790" spans="1:9" x14ac:dyDescent="0.2">
      <c r="A1790" s="47"/>
      <c r="B1790" s="363" t="s">
        <v>1641</v>
      </c>
      <c r="C1790" s="128">
        <v>45000</v>
      </c>
      <c r="D1790" s="55"/>
      <c r="E1790" s="182"/>
    </row>
    <row r="1791" spans="1:9" ht="15" customHeight="1" x14ac:dyDescent="0.2">
      <c r="A1791" s="47"/>
      <c r="B1791" s="496" t="s">
        <v>1642</v>
      </c>
      <c r="C1791" s="128">
        <v>71500</v>
      </c>
      <c r="D1791" s="55"/>
      <c r="E1791" s="182"/>
    </row>
    <row r="1792" spans="1:9" ht="15" customHeight="1" x14ac:dyDescent="0.2">
      <c r="A1792" s="47"/>
      <c r="B1792" s="497"/>
      <c r="C1792" s="128">
        <v>72000</v>
      </c>
      <c r="D1792" s="55"/>
      <c r="E1792" s="182"/>
    </row>
    <row r="1793" spans="1:8" ht="15" customHeight="1" x14ac:dyDescent="0.2">
      <c r="A1793" s="47"/>
      <c r="B1793" s="363" t="s">
        <v>1643</v>
      </c>
      <c r="C1793" s="128">
        <v>64000</v>
      </c>
      <c r="D1793" s="55"/>
      <c r="E1793" s="182"/>
    </row>
    <row r="1794" spans="1:8" ht="15" customHeight="1" thickBot="1" x14ac:dyDescent="0.25">
      <c r="A1794" s="47"/>
      <c r="B1794" s="363" t="s">
        <v>1644</v>
      </c>
      <c r="C1794" s="258">
        <v>20200</v>
      </c>
      <c r="D1794" s="55"/>
      <c r="E1794" s="182"/>
    </row>
    <row r="1795" spans="1:8" ht="14.25" customHeight="1" thickTop="1" thickBot="1" x14ac:dyDescent="0.25">
      <c r="A1795" s="47"/>
      <c r="B1795" s="103" t="s">
        <v>33</v>
      </c>
      <c r="C1795" s="364">
        <f>SUM(C1763:C1794)</f>
        <v>7910300</v>
      </c>
      <c r="D1795" s="455"/>
      <c r="E1795" s="364">
        <f t="shared" ref="E1795" si="5">SUM(E1763:E1794)</f>
        <v>0</v>
      </c>
      <c r="F1795" s="73" t="s">
        <v>854</v>
      </c>
      <c r="G1795" s="6">
        <f>SUM(C1763:C1794)</f>
        <v>7910300</v>
      </c>
    </row>
    <row r="1796" spans="1:8" ht="13.5" thickTop="1" x14ac:dyDescent="0.2">
      <c r="A1796" s="47"/>
      <c r="B1796" s="1"/>
      <c r="C1796" s="68"/>
      <c r="D1796" s="1"/>
      <c r="E1796" s="262"/>
    </row>
    <row r="1797" spans="1:8" ht="15.75" customHeight="1" x14ac:dyDescent="0.2">
      <c r="A1797" s="47"/>
      <c r="B1797" s="1"/>
      <c r="C1797" s="68"/>
      <c r="D1797" s="1"/>
      <c r="E1797" s="262"/>
    </row>
    <row r="1798" spans="1:8" ht="12.75" customHeight="1" x14ac:dyDescent="0.2">
      <c r="A1798" s="47"/>
      <c r="B1798" s="13" t="s">
        <v>149</v>
      </c>
      <c r="C1798" s="68"/>
      <c r="D1798" s="1"/>
      <c r="E1798" s="262"/>
    </row>
    <row r="1799" spans="1:8" ht="13.5" thickBot="1" x14ac:dyDescent="0.25">
      <c r="A1799" s="47"/>
      <c r="B1799" s="1"/>
      <c r="C1799" s="50"/>
      <c r="D1799" s="51"/>
      <c r="E1799" s="269" t="s">
        <v>28</v>
      </c>
    </row>
    <row r="1800" spans="1:8" ht="14.25" thickTop="1" thickBot="1" x14ac:dyDescent="0.25">
      <c r="B1800" s="53" t="s">
        <v>30</v>
      </c>
      <c r="C1800" s="54" t="s">
        <v>31</v>
      </c>
      <c r="D1800" s="9"/>
      <c r="E1800" s="178" t="s">
        <v>297</v>
      </c>
    </row>
    <row r="1801" spans="1:8" ht="13.5" customHeight="1" thickTop="1" x14ac:dyDescent="0.2">
      <c r="A1801" s="22">
        <v>13</v>
      </c>
      <c r="B1801" s="365" t="s">
        <v>1645</v>
      </c>
      <c r="C1801" s="348">
        <v>3500000</v>
      </c>
      <c r="E1801" s="172"/>
    </row>
    <row r="1802" spans="1:8" ht="12.75" customHeight="1" x14ac:dyDescent="0.2">
      <c r="B1802" s="367" t="s">
        <v>1646</v>
      </c>
      <c r="C1802" s="347">
        <v>3500000</v>
      </c>
      <c r="E1802" s="173"/>
    </row>
    <row r="1803" spans="1:8" ht="12.75" customHeight="1" thickBot="1" x14ac:dyDescent="0.25">
      <c r="B1803" s="366" t="s">
        <v>1140</v>
      </c>
      <c r="C1803" s="349">
        <v>3500000</v>
      </c>
      <c r="E1803" s="173"/>
    </row>
    <row r="1804" spans="1:8" ht="21" customHeight="1" thickTop="1" thickBot="1" x14ac:dyDescent="0.25">
      <c r="B1804" s="103" t="s">
        <v>33</v>
      </c>
      <c r="C1804" s="166">
        <f>C1801+C1802+C1803</f>
        <v>10500000</v>
      </c>
      <c r="D1804" s="157"/>
      <c r="E1804" s="174">
        <f>E1801+E1802+E1803</f>
        <v>0</v>
      </c>
      <c r="F1804" s="73" t="s">
        <v>854</v>
      </c>
      <c r="G1804" s="6">
        <f>SUM(C1801:C1803)</f>
        <v>10500000</v>
      </c>
      <c r="H1804" s="117"/>
    </row>
    <row r="1805" spans="1:8" ht="18.75" customHeight="1" thickTop="1" x14ac:dyDescent="0.2">
      <c r="A1805" s="47"/>
      <c r="B1805" s="1"/>
      <c r="C1805" s="68"/>
      <c r="D1805" s="1"/>
      <c r="E1805" s="262"/>
    </row>
    <row r="1806" spans="1:8" ht="12.75" customHeight="1" x14ac:dyDescent="0.2">
      <c r="A1806" s="47"/>
      <c r="B1806" s="13" t="s">
        <v>155</v>
      </c>
      <c r="C1806" s="68"/>
      <c r="D1806" s="1"/>
      <c r="E1806" s="262"/>
    </row>
    <row r="1807" spans="1:8" ht="13.5" thickBot="1" x14ac:dyDescent="0.25">
      <c r="A1807" s="47"/>
      <c r="B1807" s="1"/>
      <c r="C1807" s="50"/>
      <c r="D1807" s="51"/>
      <c r="E1807" s="269" t="s">
        <v>28</v>
      </c>
    </row>
    <row r="1808" spans="1:8" ht="14.25" thickTop="1" thickBot="1" x14ac:dyDescent="0.25">
      <c r="B1808" s="53" t="s">
        <v>30</v>
      </c>
      <c r="C1808" s="54" t="s">
        <v>31</v>
      </c>
      <c r="D1808" s="9"/>
      <c r="E1808" s="178" t="s">
        <v>297</v>
      </c>
    </row>
    <row r="1809" spans="1:8" ht="13.5" thickTop="1" x14ac:dyDescent="0.2">
      <c r="A1809" s="22">
        <v>13</v>
      </c>
      <c r="B1809" s="386" t="s">
        <v>1954</v>
      </c>
      <c r="C1809" s="122">
        <v>228000</v>
      </c>
      <c r="E1809" s="172"/>
    </row>
    <row r="1810" spans="1:8" x14ac:dyDescent="0.2">
      <c r="B1810" s="387" t="s">
        <v>1955</v>
      </c>
      <c r="C1810" s="122">
        <v>228000</v>
      </c>
      <c r="E1810" s="173"/>
    </row>
    <row r="1811" spans="1:8" ht="13.5" thickBot="1" x14ac:dyDescent="0.25">
      <c r="B1811" s="387" t="s">
        <v>1955</v>
      </c>
      <c r="C1811" s="122">
        <v>1044000</v>
      </c>
      <c r="E1811" s="173"/>
      <c r="F1811" s="73" t="s">
        <v>1774</v>
      </c>
      <c r="G1811" s="6">
        <f>C1809+C1810+C1811</f>
        <v>1500000</v>
      </c>
    </row>
    <row r="1812" spans="1:8" ht="21" customHeight="1" thickTop="1" thickBot="1" x14ac:dyDescent="0.25">
      <c r="B1812" s="103" t="s">
        <v>33</v>
      </c>
      <c r="C1812" s="66">
        <f>C1809+C1810+C1811</f>
        <v>1500000</v>
      </c>
      <c r="E1812" s="174">
        <f>E1809+E1810+E1811</f>
        <v>0</v>
      </c>
      <c r="G1812" s="6"/>
      <c r="H1812" s="117"/>
    </row>
    <row r="1813" spans="1:8" ht="13.5" thickTop="1" x14ac:dyDescent="0.2">
      <c r="A1813" s="47"/>
      <c r="B1813" s="1"/>
      <c r="C1813" s="68"/>
      <c r="D1813" s="1"/>
      <c r="E1813" s="262"/>
      <c r="G1813" s="62"/>
    </row>
    <row r="1814" spans="1:8" ht="17.25" customHeight="1" x14ac:dyDescent="0.2">
      <c r="A1814" s="47"/>
      <c r="B1814" s="1"/>
      <c r="C1814" s="68"/>
      <c r="D1814" s="1"/>
      <c r="E1814" s="262"/>
      <c r="G1814" s="62"/>
    </row>
    <row r="1815" spans="1:8" ht="15.75" x14ac:dyDescent="0.25">
      <c r="A1815" s="47"/>
      <c r="B1815" s="16" t="s">
        <v>156</v>
      </c>
      <c r="C1815" s="68"/>
      <c r="D1815" s="1"/>
      <c r="E1815" s="262"/>
    </row>
    <row r="1816" spans="1:8" ht="13.5" thickBot="1" x14ac:dyDescent="0.25">
      <c r="A1816" s="47"/>
      <c r="B1816" s="1"/>
      <c r="C1816" s="50"/>
      <c r="D1816" s="51"/>
      <c r="E1816" s="269" t="s">
        <v>28</v>
      </c>
    </row>
    <row r="1817" spans="1:8" ht="14.25" thickTop="1" thickBot="1" x14ac:dyDescent="0.25">
      <c r="B1817" s="53" t="s">
        <v>30</v>
      </c>
      <c r="C1817" s="54" t="s">
        <v>31</v>
      </c>
      <c r="D1817" s="9"/>
      <c r="E1817" s="178" t="s">
        <v>297</v>
      </c>
    </row>
    <row r="1818" spans="1:8" ht="13.5" thickTop="1" x14ac:dyDescent="0.2">
      <c r="A1818" s="22">
        <v>13</v>
      </c>
      <c r="B1818" s="389" t="s">
        <v>1953</v>
      </c>
      <c r="C1818" s="122">
        <v>1651563</v>
      </c>
      <c r="E1818" s="172"/>
    </row>
    <row r="1819" spans="1:8" x14ac:dyDescent="0.2">
      <c r="A1819" s="22">
        <v>13</v>
      </c>
      <c r="B1819" s="247" t="s">
        <v>1952</v>
      </c>
      <c r="C1819" s="122">
        <v>1014428</v>
      </c>
      <c r="E1819" s="168"/>
    </row>
    <row r="1820" spans="1:8" x14ac:dyDescent="0.2">
      <c r="A1820" s="22">
        <v>13</v>
      </c>
      <c r="B1820" s="247" t="s">
        <v>1955</v>
      </c>
      <c r="C1820" s="122">
        <v>2158935</v>
      </c>
      <c r="E1820" s="168"/>
    </row>
    <row r="1821" spans="1:8" x14ac:dyDescent="0.2">
      <c r="A1821" s="22">
        <v>13</v>
      </c>
      <c r="B1821" s="247" t="s">
        <v>1885</v>
      </c>
      <c r="C1821" s="122">
        <v>551053</v>
      </c>
      <c r="E1821" s="168"/>
    </row>
    <row r="1822" spans="1:8" x14ac:dyDescent="0.2">
      <c r="A1822" s="22">
        <v>13</v>
      </c>
      <c r="B1822" s="247" t="s">
        <v>1956</v>
      </c>
      <c r="C1822" s="122">
        <v>467169</v>
      </c>
      <c r="E1822" s="168"/>
    </row>
    <row r="1823" spans="1:8" x14ac:dyDescent="0.2">
      <c r="A1823" s="22">
        <v>13</v>
      </c>
      <c r="B1823" s="247" t="s">
        <v>1957</v>
      </c>
      <c r="C1823" s="122">
        <v>1759833</v>
      </c>
      <c r="E1823" s="168"/>
    </row>
    <row r="1824" spans="1:8" x14ac:dyDescent="0.2">
      <c r="A1824" s="22">
        <v>13</v>
      </c>
      <c r="B1824" s="247" t="s">
        <v>1763</v>
      </c>
      <c r="C1824" s="122">
        <v>527019</v>
      </c>
      <c r="E1824" s="169"/>
    </row>
    <row r="1825" spans="1:8" ht="13.5" thickBot="1" x14ac:dyDescent="0.25">
      <c r="B1825" s="259" t="s">
        <v>1958</v>
      </c>
      <c r="C1825" s="248">
        <v>870000</v>
      </c>
      <c r="E1825" s="281"/>
    </row>
    <row r="1826" spans="1:8" ht="22.5" customHeight="1" thickTop="1" thickBot="1" x14ac:dyDescent="0.25">
      <c r="B1826" s="103" t="s">
        <v>33</v>
      </c>
      <c r="C1826" s="450">
        <f>SUM(C1818:C1825)</f>
        <v>9000000</v>
      </c>
      <c r="D1826" s="157"/>
      <c r="E1826" s="451">
        <f t="shared" ref="E1826" si="6">SUM(E1818:E1825)</f>
        <v>0</v>
      </c>
      <c r="F1826" s="73" t="s">
        <v>1774</v>
      </c>
      <c r="G1826" s="6">
        <f>SUM(C1818:C1825)</f>
        <v>9000000</v>
      </c>
      <c r="H1826" s="117"/>
    </row>
    <row r="1827" spans="1:8" ht="13.5" thickTop="1" x14ac:dyDescent="0.2">
      <c r="A1827" s="47"/>
      <c r="B1827" s="1"/>
      <c r="C1827" s="68"/>
      <c r="D1827" s="1"/>
      <c r="E1827" s="262"/>
      <c r="G1827" s="104"/>
    </row>
    <row r="1828" spans="1:8" ht="15" customHeight="1" x14ac:dyDescent="0.2">
      <c r="A1828" s="47"/>
      <c r="B1828" s="18"/>
      <c r="C1828" s="14"/>
      <c r="D1828" s="1"/>
      <c r="E1828" s="262"/>
    </row>
    <row r="1829" spans="1:8" ht="15.75" x14ac:dyDescent="0.25">
      <c r="A1829" s="47"/>
      <c r="B1829" s="105" t="s">
        <v>157</v>
      </c>
      <c r="C1829" s="14"/>
      <c r="D1829" s="1"/>
      <c r="E1829" s="262"/>
    </row>
    <row r="1830" spans="1:8" ht="13.5" thickBot="1" x14ac:dyDescent="0.25">
      <c r="A1830" s="47"/>
      <c r="B1830" s="18"/>
      <c r="C1830" s="14"/>
      <c r="D1830" s="1"/>
      <c r="E1830" s="269" t="s">
        <v>28</v>
      </c>
    </row>
    <row r="1831" spans="1:8" ht="14.25" thickTop="1" thickBot="1" x14ac:dyDescent="0.25">
      <c r="B1831" s="53" t="s">
        <v>30</v>
      </c>
      <c r="C1831" s="54" t="s">
        <v>31</v>
      </c>
      <c r="D1831" s="9"/>
      <c r="E1831" s="178" t="s">
        <v>297</v>
      </c>
    </row>
    <row r="1832" spans="1:8" ht="13.5" thickTop="1" x14ac:dyDescent="0.2">
      <c r="A1832" s="22">
        <v>13</v>
      </c>
      <c r="B1832" s="390" t="s">
        <v>1959</v>
      </c>
      <c r="C1832" s="249">
        <v>500000</v>
      </c>
      <c r="E1832" s="172"/>
    </row>
    <row r="1833" spans="1:8" x14ac:dyDescent="0.2">
      <c r="A1833" s="22">
        <v>13</v>
      </c>
      <c r="B1833" s="141" t="s">
        <v>1960</v>
      </c>
      <c r="C1833" s="249">
        <v>300000</v>
      </c>
      <c r="E1833" s="168"/>
    </row>
    <row r="1834" spans="1:8" x14ac:dyDescent="0.2">
      <c r="A1834" s="22">
        <v>13</v>
      </c>
      <c r="B1834" s="141" t="s">
        <v>1961</v>
      </c>
      <c r="C1834" s="249">
        <v>215000</v>
      </c>
      <c r="E1834" s="168"/>
    </row>
    <row r="1835" spans="1:8" x14ac:dyDescent="0.2">
      <c r="A1835" s="22">
        <v>13</v>
      </c>
      <c r="B1835" s="141" t="s">
        <v>1978</v>
      </c>
      <c r="C1835" s="249">
        <v>229000</v>
      </c>
      <c r="E1835" s="168"/>
    </row>
    <row r="1836" spans="1:8" x14ac:dyDescent="0.2">
      <c r="A1836" s="22">
        <v>13</v>
      </c>
      <c r="B1836" s="141" t="s">
        <v>1962</v>
      </c>
      <c r="C1836" s="249">
        <v>400000</v>
      </c>
      <c r="E1836" s="169"/>
    </row>
    <row r="1837" spans="1:8" x14ac:dyDescent="0.2">
      <c r="A1837" s="22">
        <v>13</v>
      </c>
      <c r="B1837" s="141" t="s">
        <v>1963</v>
      </c>
      <c r="C1837" s="249">
        <v>200000</v>
      </c>
      <c r="E1837" s="173"/>
    </row>
    <row r="1838" spans="1:8" x14ac:dyDescent="0.2">
      <c r="A1838" s="22">
        <v>13</v>
      </c>
      <c r="B1838" s="141" t="s">
        <v>1964</v>
      </c>
      <c r="C1838" s="249">
        <v>94000</v>
      </c>
      <c r="E1838" s="168"/>
    </row>
    <row r="1839" spans="1:8" x14ac:dyDescent="0.2">
      <c r="A1839" s="22">
        <v>13</v>
      </c>
      <c r="B1839" s="141" t="s">
        <v>1904</v>
      </c>
      <c r="C1839" s="249">
        <v>150000</v>
      </c>
      <c r="E1839" s="168"/>
    </row>
    <row r="1840" spans="1:8" x14ac:dyDescent="0.2">
      <c r="A1840" s="22">
        <v>13</v>
      </c>
      <c r="B1840" s="141" t="s">
        <v>1965</v>
      </c>
      <c r="C1840" s="249">
        <v>400000</v>
      </c>
      <c r="E1840" s="169"/>
    </row>
    <row r="1841" spans="1:5" x14ac:dyDescent="0.2">
      <c r="A1841" s="22">
        <v>13</v>
      </c>
      <c r="B1841" s="141" t="s">
        <v>1966</v>
      </c>
      <c r="C1841" s="249">
        <v>200000</v>
      </c>
      <c r="E1841" s="173"/>
    </row>
    <row r="1842" spans="1:5" x14ac:dyDescent="0.2">
      <c r="B1842" s="141" t="s">
        <v>1979</v>
      </c>
      <c r="C1842" s="249">
        <v>215000</v>
      </c>
      <c r="E1842" s="173"/>
    </row>
    <row r="1843" spans="1:5" x14ac:dyDescent="0.2">
      <c r="B1843" s="498" t="s">
        <v>1967</v>
      </c>
      <c r="C1843" s="479">
        <v>100000</v>
      </c>
      <c r="E1843" s="173"/>
    </row>
    <row r="1844" spans="1:5" x14ac:dyDescent="0.2">
      <c r="B1844" s="499"/>
      <c r="C1844" s="480"/>
      <c r="E1844" s="173"/>
    </row>
    <row r="1845" spans="1:5" x14ac:dyDescent="0.2">
      <c r="B1845" s="498" t="s">
        <v>1968</v>
      </c>
      <c r="C1845" s="479">
        <v>357807</v>
      </c>
      <c r="E1845" s="173"/>
    </row>
    <row r="1846" spans="1:5" x14ac:dyDescent="0.2">
      <c r="B1846" s="500"/>
      <c r="C1846" s="480"/>
      <c r="E1846" s="173"/>
    </row>
    <row r="1847" spans="1:5" x14ac:dyDescent="0.2">
      <c r="B1847" s="141" t="s">
        <v>1969</v>
      </c>
      <c r="C1847" s="249">
        <v>200000</v>
      </c>
      <c r="E1847" s="173"/>
    </row>
    <row r="1848" spans="1:5" x14ac:dyDescent="0.2">
      <c r="B1848" s="141" t="s">
        <v>1970</v>
      </c>
      <c r="C1848" s="249">
        <v>300000</v>
      </c>
      <c r="E1848" s="173"/>
    </row>
    <row r="1849" spans="1:5" x14ac:dyDescent="0.2">
      <c r="B1849" s="141" t="s">
        <v>1971</v>
      </c>
      <c r="C1849" s="249">
        <v>150000</v>
      </c>
      <c r="E1849" s="173"/>
    </row>
    <row r="1850" spans="1:5" x14ac:dyDescent="0.2">
      <c r="B1850" s="141" t="s">
        <v>1748</v>
      </c>
      <c r="C1850" s="249">
        <v>500000</v>
      </c>
      <c r="E1850" s="173"/>
    </row>
    <row r="1851" spans="1:5" x14ac:dyDescent="0.2">
      <c r="B1851" s="141" t="s">
        <v>1972</v>
      </c>
      <c r="C1851" s="249">
        <v>300000</v>
      </c>
      <c r="E1851" s="173"/>
    </row>
    <row r="1852" spans="1:5" x14ac:dyDescent="0.2">
      <c r="B1852" s="141" t="s">
        <v>1973</v>
      </c>
      <c r="C1852" s="249">
        <v>200000</v>
      </c>
      <c r="E1852" s="173"/>
    </row>
    <row r="1853" spans="1:5" x14ac:dyDescent="0.2">
      <c r="B1853" s="141" t="s">
        <v>1974</v>
      </c>
      <c r="C1853" s="249">
        <v>200000</v>
      </c>
      <c r="E1853" s="173"/>
    </row>
    <row r="1854" spans="1:5" x14ac:dyDescent="0.2">
      <c r="B1854" s="141" t="s">
        <v>1980</v>
      </c>
      <c r="C1854" s="249">
        <v>300000</v>
      </c>
      <c r="E1854" s="173"/>
    </row>
    <row r="1855" spans="1:5" x14ac:dyDescent="0.2">
      <c r="B1855" s="141" t="s">
        <v>1975</v>
      </c>
      <c r="C1855" s="250">
        <v>200000</v>
      </c>
      <c r="E1855" s="173"/>
    </row>
    <row r="1856" spans="1:5" x14ac:dyDescent="0.2">
      <c r="B1856" s="141" t="s">
        <v>1981</v>
      </c>
      <c r="C1856" s="249">
        <v>400000</v>
      </c>
      <c r="E1856" s="173"/>
    </row>
    <row r="1857" spans="1:8" x14ac:dyDescent="0.2">
      <c r="B1857" s="141" t="s">
        <v>1982</v>
      </c>
      <c r="C1857" s="249">
        <v>250000</v>
      </c>
      <c r="E1857" s="173"/>
    </row>
    <row r="1858" spans="1:8" x14ac:dyDescent="0.2">
      <c r="B1858" s="141" t="s">
        <v>1976</v>
      </c>
      <c r="C1858" s="249">
        <v>166000</v>
      </c>
      <c r="E1858" s="173"/>
    </row>
    <row r="1859" spans="1:8" x14ac:dyDescent="0.2">
      <c r="B1859" s="141" t="s">
        <v>1983</v>
      </c>
      <c r="C1859" s="249">
        <v>200000</v>
      </c>
      <c r="E1859" s="173"/>
    </row>
    <row r="1860" spans="1:8" x14ac:dyDescent="0.2">
      <c r="B1860" s="141" t="s">
        <v>1984</v>
      </c>
      <c r="C1860" s="249">
        <v>500000</v>
      </c>
      <c r="E1860" s="173"/>
    </row>
    <row r="1861" spans="1:8" x14ac:dyDescent="0.2">
      <c r="B1861" s="141" t="s">
        <v>1985</v>
      </c>
      <c r="C1861" s="249">
        <v>430000</v>
      </c>
      <c r="E1861" s="173"/>
    </row>
    <row r="1862" spans="1:8" x14ac:dyDescent="0.2">
      <c r="B1862" s="141" t="s">
        <v>1956</v>
      </c>
      <c r="C1862" s="249">
        <v>250000</v>
      </c>
      <c r="E1862" s="173"/>
    </row>
    <row r="1863" spans="1:8" ht="13.5" thickBot="1" x14ac:dyDescent="0.25">
      <c r="B1863" s="162" t="s">
        <v>1977</v>
      </c>
      <c r="C1863" s="249">
        <v>120000</v>
      </c>
      <c r="E1863" s="173"/>
    </row>
    <row r="1864" spans="1:8" ht="22.5" customHeight="1" thickTop="1" thickBot="1" x14ac:dyDescent="0.25">
      <c r="B1864" s="103" t="s">
        <v>33</v>
      </c>
      <c r="C1864" s="66">
        <f>SUM(C1832:C1863)</f>
        <v>8026807</v>
      </c>
      <c r="E1864" s="174">
        <f>SUM(E1832:E1863)</f>
        <v>0</v>
      </c>
      <c r="F1864" s="73" t="s">
        <v>1774</v>
      </c>
      <c r="G1864" s="6">
        <f>SUM(C1832:C1863)</f>
        <v>8026807</v>
      </c>
      <c r="H1864" s="117"/>
    </row>
    <row r="1865" spans="1:8" ht="13.5" thickTop="1" x14ac:dyDescent="0.2">
      <c r="A1865" s="47"/>
      <c r="B1865" s="15"/>
      <c r="C1865" s="19"/>
      <c r="D1865" s="1"/>
      <c r="E1865" s="262"/>
    </row>
    <row r="1866" spans="1:8" ht="31.5" x14ac:dyDescent="0.25">
      <c r="A1866" s="47"/>
      <c r="B1866" s="121" t="s">
        <v>158</v>
      </c>
      <c r="C1866" s="14"/>
      <c r="D1866" s="1"/>
      <c r="E1866" s="262"/>
    </row>
    <row r="1867" spans="1:8" ht="13.5" thickBot="1" x14ac:dyDescent="0.25">
      <c r="A1867" s="47"/>
      <c r="B1867" s="1"/>
      <c r="C1867" s="50"/>
      <c r="D1867" s="51"/>
      <c r="E1867" s="269" t="s">
        <v>28</v>
      </c>
    </row>
    <row r="1868" spans="1:8" ht="14.25" thickTop="1" thickBot="1" x14ac:dyDescent="0.25">
      <c r="B1868" s="53" t="s">
        <v>30</v>
      </c>
      <c r="C1868" s="54" t="s">
        <v>31</v>
      </c>
      <c r="D1868" s="9"/>
      <c r="E1868" s="178" t="s">
        <v>297</v>
      </c>
    </row>
    <row r="1869" spans="1:8" ht="13.5" thickTop="1" x14ac:dyDescent="0.2">
      <c r="A1869" s="22">
        <v>13</v>
      </c>
      <c r="B1869" s="390" t="s">
        <v>1763</v>
      </c>
      <c r="C1869" s="122">
        <v>49893</v>
      </c>
      <c r="E1869" s="172"/>
    </row>
    <row r="1870" spans="1:8" x14ac:dyDescent="0.2">
      <c r="A1870" s="22">
        <v>13</v>
      </c>
      <c r="B1870" s="141" t="s">
        <v>1986</v>
      </c>
      <c r="C1870" s="122">
        <v>40000</v>
      </c>
      <c r="E1870" s="168"/>
    </row>
    <row r="1871" spans="1:8" x14ac:dyDescent="0.2">
      <c r="A1871" s="22">
        <v>13</v>
      </c>
      <c r="B1871" s="141" t="s">
        <v>1987</v>
      </c>
      <c r="C1871" s="122">
        <v>50000</v>
      </c>
      <c r="E1871" s="168"/>
    </row>
    <row r="1872" spans="1:8" x14ac:dyDescent="0.2">
      <c r="A1872" s="22">
        <v>13</v>
      </c>
      <c r="B1872" s="141" t="s">
        <v>2022</v>
      </c>
      <c r="C1872" s="122">
        <v>50000</v>
      </c>
      <c r="E1872" s="168"/>
    </row>
    <row r="1873" spans="2:5" x14ac:dyDescent="0.2">
      <c r="B1873" s="141" t="s">
        <v>1988</v>
      </c>
      <c r="C1873" s="122">
        <v>50000</v>
      </c>
      <c r="E1873" s="168"/>
    </row>
    <row r="1874" spans="2:5" x14ac:dyDescent="0.2">
      <c r="B1874" s="141" t="s">
        <v>1989</v>
      </c>
      <c r="C1874" s="122">
        <v>50000</v>
      </c>
      <c r="E1874" s="168"/>
    </row>
    <row r="1875" spans="2:5" x14ac:dyDescent="0.2">
      <c r="B1875" s="141" t="s">
        <v>1990</v>
      </c>
      <c r="C1875" s="122">
        <v>50000</v>
      </c>
      <c r="E1875" s="168"/>
    </row>
    <row r="1876" spans="2:5" x14ac:dyDescent="0.2">
      <c r="B1876" s="141" t="s">
        <v>1991</v>
      </c>
      <c r="C1876" s="122">
        <v>50000</v>
      </c>
      <c r="E1876" s="168"/>
    </row>
    <row r="1877" spans="2:5" x14ac:dyDescent="0.2">
      <c r="B1877" s="141" t="s">
        <v>1992</v>
      </c>
      <c r="C1877" s="122">
        <v>49900</v>
      </c>
      <c r="E1877" s="168"/>
    </row>
    <row r="1878" spans="2:5" x14ac:dyDescent="0.2">
      <c r="B1878" s="141" t="s">
        <v>1993</v>
      </c>
      <c r="C1878" s="122">
        <v>50000</v>
      </c>
      <c r="E1878" s="168"/>
    </row>
    <row r="1879" spans="2:5" x14ac:dyDescent="0.2">
      <c r="B1879" s="141" t="s">
        <v>1994</v>
      </c>
      <c r="C1879" s="122">
        <v>40000</v>
      </c>
      <c r="E1879" s="168"/>
    </row>
    <row r="1880" spans="2:5" x14ac:dyDescent="0.2">
      <c r="B1880" s="141" t="s">
        <v>1995</v>
      </c>
      <c r="C1880" s="122">
        <v>30000</v>
      </c>
      <c r="E1880" s="168"/>
    </row>
    <row r="1881" spans="2:5" x14ac:dyDescent="0.2">
      <c r="B1881" s="141" t="s">
        <v>1809</v>
      </c>
      <c r="C1881" s="122">
        <v>50000</v>
      </c>
      <c r="E1881" s="168"/>
    </row>
    <row r="1882" spans="2:5" x14ac:dyDescent="0.2">
      <c r="B1882" s="141" t="s">
        <v>1996</v>
      </c>
      <c r="C1882" s="122">
        <v>30000</v>
      </c>
      <c r="E1882" s="168"/>
    </row>
    <row r="1883" spans="2:5" x14ac:dyDescent="0.2">
      <c r="B1883" s="141" t="s">
        <v>1997</v>
      </c>
      <c r="C1883" s="122">
        <v>45000</v>
      </c>
      <c r="E1883" s="168"/>
    </row>
    <row r="1884" spans="2:5" x14ac:dyDescent="0.2">
      <c r="B1884" s="141" t="s">
        <v>1749</v>
      </c>
      <c r="C1884" s="122">
        <v>50000</v>
      </c>
      <c r="E1884" s="168"/>
    </row>
    <row r="1885" spans="2:5" x14ac:dyDescent="0.2">
      <c r="B1885" s="141" t="s">
        <v>1998</v>
      </c>
      <c r="C1885" s="122">
        <v>50000</v>
      </c>
      <c r="E1885" s="168"/>
    </row>
    <row r="1886" spans="2:5" x14ac:dyDescent="0.2">
      <c r="B1886" s="141" t="s">
        <v>1999</v>
      </c>
      <c r="C1886" s="122">
        <v>40000</v>
      </c>
      <c r="E1886" s="168"/>
    </row>
    <row r="1887" spans="2:5" x14ac:dyDescent="0.2">
      <c r="B1887" s="141" t="s">
        <v>2000</v>
      </c>
      <c r="C1887" s="122">
        <v>50000</v>
      </c>
      <c r="E1887" s="168"/>
    </row>
    <row r="1888" spans="2:5" x14ac:dyDescent="0.2">
      <c r="B1888" s="141" t="s">
        <v>2001</v>
      </c>
      <c r="C1888" s="122">
        <v>50000</v>
      </c>
      <c r="E1888" s="168"/>
    </row>
    <row r="1889" spans="1:5" x14ac:dyDescent="0.2">
      <c r="B1889" s="141" t="s">
        <v>2002</v>
      </c>
      <c r="C1889" s="122">
        <v>30000</v>
      </c>
      <c r="E1889" s="168"/>
    </row>
    <row r="1890" spans="1:5" x14ac:dyDescent="0.2">
      <c r="B1890" s="141" t="s">
        <v>2003</v>
      </c>
      <c r="C1890" s="122">
        <v>50000</v>
      </c>
      <c r="E1890" s="168"/>
    </row>
    <row r="1891" spans="1:5" x14ac:dyDescent="0.2">
      <c r="B1891" s="141" t="s">
        <v>2004</v>
      </c>
      <c r="C1891" s="122">
        <v>50000</v>
      </c>
      <c r="E1891" s="168"/>
    </row>
    <row r="1892" spans="1:5" x14ac:dyDescent="0.2">
      <c r="B1892" s="141" t="s">
        <v>2005</v>
      </c>
      <c r="C1892" s="122">
        <v>37000</v>
      </c>
      <c r="E1892" s="168"/>
    </row>
    <row r="1893" spans="1:5" x14ac:dyDescent="0.2">
      <c r="B1893" s="141" t="s">
        <v>2006</v>
      </c>
      <c r="C1893" s="122">
        <v>50000</v>
      </c>
      <c r="E1893" s="168"/>
    </row>
    <row r="1894" spans="1:5" x14ac:dyDescent="0.2">
      <c r="B1894" s="141" t="s">
        <v>2007</v>
      </c>
      <c r="C1894" s="122">
        <v>50000</v>
      </c>
      <c r="E1894" s="168"/>
    </row>
    <row r="1895" spans="1:5" x14ac:dyDescent="0.2">
      <c r="B1895" s="141" t="s">
        <v>2008</v>
      </c>
      <c r="C1895" s="122">
        <v>40000</v>
      </c>
      <c r="E1895" s="168"/>
    </row>
    <row r="1896" spans="1:5" x14ac:dyDescent="0.2">
      <c r="B1896" s="141" t="s">
        <v>2009</v>
      </c>
      <c r="C1896" s="122">
        <v>50000</v>
      </c>
      <c r="E1896" s="168"/>
    </row>
    <row r="1897" spans="1:5" x14ac:dyDescent="0.2">
      <c r="B1897" s="141" t="s">
        <v>2010</v>
      </c>
      <c r="C1897" s="122">
        <v>50000</v>
      </c>
      <c r="E1897" s="168"/>
    </row>
    <row r="1898" spans="1:5" x14ac:dyDescent="0.2">
      <c r="B1898" s="141" t="s">
        <v>2011</v>
      </c>
      <c r="C1898" s="122">
        <v>50000</v>
      </c>
      <c r="E1898" s="168"/>
    </row>
    <row r="1899" spans="1:5" x14ac:dyDescent="0.2">
      <c r="B1899" s="141" t="s">
        <v>2012</v>
      </c>
      <c r="C1899" s="122">
        <v>50000</v>
      </c>
      <c r="E1899" s="168"/>
    </row>
    <row r="1900" spans="1:5" x14ac:dyDescent="0.2">
      <c r="B1900" s="141" t="s">
        <v>2023</v>
      </c>
      <c r="C1900" s="122">
        <v>40000</v>
      </c>
      <c r="E1900" s="168"/>
    </row>
    <row r="1901" spans="1:5" x14ac:dyDescent="0.2">
      <c r="B1901" s="141" t="s">
        <v>2013</v>
      </c>
      <c r="C1901" s="122">
        <v>50000</v>
      </c>
      <c r="E1901" s="169"/>
    </row>
    <row r="1902" spans="1:5" x14ac:dyDescent="0.2">
      <c r="B1902" s="141" t="s">
        <v>1956</v>
      </c>
      <c r="C1902" s="122">
        <v>50000</v>
      </c>
      <c r="E1902" s="173"/>
    </row>
    <row r="1903" spans="1:5" x14ac:dyDescent="0.2">
      <c r="B1903" s="141" t="s">
        <v>2014</v>
      </c>
      <c r="C1903" s="122">
        <v>50000</v>
      </c>
      <c r="E1903" s="169"/>
    </row>
    <row r="1904" spans="1:5" x14ac:dyDescent="0.2">
      <c r="A1904" s="22">
        <v>13</v>
      </c>
      <c r="B1904" s="141" t="s">
        <v>2015</v>
      </c>
      <c r="C1904" s="122">
        <v>50000</v>
      </c>
      <c r="E1904" s="173"/>
    </row>
    <row r="1905" spans="1:8" x14ac:dyDescent="0.2">
      <c r="A1905" s="22">
        <v>13</v>
      </c>
      <c r="B1905" s="141" t="s">
        <v>2024</v>
      </c>
      <c r="C1905" s="122">
        <v>50000</v>
      </c>
      <c r="E1905" s="168"/>
    </row>
    <row r="1906" spans="1:8" x14ac:dyDescent="0.2">
      <c r="A1906" s="22">
        <v>13</v>
      </c>
      <c r="B1906" s="141" t="s">
        <v>2016</v>
      </c>
      <c r="C1906" s="122">
        <v>50000</v>
      </c>
      <c r="E1906" s="168"/>
    </row>
    <row r="1907" spans="1:8" x14ac:dyDescent="0.2">
      <c r="A1907" s="22">
        <v>13</v>
      </c>
      <c r="B1907" s="141" t="s">
        <v>2017</v>
      </c>
      <c r="C1907" s="122">
        <v>50000</v>
      </c>
      <c r="E1907" s="168"/>
    </row>
    <row r="1908" spans="1:8" x14ac:dyDescent="0.2">
      <c r="A1908" s="22">
        <v>13</v>
      </c>
      <c r="B1908" s="141" t="s">
        <v>2018</v>
      </c>
      <c r="C1908" s="122">
        <v>50000</v>
      </c>
      <c r="E1908" s="168"/>
    </row>
    <row r="1909" spans="1:8" x14ac:dyDescent="0.2">
      <c r="A1909" s="22">
        <v>13</v>
      </c>
      <c r="B1909" s="141" t="s">
        <v>2019</v>
      </c>
      <c r="C1909" s="122">
        <v>30000</v>
      </c>
      <c r="E1909" s="168"/>
    </row>
    <row r="1910" spans="1:8" ht="12.75" customHeight="1" x14ac:dyDescent="0.2">
      <c r="A1910" s="22">
        <v>13</v>
      </c>
      <c r="B1910" s="141" t="s">
        <v>2020</v>
      </c>
      <c r="C1910" s="122">
        <v>35400</v>
      </c>
      <c r="E1910" s="168"/>
    </row>
    <row r="1911" spans="1:8" ht="13.5" thickBot="1" x14ac:dyDescent="0.25">
      <c r="A1911" s="22">
        <v>13</v>
      </c>
      <c r="B1911" s="162" t="s">
        <v>2021</v>
      </c>
      <c r="C1911" s="122">
        <v>40000</v>
      </c>
      <c r="E1911" s="168"/>
    </row>
    <row r="1912" spans="1:8" ht="22.5" customHeight="1" thickTop="1" thickBot="1" x14ac:dyDescent="0.25">
      <c r="B1912" s="103" t="s">
        <v>33</v>
      </c>
      <c r="C1912" s="66">
        <f>SUM(C1869:C1911)</f>
        <v>1977193</v>
      </c>
      <c r="E1912" s="174">
        <f>SUM(E1869:E1911)</f>
        <v>0</v>
      </c>
      <c r="F1912" s="73" t="s">
        <v>1774</v>
      </c>
      <c r="G1912" s="6">
        <f>SUM(C1869:C1911)</f>
        <v>1977193</v>
      </c>
      <c r="H1912" s="117"/>
    </row>
    <row r="1913" spans="1:8" ht="13.5" thickTop="1" x14ac:dyDescent="0.2">
      <c r="B1913" s="15"/>
      <c r="C1913" s="19"/>
      <c r="D1913" s="1"/>
      <c r="E1913" s="262"/>
      <c r="G1913" s="104"/>
    </row>
    <row r="1914" spans="1:8" ht="13.5" customHeight="1" x14ac:dyDescent="0.2">
      <c r="B1914" s="15"/>
      <c r="C1914" s="19"/>
      <c r="D1914" s="1"/>
      <c r="E1914" s="262"/>
    </row>
    <row r="1915" spans="1:8" ht="15.75" x14ac:dyDescent="0.25">
      <c r="A1915" s="47"/>
      <c r="B1915" s="105" t="s">
        <v>159</v>
      </c>
      <c r="C1915" s="14"/>
      <c r="D1915" s="1"/>
      <c r="E1915" s="262"/>
    </row>
    <row r="1916" spans="1:8" ht="13.5" thickBot="1" x14ac:dyDescent="0.25">
      <c r="B1916" s="15"/>
      <c r="C1916" s="19"/>
      <c r="D1916" s="1"/>
      <c r="E1916" s="269" t="s">
        <v>28</v>
      </c>
    </row>
    <row r="1917" spans="1:8" ht="14.25" thickTop="1" thickBot="1" x14ac:dyDescent="0.25">
      <c r="B1917" s="53" t="s">
        <v>30</v>
      </c>
      <c r="C1917" s="54" t="s">
        <v>31</v>
      </c>
      <c r="D1917" s="9"/>
      <c r="E1917" s="178" t="s">
        <v>297</v>
      </c>
    </row>
    <row r="1918" spans="1:8" ht="13.5" thickTop="1" x14ac:dyDescent="0.2">
      <c r="A1918" s="22">
        <v>13</v>
      </c>
      <c r="B1918" s="390" t="s">
        <v>2025</v>
      </c>
      <c r="C1918" s="391">
        <v>40000</v>
      </c>
      <c r="D1918" s="58"/>
      <c r="E1918" s="172"/>
    </row>
    <row r="1919" spans="1:8" x14ac:dyDescent="0.2">
      <c r="A1919" s="22">
        <v>13</v>
      </c>
      <c r="B1919" s="141" t="s">
        <v>1870</v>
      </c>
      <c r="C1919" s="142">
        <v>50000</v>
      </c>
      <c r="D1919" s="58"/>
      <c r="E1919" s="168"/>
    </row>
    <row r="1920" spans="1:8" x14ac:dyDescent="0.2">
      <c r="A1920" s="22">
        <v>13</v>
      </c>
      <c r="B1920" s="141" t="s">
        <v>1870</v>
      </c>
      <c r="C1920" s="142">
        <v>80000</v>
      </c>
      <c r="D1920" s="58"/>
      <c r="E1920" s="168"/>
    </row>
    <row r="1921" spans="2:5" x14ac:dyDescent="0.2">
      <c r="B1921" s="141" t="s">
        <v>1870</v>
      </c>
      <c r="C1921" s="142">
        <v>18000</v>
      </c>
      <c r="D1921" s="58"/>
      <c r="E1921" s="168"/>
    </row>
    <row r="1922" spans="2:5" x14ac:dyDescent="0.2">
      <c r="B1922" s="141" t="s">
        <v>1763</v>
      </c>
      <c r="C1922" s="142">
        <v>200000</v>
      </c>
      <c r="D1922" s="58"/>
      <c r="E1922" s="168"/>
    </row>
    <row r="1923" spans="2:5" ht="12.75" customHeight="1" x14ac:dyDescent="0.2">
      <c r="B1923" s="141" t="s">
        <v>1763</v>
      </c>
      <c r="C1923" s="142">
        <v>40000</v>
      </c>
      <c r="D1923" s="58"/>
      <c r="E1923" s="168"/>
    </row>
    <row r="1924" spans="2:5" x14ac:dyDescent="0.2">
      <c r="B1924" s="141" t="s">
        <v>2119</v>
      </c>
      <c r="C1924" s="142">
        <v>100000</v>
      </c>
      <c r="D1924" s="58"/>
      <c r="E1924" s="168"/>
    </row>
    <row r="1925" spans="2:5" x14ac:dyDescent="0.2">
      <c r="B1925" s="141" t="s">
        <v>1746</v>
      </c>
      <c r="C1925" s="142">
        <v>100000</v>
      </c>
      <c r="D1925" s="58"/>
      <c r="E1925" s="168"/>
    </row>
    <row r="1926" spans="2:5" x14ac:dyDescent="0.2">
      <c r="B1926" s="141" t="s">
        <v>2026</v>
      </c>
      <c r="C1926" s="142">
        <v>30000</v>
      </c>
      <c r="D1926" s="58"/>
      <c r="E1926" s="168"/>
    </row>
    <row r="1927" spans="2:5" x14ac:dyDescent="0.2">
      <c r="B1927" s="141" t="s">
        <v>1772</v>
      </c>
      <c r="C1927" s="142">
        <v>50000</v>
      </c>
      <c r="D1927" s="58"/>
      <c r="E1927" s="168"/>
    </row>
    <row r="1928" spans="2:5" x14ac:dyDescent="0.2">
      <c r="B1928" s="141" t="s">
        <v>2027</v>
      </c>
      <c r="C1928" s="142">
        <v>30000</v>
      </c>
      <c r="D1928" s="58"/>
      <c r="E1928" s="168"/>
    </row>
    <row r="1929" spans="2:5" x14ac:dyDescent="0.2">
      <c r="B1929" s="141" t="s">
        <v>1763</v>
      </c>
      <c r="C1929" s="142">
        <v>50000</v>
      </c>
      <c r="D1929" s="58"/>
      <c r="E1929" s="168"/>
    </row>
    <row r="1930" spans="2:5" x14ac:dyDescent="0.2">
      <c r="B1930" s="141" t="s">
        <v>1766</v>
      </c>
      <c r="C1930" s="142">
        <v>70000</v>
      </c>
      <c r="D1930" s="58"/>
      <c r="E1930" s="168"/>
    </row>
    <row r="1931" spans="2:5" x14ac:dyDescent="0.2">
      <c r="B1931" s="141" t="s">
        <v>1782</v>
      </c>
      <c r="C1931" s="142">
        <v>30000</v>
      </c>
      <c r="D1931" s="58"/>
      <c r="E1931" s="168"/>
    </row>
    <row r="1932" spans="2:5" x14ac:dyDescent="0.2">
      <c r="B1932" s="141" t="s">
        <v>1782</v>
      </c>
      <c r="C1932" s="142">
        <v>60000</v>
      </c>
      <c r="D1932" s="58"/>
      <c r="E1932" s="169"/>
    </row>
    <row r="1933" spans="2:5" x14ac:dyDescent="0.2">
      <c r="B1933" s="141" t="s">
        <v>2028</v>
      </c>
      <c r="C1933" s="142">
        <v>40000</v>
      </c>
      <c r="D1933" s="58"/>
      <c r="E1933" s="173"/>
    </row>
    <row r="1934" spans="2:5" x14ac:dyDescent="0.2">
      <c r="B1934" s="141" t="s">
        <v>2029</v>
      </c>
      <c r="C1934" s="142">
        <v>30000</v>
      </c>
      <c r="D1934" s="58"/>
      <c r="E1934" s="168"/>
    </row>
    <row r="1935" spans="2:5" x14ac:dyDescent="0.2">
      <c r="B1935" s="141" t="s">
        <v>2030</v>
      </c>
      <c r="C1935" s="142">
        <v>50000</v>
      </c>
      <c r="D1935" s="58"/>
      <c r="E1935" s="168"/>
    </row>
    <row r="1936" spans="2:5" x14ac:dyDescent="0.2">
      <c r="B1936" s="141" t="s">
        <v>1771</v>
      </c>
      <c r="C1936" s="142">
        <v>20000</v>
      </c>
      <c r="D1936" s="58"/>
      <c r="E1936" s="168"/>
    </row>
    <row r="1937" spans="2:5" ht="13.5" thickBot="1" x14ac:dyDescent="0.25">
      <c r="B1937" s="162" t="s">
        <v>1955</v>
      </c>
      <c r="C1937" s="423">
        <v>300000</v>
      </c>
      <c r="D1937" s="58"/>
      <c r="E1937" s="170"/>
    </row>
    <row r="1938" spans="2:5" ht="14.25" thickTop="1" thickBot="1" x14ac:dyDescent="0.25">
      <c r="B1938" s="15"/>
      <c r="C1938" s="19"/>
      <c r="D1938" s="1"/>
      <c r="E1938" s="269" t="s">
        <v>28</v>
      </c>
    </row>
    <row r="1939" spans="2:5" ht="14.25" thickTop="1" thickBot="1" x14ac:dyDescent="0.25">
      <c r="B1939" s="53" t="s">
        <v>30</v>
      </c>
      <c r="C1939" s="54" t="s">
        <v>31</v>
      </c>
      <c r="D1939" s="9"/>
      <c r="E1939" s="178" t="s">
        <v>297</v>
      </c>
    </row>
    <row r="1940" spans="2:5" ht="13.5" thickTop="1" x14ac:dyDescent="0.2">
      <c r="B1940" s="141" t="s">
        <v>2121</v>
      </c>
      <c r="C1940" s="142">
        <v>80000</v>
      </c>
      <c r="D1940" s="58"/>
      <c r="E1940" s="168"/>
    </row>
    <row r="1941" spans="2:5" x14ac:dyDescent="0.2">
      <c r="B1941" s="141" t="s">
        <v>1758</v>
      </c>
      <c r="C1941" s="142">
        <v>100000</v>
      </c>
      <c r="D1941" s="58"/>
      <c r="E1941" s="168"/>
    </row>
    <row r="1942" spans="2:5" x14ac:dyDescent="0.2">
      <c r="B1942" s="141" t="s">
        <v>2120</v>
      </c>
      <c r="C1942" s="142">
        <v>50000</v>
      </c>
      <c r="D1942" s="58"/>
      <c r="E1942" s="168"/>
    </row>
    <row r="1943" spans="2:5" x14ac:dyDescent="0.2">
      <c r="B1943" s="141" t="s">
        <v>2031</v>
      </c>
      <c r="C1943" s="142">
        <v>20000</v>
      </c>
      <c r="D1943" s="58"/>
      <c r="E1943" s="168"/>
    </row>
    <row r="1944" spans="2:5" x14ac:dyDescent="0.2">
      <c r="B1944" s="141" t="s">
        <v>2122</v>
      </c>
      <c r="C1944" s="142">
        <v>80000</v>
      </c>
      <c r="D1944" s="58"/>
      <c r="E1944" s="168"/>
    </row>
    <row r="1945" spans="2:5" x14ac:dyDescent="0.2">
      <c r="B1945" s="141" t="s">
        <v>1748</v>
      </c>
      <c r="C1945" s="142">
        <v>30000</v>
      </c>
      <c r="D1945" s="58"/>
      <c r="E1945" s="168"/>
    </row>
    <row r="1946" spans="2:5" x14ac:dyDescent="0.2">
      <c r="B1946" s="141" t="s">
        <v>2032</v>
      </c>
      <c r="C1946" s="142">
        <v>40000</v>
      </c>
      <c r="D1946" s="58"/>
      <c r="E1946" s="168"/>
    </row>
    <row r="1947" spans="2:5" x14ac:dyDescent="0.2">
      <c r="B1947" s="141" t="s">
        <v>2032</v>
      </c>
      <c r="C1947" s="142">
        <v>30000</v>
      </c>
      <c r="D1947" s="58"/>
      <c r="E1947" s="168"/>
    </row>
    <row r="1948" spans="2:5" x14ac:dyDescent="0.2">
      <c r="B1948" s="141" t="s">
        <v>2033</v>
      </c>
      <c r="C1948" s="142">
        <v>40000</v>
      </c>
      <c r="D1948" s="58"/>
      <c r="E1948" s="168"/>
    </row>
    <row r="1949" spans="2:5" x14ac:dyDescent="0.2">
      <c r="B1949" s="141" t="s">
        <v>1955</v>
      </c>
      <c r="C1949" s="142">
        <v>50000</v>
      </c>
      <c r="D1949" s="58"/>
      <c r="E1949" s="168"/>
    </row>
    <row r="1950" spans="2:5" x14ac:dyDescent="0.2">
      <c r="B1950" s="141" t="s">
        <v>2123</v>
      </c>
      <c r="C1950" s="142">
        <v>60000</v>
      </c>
      <c r="D1950" s="58"/>
      <c r="E1950" s="168"/>
    </row>
    <row r="1951" spans="2:5" x14ac:dyDescent="0.2">
      <c r="B1951" s="141" t="s">
        <v>2034</v>
      </c>
      <c r="C1951" s="142">
        <v>40000</v>
      </c>
      <c r="D1951" s="58"/>
      <c r="E1951" s="282"/>
    </row>
    <row r="1952" spans="2:5" x14ac:dyDescent="0.2">
      <c r="B1952" s="141" t="s">
        <v>2034</v>
      </c>
      <c r="C1952" s="142">
        <v>50000</v>
      </c>
      <c r="D1952" s="58"/>
      <c r="E1952" s="168"/>
    </row>
    <row r="1953" spans="2:5" x14ac:dyDescent="0.2">
      <c r="B1953" s="141" t="s">
        <v>2035</v>
      </c>
      <c r="C1953" s="142">
        <v>20000</v>
      </c>
      <c r="D1953" s="58"/>
      <c r="E1953" s="168"/>
    </row>
    <row r="1954" spans="2:5" x14ac:dyDescent="0.2">
      <c r="B1954" s="141" t="s">
        <v>2036</v>
      </c>
      <c r="C1954" s="142">
        <v>30000</v>
      </c>
      <c r="D1954" s="1"/>
      <c r="E1954" s="169"/>
    </row>
    <row r="1955" spans="2:5" ht="12.75" customHeight="1" x14ac:dyDescent="0.2">
      <c r="B1955" s="473" t="s">
        <v>2037</v>
      </c>
      <c r="C1955" s="479">
        <v>20000</v>
      </c>
      <c r="D1955" s="1"/>
      <c r="E1955" s="169"/>
    </row>
    <row r="1956" spans="2:5" x14ac:dyDescent="0.2">
      <c r="B1956" s="473"/>
      <c r="C1956" s="480"/>
      <c r="D1956" s="1"/>
      <c r="E1956" s="169"/>
    </row>
    <row r="1957" spans="2:5" x14ac:dyDescent="0.2">
      <c r="B1957" s="141" t="s">
        <v>2038</v>
      </c>
      <c r="C1957" s="142">
        <v>150000</v>
      </c>
      <c r="D1957" s="1"/>
      <c r="E1957" s="169"/>
    </row>
    <row r="1958" spans="2:5" x14ac:dyDescent="0.2">
      <c r="B1958" s="141" t="s">
        <v>1990</v>
      </c>
      <c r="C1958" s="142">
        <v>100000</v>
      </c>
      <c r="D1958" s="1"/>
      <c r="E1958" s="169"/>
    </row>
    <row r="1959" spans="2:5" x14ac:dyDescent="0.2">
      <c r="B1959" s="141" t="s">
        <v>2124</v>
      </c>
      <c r="C1959" s="142">
        <v>100000</v>
      </c>
      <c r="D1959" s="1"/>
      <c r="E1959" s="169"/>
    </row>
    <row r="1960" spans="2:5" x14ac:dyDescent="0.2">
      <c r="B1960" s="141" t="s">
        <v>1988</v>
      </c>
      <c r="C1960" s="142">
        <v>55650</v>
      </c>
      <c r="D1960" s="1"/>
      <c r="E1960" s="169"/>
    </row>
    <row r="1961" spans="2:5" x14ac:dyDescent="0.2">
      <c r="B1961" s="141" t="s">
        <v>1993</v>
      </c>
      <c r="C1961" s="142">
        <v>20000</v>
      </c>
      <c r="D1961" s="1"/>
      <c r="E1961" s="169"/>
    </row>
    <row r="1962" spans="2:5" x14ac:dyDescent="0.2">
      <c r="B1962" s="141" t="s">
        <v>2039</v>
      </c>
      <c r="C1962" s="142">
        <v>80000</v>
      </c>
      <c r="D1962" s="1"/>
      <c r="E1962" s="169"/>
    </row>
    <row r="1963" spans="2:5" x14ac:dyDescent="0.2">
      <c r="B1963" s="141" t="s">
        <v>2125</v>
      </c>
      <c r="C1963" s="142">
        <v>30000</v>
      </c>
      <c r="D1963" s="1"/>
      <c r="E1963" s="179"/>
    </row>
    <row r="1964" spans="2:5" x14ac:dyDescent="0.2">
      <c r="B1964" s="141" t="s">
        <v>2040</v>
      </c>
      <c r="C1964" s="142">
        <v>70000</v>
      </c>
      <c r="D1964" s="120"/>
      <c r="E1964" s="182"/>
    </row>
    <row r="1965" spans="2:5" x14ac:dyDescent="0.2">
      <c r="B1965" s="141" t="s">
        <v>2041</v>
      </c>
      <c r="C1965" s="142">
        <v>20000</v>
      </c>
      <c r="D1965" s="1"/>
      <c r="E1965" s="169"/>
    </row>
    <row r="1966" spans="2:5" ht="12.75" customHeight="1" x14ac:dyDescent="0.2">
      <c r="B1966" s="473" t="s">
        <v>2042</v>
      </c>
      <c r="C1966" s="479">
        <v>20000</v>
      </c>
      <c r="D1966" s="1"/>
      <c r="E1966" s="169"/>
    </row>
    <row r="1967" spans="2:5" x14ac:dyDescent="0.2">
      <c r="B1967" s="473"/>
      <c r="C1967" s="480"/>
      <c r="D1967" s="1"/>
      <c r="E1967" s="169"/>
    </row>
    <row r="1968" spans="2:5" x14ac:dyDescent="0.2">
      <c r="B1968" s="141" t="s">
        <v>2043</v>
      </c>
      <c r="C1968" s="142">
        <v>50000</v>
      </c>
      <c r="D1968" s="58"/>
      <c r="E1968" s="169"/>
    </row>
    <row r="1969" spans="1:5" x14ac:dyDescent="0.2">
      <c r="B1969" s="141" t="s">
        <v>2044</v>
      </c>
      <c r="C1969" s="142">
        <v>80000</v>
      </c>
      <c r="D1969" s="58"/>
      <c r="E1969" s="173"/>
    </row>
    <row r="1970" spans="1:5" x14ac:dyDescent="0.2">
      <c r="B1970" s="141" t="s">
        <v>2002</v>
      </c>
      <c r="C1970" s="142">
        <v>25000</v>
      </c>
      <c r="D1970" s="58"/>
      <c r="E1970" s="168"/>
    </row>
    <row r="1971" spans="1:5" x14ac:dyDescent="0.2">
      <c r="B1971" s="141" t="s">
        <v>2002</v>
      </c>
      <c r="C1971" s="142">
        <v>30000</v>
      </c>
      <c r="D1971" s="58"/>
      <c r="E1971" s="168"/>
    </row>
    <row r="1972" spans="1:5" x14ac:dyDescent="0.2">
      <c r="B1972" s="141" t="s">
        <v>2043</v>
      </c>
      <c r="C1972" s="142">
        <v>80000</v>
      </c>
      <c r="D1972" s="58"/>
      <c r="E1972" s="168"/>
    </row>
    <row r="1973" spans="1:5" x14ac:dyDescent="0.2">
      <c r="A1973" s="22">
        <v>13</v>
      </c>
      <c r="B1973" s="141" t="s">
        <v>2045</v>
      </c>
      <c r="C1973" s="142">
        <v>30000</v>
      </c>
      <c r="D1973" s="58"/>
      <c r="E1973" s="168"/>
    </row>
    <row r="1974" spans="1:5" x14ac:dyDescent="0.2">
      <c r="A1974" s="22">
        <v>13</v>
      </c>
      <c r="B1974" s="141" t="s">
        <v>2046</v>
      </c>
      <c r="C1974" s="142">
        <v>20000</v>
      </c>
      <c r="D1974" s="58"/>
      <c r="E1974" s="168"/>
    </row>
    <row r="1975" spans="1:5" x14ac:dyDescent="0.2">
      <c r="A1975" s="22">
        <v>13</v>
      </c>
      <c r="B1975" s="141" t="s">
        <v>1981</v>
      </c>
      <c r="C1975" s="142">
        <v>80000</v>
      </c>
      <c r="D1975" s="58"/>
      <c r="E1975" s="168"/>
    </row>
    <row r="1976" spans="1:5" x14ac:dyDescent="0.2">
      <c r="A1976" s="22">
        <v>13</v>
      </c>
      <c r="B1976" s="141" t="s">
        <v>2126</v>
      </c>
      <c r="C1976" s="142">
        <v>20000</v>
      </c>
      <c r="D1976" s="58"/>
      <c r="E1976" s="168"/>
    </row>
    <row r="1977" spans="1:5" x14ac:dyDescent="0.2">
      <c r="A1977" s="22">
        <v>13</v>
      </c>
      <c r="B1977" s="141" t="s">
        <v>2047</v>
      </c>
      <c r="C1977" s="142">
        <v>30000</v>
      </c>
      <c r="D1977" s="58"/>
      <c r="E1977" s="168"/>
    </row>
    <row r="1978" spans="1:5" x14ac:dyDescent="0.2">
      <c r="A1978" s="22">
        <v>13</v>
      </c>
      <c r="B1978" s="141" t="s">
        <v>2048</v>
      </c>
      <c r="C1978" s="142">
        <v>20000</v>
      </c>
      <c r="D1978" s="58"/>
      <c r="E1978" s="168"/>
    </row>
    <row r="1979" spans="1:5" x14ac:dyDescent="0.2">
      <c r="A1979" s="22">
        <v>13</v>
      </c>
      <c r="B1979" s="141" t="s">
        <v>2049</v>
      </c>
      <c r="C1979" s="142">
        <v>30000</v>
      </c>
      <c r="D1979" s="58"/>
      <c r="E1979" s="168"/>
    </row>
    <row r="1980" spans="1:5" x14ac:dyDescent="0.2">
      <c r="A1980" s="22">
        <v>13</v>
      </c>
      <c r="B1980" s="141" t="s">
        <v>1885</v>
      </c>
      <c r="C1980" s="142">
        <v>30000</v>
      </c>
      <c r="D1980" s="58"/>
      <c r="E1980" s="168"/>
    </row>
    <row r="1981" spans="1:5" x14ac:dyDescent="0.2">
      <c r="A1981" s="22">
        <v>13</v>
      </c>
      <c r="B1981" s="141" t="s">
        <v>1885</v>
      </c>
      <c r="C1981" s="142">
        <v>20000</v>
      </c>
      <c r="D1981" s="58"/>
      <c r="E1981" s="215"/>
    </row>
    <row r="1982" spans="1:5" x14ac:dyDescent="0.2">
      <c r="A1982" s="22">
        <v>13</v>
      </c>
      <c r="B1982" s="141" t="s">
        <v>1843</v>
      </c>
      <c r="C1982" s="142">
        <v>25000</v>
      </c>
      <c r="D1982" s="58"/>
      <c r="E1982" s="169"/>
    </row>
    <row r="1983" spans="1:5" x14ac:dyDescent="0.2">
      <c r="A1983" s="22">
        <v>13</v>
      </c>
      <c r="B1983" s="141" t="s">
        <v>2050</v>
      </c>
      <c r="C1983" s="142">
        <v>80000</v>
      </c>
      <c r="D1983" s="58"/>
      <c r="E1983" s="168"/>
    </row>
    <row r="1984" spans="1:5" x14ac:dyDescent="0.2">
      <c r="A1984" s="22">
        <v>13</v>
      </c>
      <c r="B1984" s="141" t="s">
        <v>2051</v>
      </c>
      <c r="C1984" s="142">
        <v>40000</v>
      </c>
      <c r="D1984" s="58"/>
      <c r="E1984" s="168"/>
    </row>
    <row r="1985" spans="1:5" x14ac:dyDescent="0.2">
      <c r="A1985" s="22">
        <v>13</v>
      </c>
      <c r="B1985" s="141" t="s">
        <v>2052</v>
      </c>
      <c r="C1985" s="142">
        <v>20000</v>
      </c>
      <c r="D1985" s="58"/>
      <c r="E1985" s="168"/>
    </row>
    <row r="1986" spans="1:5" x14ac:dyDescent="0.2">
      <c r="A1986" s="22">
        <v>13</v>
      </c>
      <c r="B1986" s="141" t="s">
        <v>1865</v>
      </c>
      <c r="C1986" s="142">
        <v>25000</v>
      </c>
      <c r="D1986" s="58"/>
      <c r="E1986" s="168"/>
    </row>
    <row r="1987" spans="1:5" x14ac:dyDescent="0.2">
      <c r="A1987" s="22">
        <v>13</v>
      </c>
      <c r="B1987" s="141" t="s">
        <v>2053</v>
      </c>
      <c r="C1987" s="142">
        <v>150000</v>
      </c>
      <c r="D1987" s="58"/>
      <c r="E1987" s="168"/>
    </row>
    <row r="1988" spans="1:5" x14ac:dyDescent="0.2">
      <c r="A1988" s="22">
        <v>13</v>
      </c>
      <c r="B1988" s="141" t="s">
        <v>1952</v>
      </c>
      <c r="C1988" s="142">
        <v>40000</v>
      </c>
      <c r="D1988" s="58"/>
      <c r="E1988" s="168"/>
    </row>
    <row r="1989" spans="1:5" x14ac:dyDescent="0.2">
      <c r="A1989" s="22">
        <v>13</v>
      </c>
      <c r="B1989" s="141" t="s">
        <v>1956</v>
      </c>
      <c r="C1989" s="142">
        <v>100000</v>
      </c>
      <c r="D1989" s="58"/>
      <c r="E1989" s="168"/>
    </row>
    <row r="1990" spans="1:5" x14ac:dyDescent="0.2">
      <c r="A1990" s="22">
        <v>13</v>
      </c>
      <c r="B1990" s="141" t="s">
        <v>2127</v>
      </c>
      <c r="C1990" s="142">
        <v>80000</v>
      </c>
      <c r="D1990" s="58"/>
      <c r="E1990" s="168"/>
    </row>
    <row r="1991" spans="1:5" x14ac:dyDescent="0.2">
      <c r="A1991" s="22">
        <v>13</v>
      </c>
      <c r="B1991" s="141" t="s">
        <v>1952</v>
      </c>
      <c r="C1991" s="142">
        <v>100000</v>
      </c>
      <c r="D1991" s="58"/>
      <c r="E1991" s="168"/>
    </row>
    <row r="1992" spans="1:5" x14ac:dyDescent="0.2">
      <c r="A1992" s="22">
        <v>13</v>
      </c>
      <c r="B1992" s="141" t="s">
        <v>1952</v>
      </c>
      <c r="C1992" s="142">
        <v>100000</v>
      </c>
      <c r="D1992" s="58"/>
      <c r="E1992" s="168"/>
    </row>
    <row r="1993" spans="1:5" x14ac:dyDescent="0.2">
      <c r="A1993" s="22">
        <v>13</v>
      </c>
      <c r="B1993" s="141" t="s">
        <v>2054</v>
      </c>
      <c r="C1993" s="142">
        <v>20000</v>
      </c>
      <c r="D1993" s="1"/>
      <c r="E1993" s="169"/>
    </row>
    <row r="1994" spans="1:5" x14ac:dyDescent="0.2">
      <c r="B1994" s="141" t="s">
        <v>1954</v>
      </c>
      <c r="C1994" s="396">
        <v>100000</v>
      </c>
      <c r="D1994" s="1"/>
      <c r="E1994" s="179"/>
    </row>
    <row r="1995" spans="1:5" x14ac:dyDescent="0.2">
      <c r="B1995" s="141" t="s">
        <v>2055</v>
      </c>
      <c r="C1995" s="137">
        <v>23000</v>
      </c>
      <c r="D1995" s="120"/>
      <c r="E1995" s="182"/>
    </row>
    <row r="1996" spans="1:5" x14ac:dyDescent="0.2">
      <c r="A1996" s="22">
        <v>13</v>
      </c>
      <c r="B1996" s="141" t="s">
        <v>2056</v>
      </c>
      <c r="C1996" s="142">
        <v>20000</v>
      </c>
      <c r="D1996" s="1"/>
      <c r="E1996" s="169"/>
    </row>
    <row r="1997" spans="1:5" x14ac:dyDescent="0.2">
      <c r="A1997" s="22">
        <v>13</v>
      </c>
      <c r="B1997" s="141" t="s">
        <v>2056</v>
      </c>
      <c r="C1997" s="142">
        <v>30000</v>
      </c>
      <c r="D1997" s="58"/>
      <c r="E1997" s="168"/>
    </row>
    <row r="1998" spans="1:5" x14ac:dyDescent="0.2">
      <c r="A1998" s="22">
        <v>13</v>
      </c>
      <c r="B1998" s="141" t="s">
        <v>2057</v>
      </c>
      <c r="C1998" s="142">
        <v>180000</v>
      </c>
      <c r="D1998" s="58"/>
      <c r="E1998" s="168"/>
    </row>
    <row r="1999" spans="1:5" x14ac:dyDescent="0.2">
      <c r="A1999" s="22">
        <v>13</v>
      </c>
      <c r="B1999" s="141" t="s">
        <v>2016</v>
      </c>
      <c r="C1999" s="142">
        <v>60000</v>
      </c>
      <c r="D1999" s="58"/>
      <c r="E1999" s="168"/>
    </row>
    <row r="2000" spans="1:5" x14ac:dyDescent="0.2">
      <c r="A2000" s="22">
        <v>13</v>
      </c>
      <c r="B2000" s="141" t="s">
        <v>2128</v>
      </c>
      <c r="C2000" s="142">
        <v>20000</v>
      </c>
      <c r="D2000" s="58"/>
      <c r="E2000" s="168"/>
    </row>
    <row r="2001" spans="1:5" x14ac:dyDescent="0.2">
      <c r="A2001" s="22">
        <v>13</v>
      </c>
      <c r="B2001" s="141" t="s">
        <v>2058</v>
      </c>
      <c r="C2001" s="142">
        <v>50000</v>
      </c>
      <c r="D2001" s="58"/>
      <c r="E2001" s="168"/>
    </row>
    <row r="2002" spans="1:5" x14ac:dyDescent="0.2">
      <c r="A2002" s="22">
        <v>13</v>
      </c>
      <c r="B2002" s="141" t="s">
        <v>1842</v>
      </c>
      <c r="C2002" s="142">
        <v>30000</v>
      </c>
      <c r="D2002" s="58"/>
      <c r="E2002" s="168"/>
    </row>
    <row r="2003" spans="1:5" x14ac:dyDescent="0.2">
      <c r="A2003" s="22">
        <v>13</v>
      </c>
      <c r="B2003" s="141" t="s">
        <v>1978</v>
      </c>
      <c r="C2003" s="142">
        <v>50000</v>
      </c>
      <c r="D2003" s="58"/>
      <c r="E2003" s="168"/>
    </row>
    <row r="2004" spans="1:5" x14ac:dyDescent="0.2">
      <c r="A2004" s="22">
        <v>13</v>
      </c>
      <c r="B2004" s="141" t="s">
        <v>2059</v>
      </c>
      <c r="C2004" s="142">
        <v>20000</v>
      </c>
      <c r="D2004" s="58"/>
      <c r="E2004" s="168"/>
    </row>
    <row r="2005" spans="1:5" x14ac:dyDescent="0.2">
      <c r="A2005" s="22">
        <v>13</v>
      </c>
      <c r="B2005" s="141" t="s">
        <v>2060</v>
      </c>
      <c r="C2005" s="142">
        <v>500000</v>
      </c>
      <c r="D2005" s="58"/>
      <c r="E2005" s="168"/>
    </row>
    <row r="2006" spans="1:5" x14ac:dyDescent="0.2">
      <c r="A2006" s="22">
        <v>13</v>
      </c>
      <c r="B2006" s="141" t="s">
        <v>2061</v>
      </c>
      <c r="C2006" s="142">
        <v>250000</v>
      </c>
      <c r="D2006" s="58"/>
      <c r="E2006" s="169"/>
    </row>
    <row r="2007" spans="1:5" x14ac:dyDescent="0.2">
      <c r="B2007" s="141" t="s">
        <v>2061</v>
      </c>
      <c r="C2007" s="142">
        <v>20000</v>
      </c>
      <c r="D2007" s="58"/>
      <c r="E2007" s="173"/>
    </row>
    <row r="2008" spans="1:5" x14ac:dyDescent="0.2">
      <c r="B2008" s="141" t="s">
        <v>2062</v>
      </c>
      <c r="C2008" s="142">
        <v>200000</v>
      </c>
      <c r="D2008" s="58"/>
      <c r="E2008" s="168"/>
    </row>
    <row r="2009" spans="1:5" x14ac:dyDescent="0.2">
      <c r="B2009" s="141" t="s">
        <v>2063</v>
      </c>
      <c r="C2009" s="142">
        <v>70000</v>
      </c>
      <c r="D2009" s="58"/>
      <c r="E2009" s="168"/>
    </row>
    <row r="2010" spans="1:5" x14ac:dyDescent="0.2">
      <c r="B2010" s="141" t="s">
        <v>2063</v>
      </c>
      <c r="C2010" s="142">
        <v>30000</v>
      </c>
      <c r="D2010" s="58"/>
      <c r="E2010" s="168"/>
    </row>
    <row r="2011" spans="1:5" x14ac:dyDescent="0.2">
      <c r="B2011" s="141" t="s">
        <v>2064</v>
      </c>
      <c r="C2011" s="142">
        <v>60000</v>
      </c>
      <c r="D2011" s="58"/>
      <c r="E2011" s="168"/>
    </row>
    <row r="2012" spans="1:5" ht="13.5" thickBot="1" x14ac:dyDescent="0.25">
      <c r="B2012" s="162" t="s">
        <v>2065</v>
      </c>
      <c r="C2012" s="424">
        <v>50000</v>
      </c>
      <c r="D2012" s="58"/>
      <c r="E2012" s="170"/>
    </row>
    <row r="2013" spans="1:5" ht="14.25" thickTop="1" thickBot="1" x14ac:dyDescent="0.25">
      <c r="B2013" s="15"/>
      <c r="C2013" s="19"/>
      <c r="D2013" s="1"/>
      <c r="E2013" s="269" t="s">
        <v>28</v>
      </c>
    </row>
    <row r="2014" spans="1:5" ht="14.25" thickTop="1" thickBot="1" x14ac:dyDescent="0.25">
      <c r="B2014" s="53" t="s">
        <v>30</v>
      </c>
      <c r="C2014" s="54" t="s">
        <v>31</v>
      </c>
      <c r="D2014" s="9"/>
      <c r="E2014" s="178" t="s">
        <v>297</v>
      </c>
    </row>
    <row r="2015" spans="1:5" ht="13.5" thickTop="1" x14ac:dyDescent="0.2">
      <c r="B2015" s="141" t="s">
        <v>2066</v>
      </c>
      <c r="C2015" s="142">
        <v>30000</v>
      </c>
      <c r="D2015" s="58"/>
      <c r="E2015" s="168"/>
    </row>
    <row r="2016" spans="1:5" x14ac:dyDescent="0.2">
      <c r="B2016" s="141" t="s">
        <v>2067</v>
      </c>
      <c r="C2016" s="142">
        <v>30000</v>
      </c>
      <c r="D2016" s="58"/>
      <c r="E2016" s="168"/>
    </row>
    <row r="2017" spans="2:5" x14ac:dyDescent="0.2">
      <c r="B2017" s="141" t="s">
        <v>2068</v>
      </c>
      <c r="C2017" s="142">
        <v>35000</v>
      </c>
      <c r="D2017" s="58"/>
      <c r="E2017" s="168"/>
    </row>
    <row r="2018" spans="2:5" x14ac:dyDescent="0.2">
      <c r="B2018" s="141" t="s">
        <v>1739</v>
      </c>
      <c r="C2018" s="142">
        <v>80000</v>
      </c>
      <c r="D2018" s="58"/>
      <c r="E2018" s="168"/>
    </row>
    <row r="2019" spans="2:5" x14ac:dyDescent="0.2">
      <c r="B2019" s="141" t="s">
        <v>2129</v>
      </c>
      <c r="C2019" s="142">
        <v>30000</v>
      </c>
      <c r="D2019" s="58"/>
      <c r="E2019" s="168"/>
    </row>
    <row r="2020" spans="2:5" x14ac:dyDescent="0.2">
      <c r="B2020" s="141" t="s">
        <v>2130</v>
      </c>
      <c r="C2020" s="142">
        <v>100000</v>
      </c>
      <c r="D2020" s="58"/>
      <c r="E2020" s="168"/>
    </row>
    <row r="2021" spans="2:5" x14ac:dyDescent="0.2">
      <c r="B2021" s="141" t="s">
        <v>2069</v>
      </c>
      <c r="C2021" s="142">
        <v>20000</v>
      </c>
      <c r="D2021" s="58"/>
      <c r="E2021" s="168"/>
    </row>
    <row r="2022" spans="2:5" x14ac:dyDescent="0.2">
      <c r="B2022" s="141" t="s">
        <v>2069</v>
      </c>
      <c r="C2022" s="142">
        <v>20000</v>
      </c>
      <c r="D2022" s="58"/>
      <c r="E2022" s="168"/>
    </row>
    <row r="2023" spans="2:5" ht="12.75" customHeight="1" x14ac:dyDescent="0.2">
      <c r="B2023" s="141" t="s">
        <v>2069</v>
      </c>
      <c r="C2023" s="142">
        <v>60000</v>
      </c>
      <c r="D2023" s="58"/>
      <c r="E2023" s="168"/>
    </row>
    <row r="2024" spans="2:5" x14ac:dyDescent="0.2">
      <c r="B2024" s="141" t="s">
        <v>2069</v>
      </c>
      <c r="C2024" s="142">
        <v>15000</v>
      </c>
      <c r="D2024" s="58"/>
      <c r="E2024" s="168"/>
    </row>
    <row r="2025" spans="2:5" x14ac:dyDescent="0.2">
      <c r="B2025" s="141" t="s">
        <v>2070</v>
      </c>
      <c r="C2025" s="142">
        <v>50000</v>
      </c>
      <c r="D2025" s="58"/>
      <c r="E2025" s="168"/>
    </row>
    <row r="2026" spans="2:5" x14ac:dyDescent="0.2">
      <c r="B2026" s="141" t="s">
        <v>2131</v>
      </c>
      <c r="C2026" s="142">
        <v>30000</v>
      </c>
      <c r="D2026" s="58"/>
      <c r="E2026" s="169"/>
    </row>
    <row r="2027" spans="2:5" x14ac:dyDescent="0.2">
      <c r="B2027" s="141" t="s">
        <v>2132</v>
      </c>
      <c r="C2027" s="142">
        <v>20000</v>
      </c>
      <c r="D2027" s="58"/>
      <c r="E2027" s="270"/>
    </row>
    <row r="2028" spans="2:5" x14ac:dyDescent="0.2">
      <c r="B2028" s="473" t="s">
        <v>2071</v>
      </c>
      <c r="C2028" s="475">
        <v>25000</v>
      </c>
      <c r="D2028" s="58"/>
      <c r="E2028" s="270"/>
    </row>
    <row r="2029" spans="2:5" x14ac:dyDescent="0.2">
      <c r="B2029" s="474"/>
      <c r="C2029" s="476"/>
      <c r="D2029" s="58"/>
      <c r="E2029" s="173"/>
    </row>
    <row r="2030" spans="2:5" x14ac:dyDescent="0.2">
      <c r="B2030" s="141" t="s">
        <v>2072</v>
      </c>
      <c r="C2030" s="142">
        <v>60000</v>
      </c>
      <c r="D2030" s="58"/>
      <c r="E2030" s="173"/>
    </row>
    <row r="2031" spans="2:5" x14ac:dyDescent="0.2">
      <c r="B2031" s="141" t="s">
        <v>2072</v>
      </c>
      <c r="C2031" s="142">
        <v>100000</v>
      </c>
      <c r="D2031" s="58"/>
      <c r="E2031" s="173"/>
    </row>
    <row r="2032" spans="2:5" x14ac:dyDescent="0.2">
      <c r="B2032" s="141" t="s">
        <v>2072</v>
      </c>
      <c r="C2032" s="142">
        <v>40000</v>
      </c>
      <c r="D2032" s="58"/>
      <c r="E2032" s="168"/>
    </row>
    <row r="2033" spans="2:5" x14ac:dyDescent="0.2">
      <c r="B2033" s="141" t="s">
        <v>2073</v>
      </c>
      <c r="C2033" s="142">
        <v>60000</v>
      </c>
      <c r="D2033" s="58"/>
      <c r="E2033" s="168"/>
    </row>
    <row r="2034" spans="2:5" ht="12.75" customHeight="1" x14ac:dyDescent="0.2">
      <c r="B2034" s="141" t="s">
        <v>2074</v>
      </c>
      <c r="C2034" s="142">
        <v>20000</v>
      </c>
      <c r="D2034" s="58"/>
      <c r="E2034" s="168"/>
    </row>
    <row r="2035" spans="2:5" x14ac:dyDescent="0.2">
      <c r="B2035" s="141" t="s">
        <v>1924</v>
      </c>
      <c r="C2035" s="142">
        <v>50000</v>
      </c>
      <c r="D2035" s="58"/>
      <c r="E2035" s="168"/>
    </row>
    <row r="2036" spans="2:5" x14ac:dyDescent="0.2">
      <c r="B2036" s="141" t="s">
        <v>2075</v>
      </c>
      <c r="C2036" s="142">
        <v>15000</v>
      </c>
      <c r="D2036" s="58"/>
      <c r="E2036" s="168"/>
    </row>
    <row r="2037" spans="2:5" x14ac:dyDescent="0.2">
      <c r="B2037" s="473" t="s">
        <v>2076</v>
      </c>
      <c r="C2037" s="475">
        <v>20000</v>
      </c>
      <c r="D2037" s="1"/>
      <c r="E2037" s="169"/>
    </row>
    <row r="2038" spans="2:5" x14ac:dyDescent="0.2">
      <c r="B2038" s="474"/>
      <c r="C2038" s="476"/>
      <c r="D2038" s="1"/>
      <c r="E2038" s="169"/>
    </row>
    <row r="2039" spans="2:5" x14ac:dyDescent="0.2">
      <c r="B2039" s="141" t="s">
        <v>2133</v>
      </c>
      <c r="C2039" s="142">
        <v>570000</v>
      </c>
      <c r="D2039" s="1"/>
      <c r="E2039" s="169"/>
    </row>
    <row r="2040" spans="2:5" x14ac:dyDescent="0.2">
      <c r="B2040" s="141" t="s">
        <v>1737</v>
      </c>
      <c r="C2040" s="142">
        <v>150000</v>
      </c>
      <c r="D2040" s="1"/>
      <c r="E2040" s="179"/>
    </row>
    <row r="2041" spans="2:5" x14ac:dyDescent="0.2">
      <c r="B2041" s="141" t="s">
        <v>1852</v>
      </c>
      <c r="C2041" s="142">
        <v>100000</v>
      </c>
      <c r="D2041" s="120"/>
      <c r="E2041" s="182"/>
    </row>
    <row r="2042" spans="2:5" x14ac:dyDescent="0.2">
      <c r="B2042" s="141" t="s">
        <v>2134</v>
      </c>
      <c r="C2042" s="142">
        <v>30000</v>
      </c>
      <c r="D2042" s="1"/>
      <c r="E2042" s="169"/>
    </row>
    <row r="2043" spans="2:5" x14ac:dyDescent="0.2">
      <c r="B2043" s="141" t="s">
        <v>1953</v>
      </c>
      <c r="C2043" s="142">
        <v>70000</v>
      </c>
      <c r="D2043" s="58"/>
      <c r="E2043" s="173"/>
    </row>
    <row r="2044" spans="2:5" x14ac:dyDescent="0.2">
      <c r="B2044" s="141" t="s">
        <v>1953</v>
      </c>
      <c r="C2044" s="142">
        <v>140000</v>
      </c>
      <c r="D2044" s="58"/>
      <c r="E2044" s="168"/>
    </row>
    <row r="2045" spans="2:5" x14ac:dyDescent="0.2">
      <c r="B2045" s="141" t="s">
        <v>2077</v>
      </c>
      <c r="C2045" s="142">
        <v>20000</v>
      </c>
      <c r="D2045" s="58"/>
      <c r="E2045" s="168"/>
    </row>
    <row r="2046" spans="2:5" x14ac:dyDescent="0.2">
      <c r="B2046" s="141" t="s">
        <v>2078</v>
      </c>
      <c r="C2046" s="142">
        <v>40000</v>
      </c>
      <c r="D2046" s="58"/>
      <c r="E2046" s="168"/>
    </row>
    <row r="2047" spans="2:5" x14ac:dyDescent="0.2">
      <c r="B2047" s="141" t="s">
        <v>2135</v>
      </c>
      <c r="C2047" s="142">
        <v>20000</v>
      </c>
      <c r="D2047" s="58"/>
      <c r="E2047" s="168"/>
    </row>
    <row r="2048" spans="2:5" ht="12.75" customHeight="1" x14ac:dyDescent="0.2">
      <c r="B2048" s="141" t="s">
        <v>2079</v>
      </c>
      <c r="C2048" s="142">
        <v>60000</v>
      </c>
      <c r="D2048" s="58"/>
      <c r="E2048" s="168"/>
    </row>
    <row r="2049" spans="2:5" ht="12.75" customHeight="1" x14ac:dyDescent="0.2">
      <c r="B2049" s="141" t="s">
        <v>2080</v>
      </c>
      <c r="C2049" s="142">
        <v>30000</v>
      </c>
      <c r="D2049" s="58"/>
      <c r="E2049" s="168"/>
    </row>
    <row r="2050" spans="2:5" ht="12.75" customHeight="1" x14ac:dyDescent="0.2">
      <c r="B2050" s="141" t="s">
        <v>2081</v>
      </c>
      <c r="C2050" s="142">
        <v>10000</v>
      </c>
      <c r="D2050" s="58"/>
      <c r="E2050" s="168"/>
    </row>
    <row r="2051" spans="2:5" ht="12.75" customHeight="1" x14ac:dyDescent="0.2">
      <c r="B2051" s="141" t="s">
        <v>2082</v>
      </c>
      <c r="C2051" s="142">
        <v>90000</v>
      </c>
      <c r="D2051" s="58"/>
      <c r="E2051" s="168"/>
    </row>
    <row r="2052" spans="2:5" ht="12.75" customHeight="1" x14ac:dyDescent="0.2">
      <c r="B2052" s="141" t="s">
        <v>1814</v>
      </c>
      <c r="C2052" s="142">
        <v>20000</v>
      </c>
      <c r="D2052" s="58"/>
      <c r="E2052" s="168"/>
    </row>
    <row r="2053" spans="2:5" ht="12.75" customHeight="1" x14ac:dyDescent="0.2">
      <c r="B2053" s="141" t="s">
        <v>2083</v>
      </c>
      <c r="C2053" s="142">
        <v>20000</v>
      </c>
      <c r="D2053" s="58"/>
      <c r="E2053" s="168"/>
    </row>
    <row r="2054" spans="2:5" ht="12.75" customHeight="1" x14ac:dyDescent="0.2">
      <c r="B2054" s="141" t="s">
        <v>2081</v>
      </c>
      <c r="C2054" s="142">
        <v>10000</v>
      </c>
      <c r="D2054" s="58"/>
      <c r="E2054" s="168"/>
    </row>
    <row r="2055" spans="2:5" ht="12.75" customHeight="1" x14ac:dyDescent="0.2">
      <c r="B2055" s="141" t="s">
        <v>1985</v>
      </c>
      <c r="C2055" s="142">
        <v>80000</v>
      </c>
      <c r="D2055" s="58"/>
      <c r="E2055" s="168"/>
    </row>
    <row r="2056" spans="2:5" ht="12.75" customHeight="1" x14ac:dyDescent="0.2">
      <c r="B2056" s="141" t="s">
        <v>1952</v>
      </c>
      <c r="C2056" s="142">
        <v>10000</v>
      </c>
      <c r="D2056" s="58"/>
      <c r="E2056" s="168"/>
    </row>
    <row r="2057" spans="2:5" x14ac:dyDescent="0.2">
      <c r="B2057" s="141" t="s">
        <v>1773</v>
      </c>
      <c r="C2057" s="142">
        <v>30000</v>
      </c>
      <c r="D2057" s="58"/>
      <c r="E2057" s="168"/>
    </row>
    <row r="2058" spans="2:5" x14ac:dyDescent="0.2">
      <c r="B2058" s="141" t="s">
        <v>2084</v>
      </c>
      <c r="C2058" s="142">
        <v>15000</v>
      </c>
      <c r="D2058" s="58"/>
      <c r="E2058" s="168"/>
    </row>
    <row r="2059" spans="2:5" x14ac:dyDescent="0.2">
      <c r="B2059" s="141" t="s">
        <v>2085</v>
      </c>
      <c r="C2059" s="142">
        <v>50000</v>
      </c>
      <c r="D2059" s="58"/>
      <c r="E2059" s="168"/>
    </row>
    <row r="2060" spans="2:5" x14ac:dyDescent="0.2">
      <c r="B2060" s="473" t="s">
        <v>2136</v>
      </c>
      <c r="C2060" s="475">
        <v>30000</v>
      </c>
      <c r="D2060" s="58"/>
      <c r="E2060" s="168"/>
    </row>
    <row r="2061" spans="2:5" x14ac:dyDescent="0.2">
      <c r="B2061" s="474"/>
      <c r="C2061" s="476"/>
      <c r="D2061" s="58"/>
      <c r="E2061" s="168"/>
    </row>
    <row r="2062" spans="2:5" x14ac:dyDescent="0.2">
      <c r="B2062" s="141" t="s">
        <v>2081</v>
      </c>
      <c r="C2062" s="142">
        <v>20000</v>
      </c>
      <c r="D2062" s="58"/>
      <c r="E2062" s="168"/>
    </row>
    <row r="2063" spans="2:5" x14ac:dyDescent="0.2">
      <c r="B2063" s="141" t="s">
        <v>2086</v>
      </c>
      <c r="C2063" s="142">
        <v>15000</v>
      </c>
      <c r="D2063" s="58"/>
      <c r="E2063" s="169"/>
    </row>
    <row r="2064" spans="2:5" x14ac:dyDescent="0.2">
      <c r="B2064" s="141" t="s">
        <v>2087</v>
      </c>
      <c r="C2064" s="142">
        <v>30000</v>
      </c>
      <c r="D2064" s="58"/>
      <c r="E2064" s="173"/>
    </row>
    <row r="2065" spans="2:5" x14ac:dyDescent="0.2">
      <c r="B2065" s="141" t="s">
        <v>2088</v>
      </c>
      <c r="C2065" s="142">
        <v>50000</v>
      </c>
      <c r="D2065" s="58"/>
      <c r="E2065" s="168"/>
    </row>
    <row r="2066" spans="2:5" x14ac:dyDescent="0.2">
      <c r="B2066" s="141" t="s">
        <v>2088</v>
      </c>
      <c r="C2066" s="142">
        <v>50000</v>
      </c>
      <c r="D2066" s="58"/>
      <c r="E2066" s="168"/>
    </row>
    <row r="2067" spans="2:5" x14ac:dyDescent="0.2">
      <c r="B2067" s="141" t="s">
        <v>2089</v>
      </c>
      <c r="C2067" s="142">
        <v>20000</v>
      </c>
      <c r="D2067" s="58"/>
      <c r="E2067" s="168"/>
    </row>
    <row r="2068" spans="2:5" x14ac:dyDescent="0.2">
      <c r="B2068" s="141" t="s">
        <v>2090</v>
      </c>
      <c r="C2068" s="142">
        <v>80000</v>
      </c>
      <c r="D2068" s="58"/>
      <c r="E2068" s="168"/>
    </row>
    <row r="2069" spans="2:5" x14ac:dyDescent="0.2">
      <c r="B2069" s="141" t="s">
        <v>2091</v>
      </c>
      <c r="C2069" s="142">
        <v>20000</v>
      </c>
      <c r="D2069" s="58"/>
      <c r="E2069" s="168"/>
    </row>
    <row r="2070" spans="2:5" x14ac:dyDescent="0.2">
      <c r="B2070" s="141" t="s">
        <v>2092</v>
      </c>
      <c r="C2070" s="142">
        <v>20000</v>
      </c>
      <c r="D2070" s="58"/>
      <c r="E2070" s="168"/>
    </row>
    <row r="2071" spans="2:5" x14ac:dyDescent="0.2">
      <c r="B2071" s="141" t="s">
        <v>2137</v>
      </c>
      <c r="C2071" s="142">
        <v>30000</v>
      </c>
      <c r="D2071" s="58"/>
      <c r="E2071" s="168"/>
    </row>
    <row r="2072" spans="2:5" x14ac:dyDescent="0.2">
      <c r="B2072" s="141" t="s">
        <v>1951</v>
      </c>
      <c r="C2072" s="142">
        <v>20000</v>
      </c>
      <c r="D2072" s="1"/>
      <c r="E2072" s="169"/>
    </row>
    <row r="2073" spans="2:5" x14ac:dyDescent="0.2">
      <c r="B2073" s="141" t="s">
        <v>2093</v>
      </c>
      <c r="C2073" s="142">
        <v>15000</v>
      </c>
      <c r="D2073" s="1"/>
      <c r="E2073" s="169"/>
    </row>
    <row r="2074" spans="2:5" x14ac:dyDescent="0.2">
      <c r="B2074" s="141" t="s">
        <v>2094</v>
      </c>
      <c r="C2074" s="396">
        <v>20000</v>
      </c>
      <c r="D2074" s="1"/>
      <c r="E2074" s="179"/>
    </row>
    <row r="2075" spans="2:5" x14ac:dyDescent="0.2">
      <c r="B2075" s="141" t="s">
        <v>2138</v>
      </c>
      <c r="C2075" s="137">
        <v>20000</v>
      </c>
      <c r="D2075" s="120"/>
      <c r="E2075" s="182"/>
    </row>
    <row r="2076" spans="2:5" x14ac:dyDescent="0.2">
      <c r="B2076" s="141" t="s">
        <v>2095</v>
      </c>
      <c r="C2076" s="142">
        <v>40000</v>
      </c>
      <c r="D2076" s="1"/>
      <c r="E2076" s="169"/>
    </row>
    <row r="2077" spans="2:5" x14ac:dyDescent="0.2">
      <c r="B2077" s="141" t="s">
        <v>2096</v>
      </c>
      <c r="C2077" s="142">
        <v>20000</v>
      </c>
      <c r="D2077" s="58"/>
      <c r="E2077" s="168"/>
    </row>
    <row r="2078" spans="2:5" x14ac:dyDescent="0.2">
      <c r="B2078" s="141" t="s">
        <v>2097</v>
      </c>
      <c r="C2078" s="142">
        <v>100000</v>
      </c>
      <c r="D2078" s="58"/>
      <c r="E2078" s="168"/>
    </row>
    <row r="2079" spans="2:5" x14ac:dyDescent="0.2">
      <c r="B2079" s="141" t="s">
        <v>2098</v>
      </c>
      <c r="C2079" s="142">
        <v>80000</v>
      </c>
      <c r="D2079" s="58"/>
      <c r="E2079" s="168"/>
    </row>
    <row r="2080" spans="2:5" x14ac:dyDescent="0.2">
      <c r="B2080" s="473" t="s">
        <v>2099</v>
      </c>
      <c r="C2080" s="475">
        <v>25000</v>
      </c>
      <c r="D2080" s="58"/>
      <c r="E2080" s="168"/>
    </row>
    <row r="2081" spans="2:5" x14ac:dyDescent="0.2">
      <c r="B2081" s="474"/>
      <c r="C2081" s="476"/>
      <c r="D2081" s="58"/>
      <c r="E2081" s="168"/>
    </row>
    <row r="2082" spans="2:5" x14ac:dyDescent="0.2">
      <c r="B2082" s="141" t="s">
        <v>2100</v>
      </c>
      <c r="C2082" s="142">
        <v>150000</v>
      </c>
      <c r="D2082" s="58"/>
      <c r="E2082" s="168"/>
    </row>
    <row r="2083" spans="2:5" x14ac:dyDescent="0.2">
      <c r="B2083" s="141" t="s">
        <v>1738</v>
      </c>
      <c r="C2083" s="142">
        <v>70000</v>
      </c>
      <c r="D2083" s="58"/>
      <c r="E2083" s="168"/>
    </row>
    <row r="2084" spans="2:5" x14ac:dyDescent="0.2">
      <c r="B2084" s="141" t="s">
        <v>1738</v>
      </c>
      <c r="C2084" s="142">
        <v>50000</v>
      </c>
      <c r="D2084" s="58"/>
      <c r="E2084" s="168"/>
    </row>
    <row r="2085" spans="2:5" x14ac:dyDescent="0.2">
      <c r="B2085" s="141" t="s">
        <v>1866</v>
      </c>
      <c r="C2085" s="142">
        <v>180000</v>
      </c>
      <c r="D2085" s="58"/>
      <c r="E2085" s="168"/>
    </row>
    <row r="2086" spans="2:5" x14ac:dyDescent="0.2">
      <c r="B2086" s="141" t="s">
        <v>2101</v>
      </c>
      <c r="C2086" s="142">
        <v>100000</v>
      </c>
      <c r="D2086" s="58"/>
      <c r="E2086" s="168"/>
    </row>
    <row r="2087" spans="2:5" ht="13.5" thickBot="1" x14ac:dyDescent="0.25">
      <c r="B2087" s="162" t="s">
        <v>2022</v>
      </c>
      <c r="C2087" s="424">
        <v>30000</v>
      </c>
      <c r="D2087" s="58"/>
      <c r="E2087" s="170"/>
    </row>
    <row r="2088" spans="2:5" ht="14.25" thickTop="1" thickBot="1" x14ac:dyDescent="0.25">
      <c r="B2088" s="15"/>
      <c r="C2088" s="19"/>
      <c r="D2088" s="1"/>
      <c r="E2088" s="269" t="s">
        <v>28</v>
      </c>
    </row>
    <row r="2089" spans="2:5" ht="14.25" thickTop="1" thickBot="1" x14ac:dyDescent="0.25">
      <c r="B2089" s="53" t="s">
        <v>30</v>
      </c>
      <c r="C2089" s="54" t="s">
        <v>31</v>
      </c>
      <c r="D2089" s="9"/>
      <c r="E2089" s="178" t="s">
        <v>297</v>
      </c>
    </row>
    <row r="2090" spans="2:5" ht="13.5" thickTop="1" x14ac:dyDescent="0.2">
      <c r="B2090" s="141" t="s">
        <v>2102</v>
      </c>
      <c r="C2090" s="142">
        <v>40000</v>
      </c>
      <c r="D2090" s="58"/>
      <c r="E2090" s="168"/>
    </row>
    <row r="2091" spans="2:5" x14ac:dyDescent="0.2">
      <c r="B2091" s="141" t="s">
        <v>2103</v>
      </c>
      <c r="C2091" s="142">
        <v>20000</v>
      </c>
      <c r="D2091" s="58"/>
      <c r="E2091" s="168"/>
    </row>
    <row r="2092" spans="2:5" x14ac:dyDescent="0.2">
      <c r="B2092" s="141" t="s">
        <v>2104</v>
      </c>
      <c r="C2092" s="142">
        <v>20000</v>
      </c>
      <c r="D2092" s="58"/>
      <c r="E2092" s="168"/>
    </row>
    <row r="2093" spans="2:5" x14ac:dyDescent="0.2">
      <c r="B2093" s="141" t="s">
        <v>1736</v>
      </c>
      <c r="C2093" s="142">
        <v>150000</v>
      </c>
      <c r="D2093" s="58"/>
      <c r="E2093" s="168"/>
    </row>
    <row r="2094" spans="2:5" x14ac:dyDescent="0.2">
      <c r="B2094" s="141" t="s">
        <v>2105</v>
      </c>
      <c r="C2094" s="142">
        <v>30000</v>
      </c>
      <c r="D2094" s="58"/>
      <c r="E2094" s="169"/>
    </row>
    <row r="2095" spans="2:5" x14ac:dyDescent="0.2">
      <c r="B2095" s="141" t="s">
        <v>2106</v>
      </c>
      <c r="C2095" s="142">
        <v>70000</v>
      </c>
      <c r="D2095" s="58"/>
      <c r="E2095" s="173"/>
    </row>
    <row r="2096" spans="2:5" x14ac:dyDescent="0.2">
      <c r="B2096" s="141" t="s">
        <v>2139</v>
      </c>
      <c r="C2096" s="142">
        <v>25000</v>
      </c>
      <c r="D2096" s="58"/>
      <c r="E2096" s="168"/>
    </row>
    <row r="2097" spans="1:8" x14ac:dyDescent="0.2">
      <c r="B2097" s="141" t="s">
        <v>1992</v>
      </c>
      <c r="C2097" s="142">
        <v>30000</v>
      </c>
      <c r="D2097" s="58"/>
      <c r="E2097" s="168"/>
    </row>
    <row r="2098" spans="1:8" x14ac:dyDescent="0.2">
      <c r="B2098" s="473" t="s">
        <v>2107</v>
      </c>
      <c r="C2098" s="475">
        <v>30000</v>
      </c>
      <c r="D2098" s="58"/>
      <c r="E2098" s="168"/>
    </row>
    <row r="2099" spans="1:8" x14ac:dyDescent="0.2">
      <c r="B2099" s="474"/>
      <c r="C2099" s="476"/>
      <c r="D2099" s="58"/>
      <c r="E2099" s="168"/>
    </row>
    <row r="2100" spans="1:8" x14ac:dyDescent="0.2">
      <c r="B2100" s="392" t="s">
        <v>2108</v>
      </c>
      <c r="C2100" s="142">
        <v>50000</v>
      </c>
      <c r="D2100" s="58"/>
      <c r="E2100" s="168"/>
    </row>
    <row r="2101" spans="1:8" x14ac:dyDescent="0.2">
      <c r="B2101" s="392" t="s">
        <v>2109</v>
      </c>
      <c r="C2101" s="142">
        <v>30000</v>
      </c>
      <c r="D2101" s="58"/>
      <c r="E2101" s="168"/>
    </row>
    <row r="2102" spans="1:8" x14ac:dyDescent="0.2">
      <c r="B2102" s="392" t="s">
        <v>2110</v>
      </c>
      <c r="C2102" s="142">
        <v>300000</v>
      </c>
      <c r="D2102" s="58"/>
      <c r="E2102" s="169"/>
    </row>
    <row r="2103" spans="1:8" x14ac:dyDescent="0.2">
      <c r="B2103" s="392" t="s">
        <v>2108</v>
      </c>
      <c r="C2103" s="142">
        <v>150000</v>
      </c>
      <c r="D2103" s="58"/>
      <c r="E2103" s="168"/>
    </row>
    <row r="2104" spans="1:8" x14ac:dyDescent="0.2">
      <c r="B2104" s="392" t="s">
        <v>2111</v>
      </c>
      <c r="C2104" s="142">
        <v>20000</v>
      </c>
      <c r="D2104" s="58"/>
      <c r="E2104" s="169"/>
    </row>
    <row r="2105" spans="1:8" x14ac:dyDescent="0.2">
      <c r="B2105" s="392" t="s">
        <v>2112</v>
      </c>
      <c r="C2105" s="142">
        <v>15000</v>
      </c>
      <c r="D2105" s="58"/>
      <c r="E2105" s="168"/>
    </row>
    <row r="2106" spans="1:8" x14ac:dyDescent="0.2">
      <c r="B2106" s="392" t="s">
        <v>1960</v>
      </c>
      <c r="C2106" s="142">
        <v>70000</v>
      </c>
      <c r="D2106" s="58"/>
      <c r="E2106" s="168"/>
    </row>
    <row r="2107" spans="1:8" x14ac:dyDescent="0.2">
      <c r="B2107" s="392" t="s">
        <v>2113</v>
      </c>
      <c r="C2107" s="142">
        <v>30000</v>
      </c>
      <c r="D2107" s="58"/>
      <c r="E2107" s="168"/>
    </row>
    <row r="2108" spans="1:8" x14ac:dyDescent="0.2">
      <c r="B2108" s="392" t="s">
        <v>2114</v>
      </c>
      <c r="C2108" s="393">
        <v>40000</v>
      </c>
      <c r="D2108" s="58"/>
      <c r="E2108" s="168"/>
    </row>
    <row r="2109" spans="1:8" x14ac:dyDescent="0.2">
      <c r="B2109" s="392" t="s">
        <v>2114</v>
      </c>
      <c r="C2109" s="142">
        <v>30000</v>
      </c>
      <c r="D2109" s="58"/>
      <c r="E2109" s="169"/>
    </row>
    <row r="2110" spans="1:8" x14ac:dyDescent="0.2">
      <c r="B2110" s="392" t="s">
        <v>2114</v>
      </c>
      <c r="C2110" s="147">
        <v>20000</v>
      </c>
      <c r="D2110" s="6"/>
      <c r="E2110" s="397"/>
      <c r="G2110" s="62"/>
    </row>
    <row r="2111" spans="1:8" x14ac:dyDescent="0.2">
      <c r="A2111" s="47"/>
      <c r="B2111" s="392" t="s">
        <v>2115</v>
      </c>
      <c r="C2111" s="147">
        <v>30000</v>
      </c>
      <c r="D2111" s="6"/>
      <c r="E2111" s="169"/>
      <c r="G2111" s="6"/>
      <c r="H2111" s="117"/>
    </row>
    <row r="2112" spans="1:8" x14ac:dyDescent="0.2">
      <c r="A2112" s="47"/>
      <c r="B2112" s="392" t="s">
        <v>2116</v>
      </c>
      <c r="C2112" s="147">
        <v>70000</v>
      </c>
      <c r="D2112" s="6"/>
      <c r="E2112" s="169"/>
      <c r="G2112" s="6"/>
      <c r="H2112" s="117"/>
    </row>
    <row r="2113" spans="1:10" x14ac:dyDescent="0.2">
      <c r="A2113" s="47"/>
      <c r="B2113" s="392" t="s">
        <v>2117</v>
      </c>
      <c r="C2113" s="147">
        <v>400000</v>
      </c>
      <c r="D2113" s="6"/>
      <c r="E2113" s="169"/>
      <c r="G2113" s="6"/>
      <c r="H2113" s="117"/>
    </row>
    <row r="2114" spans="1:10" ht="13.5" thickBot="1" x14ac:dyDescent="0.25">
      <c r="A2114" s="47"/>
      <c r="B2114" s="394" t="s">
        <v>2118</v>
      </c>
      <c r="C2114" s="395">
        <v>20000</v>
      </c>
      <c r="D2114" s="6"/>
      <c r="E2114" s="170"/>
    </row>
    <row r="2115" spans="1:10" ht="21" customHeight="1" thickTop="1" thickBot="1" x14ac:dyDescent="0.25">
      <c r="B2115" s="103" t="s">
        <v>33</v>
      </c>
      <c r="C2115" s="450">
        <f>SUM(C2090:C2114,C2015:C2087,C1940:C2012,C1918:C1937)</f>
        <v>11311650</v>
      </c>
      <c r="D2115" s="157"/>
      <c r="E2115" s="451">
        <f t="shared" ref="E2115" si="7">SUM(E2090:E2114,E2015:E2087,E1940:E2012,E1918:E1937)</f>
        <v>0</v>
      </c>
      <c r="F2115" s="73" t="s">
        <v>1774</v>
      </c>
      <c r="G2115" s="6">
        <f>SUM(C2090:C2114,C2015:C2087,C1940:C2012,C1918:C1937)</f>
        <v>11311650</v>
      </c>
      <c r="I2115" s="79"/>
      <c r="J2115" s="80"/>
    </row>
    <row r="2116" spans="1:10" ht="13.5" thickTop="1" x14ac:dyDescent="0.2">
      <c r="A2116" s="47"/>
      <c r="B2116" s="1"/>
      <c r="C2116" s="50"/>
      <c r="D2116" s="51"/>
      <c r="E2116" s="269"/>
    </row>
    <row r="2117" spans="1:10" x14ac:dyDescent="0.2">
      <c r="A2117" s="47"/>
      <c r="B2117" s="1"/>
      <c r="C2117" s="50"/>
      <c r="D2117" s="51"/>
      <c r="E2117" s="269"/>
    </row>
    <row r="2118" spans="1:10" x14ac:dyDescent="0.2">
      <c r="A2118" s="47"/>
      <c r="B2118" s="1"/>
      <c r="C2118" s="50"/>
      <c r="D2118" s="51"/>
      <c r="E2118" s="269"/>
    </row>
    <row r="2119" spans="1:10" ht="15.75" x14ac:dyDescent="0.25">
      <c r="A2119" s="47"/>
      <c r="B2119" s="16" t="s">
        <v>160</v>
      </c>
      <c r="C2119" s="68"/>
      <c r="D2119" s="6"/>
      <c r="E2119" s="262"/>
      <c r="F2119" s="1"/>
    </row>
    <row r="2120" spans="1:10" ht="13.5" thickBot="1" x14ac:dyDescent="0.25">
      <c r="A2120" s="47"/>
      <c r="B2120" s="1"/>
      <c r="C2120" s="50"/>
      <c r="D2120" s="51"/>
      <c r="E2120" s="269" t="s">
        <v>28</v>
      </c>
    </row>
    <row r="2121" spans="1:10" ht="14.25" thickTop="1" thickBot="1" x14ac:dyDescent="0.25">
      <c r="B2121" s="53" t="s">
        <v>30</v>
      </c>
      <c r="C2121" s="54" t="s">
        <v>31</v>
      </c>
      <c r="D2121" s="9"/>
      <c r="E2121" s="180" t="s">
        <v>297</v>
      </c>
    </row>
    <row r="2122" spans="1:10" ht="13.5" thickTop="1" x14ac:dyDescent="0.2">
      <c r="A2122" s="22">
        <v>14</v>
      </c>
      <c r="B2122" s="388" t="s">
        <v>2140</v>
      </c>
      <c r="C2122" s="122">
        <v>650000</v>
      </c>
      <c r="E2122" s="283"/>
    </row>
    <row r="2123" spans="1:10" x14ac:dyDescent="0.2">
      <c r="B2123" s="388" t="s">
        <v>1953</v>
      </c>
      <c r="C2123" s="122">
        <v>140000</v>
      </c>
      <c r="E2123" s="270"/>
    </row>
    <row r="2124" spans="1:10" x14ac:dyDescent="0.2">
      <c r="B2124" s="388" t="s">
        <v>2141</v>
      </c>
      <c r="C2124" s="122">
        <v>650000</v>
      </c>
      <c r="E2124" s="270"/>
    </row>
    <row r="2125" spans="1:10" x14ac:dyDescent="0.2">
      <c r="B2125" s="388" t="s">
        <v>1763</v>
      </c>
      <c r="C2125" s="122">
        <v>100000</v>
      </c>
      <c r="E2125" s="270"/>
    </row>
    <row r="2126" spans="1:10" x14ac:dyDescent="0.2">
      <c r="B2126" s="388" t="s">
        <v>2144</v>
      </c>
      <c r="C2126" s="122">
        <v>900000</v>
      </c>
      <c r="E2126" s="270"/>
    </row>
    <row r="2127" spans="1:10" x14ac:dyDescent="0.2">
      <c r="B2127" s="388" t="s">
        <v>1955</v>
      </c>
      <c r="C2127" s="122">
        <v>550000</v>
      </c>
      <c r="E2127" s="270"/>
    </row>
    <row r="2128" spans="1:10" x14ac:dyDescent="0.2">
      <c r="B2128" s="388" t="s">
        <v>1955</v>
      </c>
      <c r="C2128" s="122">
        <v>140000</v>
      </c>
      <c r="E2128" s="270"/>
    </row>
    <row r="2129" spans="1:10" x14ac:dyDescent="0.2">
      <c r="B2129" s="388" t="s">
        <v>2142</v>
      </c>
      <c r="C2129" s="122">
        <v>250000</v>
      </c>
      <c r="E2129" s="270"/>
    </row>
    <row r="2130" spans="1:10" x14ac:dyDescent="0.2">
      <c r="B2130" s="398" t="s">
        <v>2143</v>
      </c>
      <c r="C2130" s="122">
        <v>825000</v>
      </c>
      <c r="E2130" s="270"/>
    </row>
    <row r="2131" spans="1:10" ht="13.5" thickBot="1" x14ac:dyDescent="0.25">
      <c r="B2131" s="388" t="s">
        <v>1746</v>
      </c>
      <c r="C2131" s="122">
        <v>650000</v>
      </c>
      <c r="E2131" s="270"/>
    </row>
    <row r="2132" spans="1:10" ht="21" customHeight="1" thickTop="1" thickBot="1" x14ac:dyDescent="0.25">
      <c r="B2132" s="103" t="s">
        <v>33</v>
      </c>
      <c r="C2132" s="66">
        <f>SUM(C2122:C2131)</f>
        <v>4855000</v>
      </c>
      <c r="E2132" s="174">
        <f>SUM(E2122:E2131)</f>
        <v>0</v>
      </c>
      <c r="F2132" s="73" t="s">
        <v>1774</v>
      </c>
      <c r="G2132" s="6">
        <f>SUM(C2122:C2131)</f>
        <v>4855000</v>
      </c>
      <c r="I2132" s="79"/>
      <c r="J2132" s="80"/>
    </row>
    <row r="2133" spans="1:10" ht="13.5" thickTop="1" x14ac:dyDescent="0.2">
      <c r="A2133" s="47"/>
      <c r="B2133" s="1"/>
      <c r="C2133" s="68"/>
      <c r="D2133" s="6"/>
      <c r="E2133" s="262"/>
      <c r="G2133" s="6"/>
      <c r="H2133" s="117"/>
    </row>
    <row r="2134" spans="1:10" x14ac:dyDescent="0.2">
      <c r="A2134" s="47"/>
      <c r="B2134" s="1"/>
      <c r="C2134" s="68"/>
      <c r="D2134" s="6"/>
      <c r="E2134" s="262"/>
      <c r="G2134" s="6"/>
      <c r="H2134" s="117"/>
    </row>
    <row r="2135" spans="1:10" ht="13.5" customHeight="1" x14ac:dyDescent="0.2">
      <c r="A2135" s="47"/>
      <c r="B2135" s="1"/>
      <c r="C2135" s="68"/>
      <c r="D2135" s="6"/>
      <c r="E2135" s="262"/>
    </row>
    <row r="2136" spans="1:10" ht="15.75" x14ac:dyDescent="0.25">
      <c r="A2136" s="47"/>
      <c r="B2136" s="16" t="s">
        <v>161</v>
      </c>
      <c r="C2136" s="68"/>
      <c r="D2136" s="6"/>
      <c r="E2136" s="262"/>
    </row>
    <row r="2137" spans="1:10" ht="13.5" thickBot="1" x14ac:dyDescent="0.25">
      <c r="A2137" s="47"/>
      <c r="B2137" s="1"/>
      <c r="C2137" s="50"/>
      <c r="D2137" s="51"/>
      <c r="E2137" s="269" t="s">
        <v>28</v>
      </c>
    </row>
    <row r="2138" spans="1:10" ht="14.25" thickTop="1" thickBot="1" x14ac:dyDescent="0.25">
      <c r="B2138" s="53" t="s">
        <v>30</v>
      </c>
      <c r="C2138" s="54" t="s">
        <v>31</v>
      </c>
      <c r="D2138" s="9"/>
      <c r="E2138" s="180" t="s">
        <v>297</v>
      </c>
    </row>
    <row r="2139" spans="1:10" ht="13.5" thickTop="1" x14ac:dyDescent="0.2">
      <c r="A2139" s="22">
        <v>14</v>
      </c>
      <c r="B2139" s="153" t="s">
        <v>2160</v>
      </c>
      <c r="C2139" s="252">
        <v>250000</v>
      </c>
      <c r="E2139" s="283"/>
    </row>
    <row r="2140" spans="1:10" x14ac:dyDescent="0.2">
      <c r="B2140" s="143" t="s">
        <v>2161</v>
      </c>
      <c r="C2140" s="123">
        <v>1065000</v>
      </c>
      <c r="E2140" s="270"/>
    </row>
    <row r="2141" spans="1:10" x14ac:dyDescent="0.2">
      <c r="B2141" s="143" t="s">
        <v>2162</v>
      </c>
      <c r="C2141" s="123">
        <v>465000</v>
      </c>
      <c r="E2141" s="270"/>
    </row>
    <row r="2142" spans="1:10" x14ac:dyDescent="0.2">
      <c r="A2142" s="22">
        <v>14</v>
      </c>
      <c r="B2142" s="143" t="s">
        <v>2163</v>
      </c>
      <c r="C2142" s="123">
        <v>350000</v>
      </c>
      <c r="E2142" s="169"/>
    </row>
    <row r="2143" spans="1:10" ht="13.5" thickBot="1" x14ac:dyDescent="0.25">
      <c r="B2143" s="143" t="s">
        <v>2164</v>
      </c>
      <c r="C2143" s="123">
        <v>370000</v>
      </c>
      <c r="E2143" s="169"/>
      <c r="F2143" s="73" t="s">
        <v>2148</v>
      </c>
      <c r="G2143" s="6">
        <f>SUM(C2139:C2143)</f>
        <v>2500000</v>
      </c>
    </row>
    <row r="2144" spans="1:10" ht="21" customHeight="1" thickTop="1" thickBot="1" x14ac:dyDescent="0.25">
      <c r="B2144" s="103" t="s">
        <v>33</v>
      </c>
      <c r="C2144" s="66">
        <f>SUM(C2139:C2143)</f>
        <v>2500000</v>
      </c>
      <c r="E2144" s="174">
        <f>SUM(E2139:E2143)</f>
        <v>0</v>
      </c>
      <c r="G2144" s="62"/>
      <c r="I2144" s="79"/>
      <c r="J2144" s="80"/>
    </row>
    <row r="2145" spans="1:7" ht="13.5" thickTop="1" x14ac:dyDescent="0.2">
      <c r="A2145" s="47"/>
      <c r="B2145" s="1"/>
      <c r="C2145" s="68"/>
      <c r="D2145" s="1"/>
      <c r="E2145" s="262"/>
    </row>
    <row r="2146" spans="1:7" x14ac:dyDescent="0.2">
      <c r="A2146" s="47"/>
      <c r="B2146" s="1"/>
      <c r="C2146" s="68"/>
      <c r="D2146" s="1"/>
      <c r="E2146" s="262"/>
    </row>
    <row r="2147" spans="1:7" x14ac:dyDescent="0.2">
      <c r="A2147" s="47"/>
      <c r="B2147" s="1"/>
      <c r="C2147" s="68"/>
      <c r="D2147" s="1"/>
      <c r="E2147" s="262"/>
    </row>
    <row r="2148" spans="1:7" ht="15.75" x14ac:dyDescent="0.25">
      <c r="A2148" s="47"/>
      <c r="B2148" s="16" t="s">
        <v>283</v>
      </c>
      <c r="C2148" s="68"/>
      <c r="D2148" s="1"/>
      <c r="E2148" s="262"/>
    </row>
    <row r="2149" spans="1:7" ht="13.5" thickBot="1" x14ac:dyDescent="0.25">
      <c r="A2149" s="47"/>
      <c r="B2149" s="1"/>
      <c r="C2149" s="50"/>
      <c r="D2149" s="51"/>
      <c r="E2149" s="269" t="s">
        <v>28</v>
      </c>
    </row>
    <row r="2150" spans="1:7" ht="14.25" thickTop="1" thickBot="1" x14ac:dyDescent="0.25">
      <c r="B2150" s="53" t="s">
        <v>30</v>
      </c>
      <c r="C2150" s="54" t="s">
        <v>31</v>
      </c>
      <c r="D2150" s="9"/>
      <c r="E2150" s="175" t="s">
        <v>297</v>
      </c>
    </row>
    <row r="2151" spans="1:7" ht="13.5" thickTop="1" x14ac:dyDescent="0.2">
      <c r="B2151" s="153" t="s">
        <v>2165</v>
      </c>
      <c r="C2151" s="252">
        <v>100000</v>
      </c>
      <c r="E2151" s="283"/>
    </row>
    <row r="2152" spans="1:7" x14ac:dyDescent="0.2">
      <c r="A2152" s="22">
        <v>14</v>
      </c>
      <c r="B2152" s="143" t="s">
        <v>2166</v>
      </c>
      <c r="C2152" s="123">
        <v>160000</v>
      </c>
      <c r="E2152" s="169"/>
    </row>
    <row r="2153" spans="1:7" ht="13.5" thickBot="1" x14ac:dyDescent="0.25">
      <c r="B2153" s="144" t="s">
        <v>2167</v>
      </c>
      <c r="C2153" s="253">
        <v>140000</v>
      </c>
      <c r="E2153" s="169"/>
    </row>
    <row r="2154" spans="1:7" ht="18.75" customHeight="1" thickTop="1" thickBot="1" x14ac:dyDescent="0.25">
      <c r="B2154" s="103" t="s">
        <v>33</v>
      </c>
      <c r="C2154" s="66">
        <f>SUM(C2151:C2153)</f>
        <v>400000</v>
      </c>
      <c r="E2154" s="174">
        <f>E2151+E2152+E2153</f>
        <v>0</v>
      </c>
      <c r="F2154" s="73" t="s">
        <v>2148</v>
      </c>
      <c r="G2154" s="6">
        <f>C2151+C2152+C2153</f>
        <v>400000</v>
      </c>
    </row>
    <row r="2155" spans="1:7" ht="13.5" thickTop="1" x14ac:dyDescent="0.2">
      <c r="A2155" s="47"/>
      <c r="B2155" s="1"/>
      <c r="C2155" s="68"/>
      <c r="D2155" s="1"/>
      <c r="E2155" s="262"/>
    </row>
    <row r="2156" spans="1:7" x14ac:dyDescent="0.2">
      <c r="A2156" s="47"/>
      <c r="B2156" s="1"/>
      <c r="C2156" s="68"/>
      <c r="D2156" s="1"/>
      <c r="E2156" s="262"/>
    </row>
    <row r="2157" spans="1:7" x14ac:dyDescent="0.2">
      <c r="A2157" s="47"/>
      <c r="B2157" s="1"/>
      <c r="C2157" s="68"/>
      <c r="D2157" s="1"/>
      <c r="E2157" s="262"/>
    </row>
    <row r="2158" spans="1:7" ht="15.75" x14ac:dyDescent="0.25">
      <c r="A2158" s="47"/>
      <c r="B2158" s="16" t="s">
        <v>284</v>
      </c>
      <c r="C2158" s="68"/>
      <c r="D2158" s="1"/>
      <c r="E2158" s="262"/>
    </row>
    <row r="2159" spans="1:7" ht="13.5" thickBot="1" x14ac:dyDescent="0.25">
      <c r="A2159" s="47"/>
      <c r="B2159" s="1"/>
      <c r="C2159" s="50"/>
      <c r="D2159" s="51"/>
      <c r="E2159" s="269" t="s">
        <v>28</v>
      </c>
    </row>
    <row r="2160" spans="1:7" ht="14.25" thickTop="1" thickBot="1" x14ac:dyDescent="0.25">
      <c r="A2160" s="47"/>
      <c r="B2160" s="53" t="s">
        <v>30</v>
      </c>
      <c r="C2160" s="54" t="s">
        <v>31</v>
      </c>
      <c r="D2160" s="9"/>
      <c r="E2160" s="175" t="s">
        <v>297</v>
      </c>
    </row>
    <row r="2161" spans="1:7" ht="13.5" thickTop="1" x14ac:dyDescent="0.2">
      <c r="A2161" s="47"/>
      <c r="B2161" s="371" t="s">
        <v>1697</v>
      </c>
      <c r="C2161" s="296">
        <v>70000</v>
      </c>
      <c r="D2161" s="55"/>
      <c r="E2161" s="185"/>
    </row>
    <row r="2162" spans="1:7" x14ac:dyDescent="0.2">
      <c r="A2162" s="47"/>
      <c r="B2162" s="164" t="s">
        <v>1698</v>
      </c>
      <c r="C2162" s="137">
        <v>40000</v>
      </c>
      <c r="D2162" s="55"/>
      <c r="E2162" s="182"/>
    </row>
    <row r="2163" spans="1:7" x14ac:dyDescent="0.2">
      <c r="A2163" s="47"/>
      <c r="B2163" s="164" t="s">
        <v>1699</v>
      </c>
      <c r="C2163" s="137">
        <v>66000</v>
      </c>
      <c r="D2163" s="55"/>
      <c r="E2163" s="182"/>
    </row>
    <row r="2164" spans="1:7" x14ac:dyDescent="0.2">
      <c r="A2164" s="47"/>
      <c r="B2164" s="164" t="s">
        <v>1700</v>
      </c>
      <c r="C2164" s="137">
        <v>30000</v>
      </c>
      <c r="D2164" s="55"/>
      <c r="E2164" s="182"/>
    </row>
    <row r="2165" spans="1:7" x14ac:dyDescent="0.2">
      <c r="A2165" s="47"/>
      <c r="B2165" s="164" t="s">
        <v>1701</v>
      </c>
      <c r="C2165" s="137">
        <v>70000</v>
      </c>
      <c r="D2165" s="55"/>
      <c r="E2165" s="182"/>
    </row>
    <row r="2166" spans="1:7" x14ac:dyDescent="0.2">
      <c r="A2166" s="47"/>
      <c r="B2166" s="164" t="s">
        <v>1702</v>
      </c>
      <c r="C2166" s="137">
        <v>80000</v>
      </c>
      <c r="D2166" s="55"/>
      <c r="E2166" s="182"/>
    </row>
    <row r="2167" spans="1:7" x14ac:dyDescent="0.2">
      <c r="A2167" s="47"/>
      <c r="B2167" s="164" t="s">
        <v>1703</v>
      </c>
      <c r="C2167" s="137">
        <v>70000</v>
      </c>
      <c r="D2167" s="55"/>
      <c r="E2167" s="182"/>
    </row>
    <row r="2168" spans="1:7" x14ac:dyDescent="0.2">
      <c r="A2168" s="47"/>
      <c r="B2168" s="164" t="s">
        <v>1704</v>
      </c>
      <c r="C2168" s="137">
        <v>44000</v>
      </c>
      <c r="D2168" s="55"/>
      <c r="E2168" s="182"/>
    </row>
    <row r="2169" spans="1:7" ht="13.5" thickBot="1" x14ac:dyDescent="0.25">
      <c r="A2169" s="47"/>
      <c r="B2169" s="372" t="s">
        <v>1705</v>
      </c>
      <c r="C2169" s="264">
        <v>30000</v>
      </c>
      <c r="D2169" s="55"/>
      <c r="E2169" s="421"/>
    </row>
    <row r="2170" spans="1:7" ht="14.25" thickTop="1" thickBot="1" x14ac:dyDescent="0.25">
      <c r="A2170" s="47"/>
      <c r="B2170" s="103" t="s">
        <v>33</v>
      </c>
      <c r="C2170" s="450">
        <f>SUM(C2161:C2169)</f>
        <v>500000</v>
      </c>
      <c r="D2170" s="157"/>
      <c r="E2170" s="335">
        <f t="shared" ref="E2170" si="8">SUM(E2161:E2169)</f>
        <v>0</v>
      </c>
      <c r="F2170" s="73" t="s">
        <v>1654</v>
      </c>
      <c r="G2170" s="6">
        <f>C2161+C2162+C2163+C2164+C2165+C2166+C2167+C2168+C2169</f>
        <v>500000</v>
      </c>
    </row>
    <row r="2171" spans="1:7" ht="15" customHeight="1" thickTop="1" x14ac:dyDescent="0.2">
      <c r="A2171" s="47"/>
      <c r="B2171" s="1"/>
      <c r="C2171" s="68"/>
      <c r="D2171" s="1"/>
      <c r="E2171" s="262"/>
    </row>
    <row r="2172" spans="1:7" ht="15" customHeight="1" x14ac:dyDescent="0.2">
      <c r="A2172" s="47"/>
      <c r="B2172" s="1"/>
      <c r="C2172" s="68"/>
      <c r="D2172" s="1"/>
      <c r="E2172" s="262"/>
    </row>
    <row r="2173" spans="1:7" ht="15.75" x14ac:dyDescent="0.25">
      <c r="A2173" s="47"/>
      <c r="B2173" s="16" t="s">
        <v>285</v>
      </c>
      <c r="C2173" s="68"/>
      <c r="D2173" s="1"/>
      <c r="E2173" s="262"/>
    </row>
    <row r="2174" spans="1:7" ht="13.5" thickBot="1" x14ac:dyDescent="0.25">
      <c r="A2174" s="47"/>
      <c r="B2174" s="1"/>
      <c r="C2174" s="50"/>
      <c r="D2174" s="51"/>
      <c r="E2174" s="269" t="s">
        <v>28</v>
      </c>
    </row>
    <row r="2175" spans="1:7" ht="14.25" thickTop="1" thickBot="1" x14ac:dyDescent="0.25">
      <c r="A2175" s="47"/>
      <c r="B2175" s="53" t="s">
        <v>30</v>
      </c>
      <c r="C2175" s="151" t="s">
        <v>31</v>
      </c>
      <c r="D2175" s="55"/>
      <c r="E2175" s="175" t="s">
        <v>297</v>
      </c>
    </row>
    <row r="2176" spans="1:7" ht="13.5" thickTop="1" x14ac:dyDescent="0.2">
      <c r="A2176" s="47"/>
      <c r="B2176" s="371" t="s">
        <v>1697</v>
      </c>
      <c r="C2176" s="373">
        <v>43000</v>
      </c>
      <c r="D2176" s="58"/>
      <c r="E2176" s="283"/>
    </row>
    <row r="2177" spans="1:7" x14ac:dyDescent="0.2">
      <c r="A2177" s="47"/>
      <c r="B2177" s="164" t="s">
        <v>1706</v>
      </c>
      <c r="C2177" s="374">
        <v>30000</v>
      </c>
      <c r="D2177" s="58"/>
      <c r="E2177" s="270"/>
    </row>
    <row r="2178" spans="1:7" x14ac:dyDescent="0.2">
      <c r="A2178" s="47"/>
      <c r="B2178" s="164" t="s">
        <v>1679</v>
      </c>
      <c r="C2178" s="374">
        <v>39000</v>
      </c>
      <c r="D2178" s="58"/>
      <c r="E2178" s="169"/>
    </row>
    <row r="2179" spans="1:7" ht="13.5" thickBot="1" x14ac:dyDescent="0.25">
      <c r="A2179" s="47"/>
      <c r="B2179" s="372" t="s">
        <v>1704</v>
      </c>
      <c r="C2179" s="375">
        <v>38000</v>
      </c>
      <c r="D2179" s="58"/>
      <c r="E2179" s="270"/>
    </row>
    <row r="2180" spans="1:7" ht="14.25" thickTop="1" thickBot="1" x14ac:dyDescent="0.25">
      <c r="A2180" s="47"/>
      <c r="B2180" s="103" t="s">
        <v>33</v>
      </c>
      <c r="C2180" s="108">
        <f>SUM(C2176:C2179)</f>
        <v>150000</v>
      </c>
      <c r="D2180" s="58"/>
      <c r="E2180" s="174">
        <f>SUM(E2176:E2179)</f>
        <v>0</v>
      </c>
      <c r="F2180" s="73" t="s">
        <v>1654</v>
      </c>
      <c r="G2180" s="448">
        <f>C2176+C2177+C2178+C2179</f>
        <v>150000</v>
      </c>
    </row>
    <row r="2181" spans="1:7" ht="13.5" thickTop="1" x14ac:dyDescent="0.2">
      <c r="A2181" s="47"/>
      <c r="B2181" s="1"/>
      <c r="C2181" s="68"/>
      <c r="D2181" s="1"/>
      <c r="E2181" s="262"/>
    </row>
    <row r="2182" spans="1:7" x14ac:dyDescent="0.2">
      <c r="A2182" s="47"/>
      <c r="B2182" s="1"/>
      <c r="C2182" s="68"/>
      <c r="D2182" s="1"/>
      <c r="E2182" s="262"/>
    </row>
    <row r="2183" spans="1:7" x14ac:dyDescent="0.2">
      <c r="A2183" s="47"/>
      <c r="B2183" s="1"/>
      <c r="C2183" s="68"/>
      <c r="D2183" s="1"/>
      <c r="E2183" s="262"/>
    </row>
    <row r="2184" spans="1:7" ht="15" customHeight="1" x14ac:dyDescent="0.2">
      <c r="A2184" s="47"/>
      <c r="B2184" s="486" t="s">
        <v>286</v>
      </c>
      <c r="C2184" s="68"/>
      <c r="D2184" s="1"/>
      <c r="E2184" s="262"/>
    </row>
    <row r="2185" spans="1:7" ht="18.75" customHeight="1" x14ac:dyDescent="0.2">
      <c r="A2185" s="47"/>
      <c r="B2185" s="487"/>
      <c r="C2185" s="68"/>
      <c r="D2185" s="1"/>
      <c r="E2185" s="262"/>
    </row>
    <row r="2186" spans="1:7" ht="13.5" thickBot="1" x14ac:dyDescent="0.25">
      <c r="A2186" s="47"/>
      <c r="B2186" s="1"/>
      <c r="C2186" s="50"/>
      <c r="D2186" s="51"/>
      <c r="E2186" s="269" t="s">
        <v>28</v>
      </c>
    </row>
    <row r="2187" spans="1:7" ht="14.25" thickTop="1" thickBot="1" x14ac:dyDescent="0.25">
      <c r="A2187" s="47"/>
      <c r="B2187" s="53" t="s">
        <v>30</v>
      </c>
      <c r="C2187" s="151" t="s">
        <v>31</v>
      </c>
      <c r="D2187" s="55"/>
      <c r="E2187" s="175" t="s">
        <v>297</v>
      </c>
    </row>
    <row r="2188" spans="1:7" ht="13.5" thickTop="1" x14ac:dyDescent="0.2">
      <c r="A2188" s="47"/>
      <c r="B2188" s="371" t="s">
        <v>1707</v>
      </c>
      <c r="C2188" s="244">
        <v>40300</v>
      </c>
      <c r="D2188" s="58"/>
      <c r="E2188" s="283"/>
    </row>
    <row r="2189" spans="1:7" x14ac:dyDescent="0.2">
      <c r="A2189" s="47"/>
      <c r="B2189" s="164" t="s">
        <v>1708</v>
      </c>
      <c r="C2189" s="158">
        <v>27800</v>
      </c>
      <c r="D2189" s="58"/>
      <c r="E2189" s="270"/>
    </row>
    <row r="2190" spans="1:7" x14ac:dyDescent="0.2">
      <c r="A2190" s="47"/>
      <c r="B2190" s="164" t="s">
        <v>1671</v>
      </c>
      <c r="C2190" s="158">
        <v>33200</v>
      </c>
      <c r="D2190" s="58"/>
      <c r="E2190" s="270"/>
    </row>
    <row r="2191" spans="1:7" x14ac:dyDescent="0.2">
      <c r="A2191" s="47"/>
      <c r="B2191" s="164" t="s">
        <v>1671</v>
      </c>
      <c r="C2191" s="158">
        <v>39500</v>
      </c>
      <c r="D2191" s="58"/>
      <c r="E2191" s="270"/>
    </row>
    <row r="2192" spans="1:7" x14ac:dyDescent="0.2">
      <c r="A2192" s="47"/>
      <c r="B2192" s="164" t="s">
        <v>1677</v>
      </c>
      <c r="C2192" s="158">
        <v>54300</v>
      </c>
      <c r="D2192" s="58"/>
      <c r="E2192" s="270"/>
    </row>
    <row r="2193" spans="1:5" x14ac:dyDescent="0.2">
      <c r="A2193" s="47"/>
      <c r="B2193" s="164" t="s">
        <v>1709</v>
      </c>
      <c r="C2193" s="158">
        <v>54000</v>
      </c>
      <c r="D2193" s="58"/>
      <c r="E2193" s="270"/>
    </row>
    <row r="2194" spans="1:5" x14ac:dyDescent="0.2">
      <c r="A2194" s="47"/>
      <c r="B2194" s="164" t="s">
        <v>1710</v>
      </c>
      <c r="C2194" s="158">
        <v>51500</v>
      </c>
      <c r="D2194" s="58"/>
      <c r="E2194" s="270"/>
    </row>
    <row r="2195" spans="1:5" x14ac:dyDescent="0.2">
      <c r="A2195" s="47"/>
      <c r="B2195" s="164" t="s">
        <v>1710</v>
      </c>
      <c r="C2195" s="158">
        <v>75400</v>
      </c>
      <c r="D2195" s="58"/>
      <c r="E2195" s="270"/>
    </row>
    <row r="2196" spans="1:5" x14ac:dyDescent="0.2">
      <c r="A2196" s="47"/>
      <c r="B2196" s="164" t="s">
        <v>1710</v>
      </c>
      <c r="C2196" s="158">
        <v>56700</v>
      </c>
      <c r="D2196" s="58"/>
      <c r="E2196" s="270"/>
    </row>
    <row r="2197" spans="1:5" x14ac:dyDescent="0.2">
      <c r="A2197" s="47"/>
      <c r="B2197" s="164" t="s">
        <v>1711</v>
      </c>
      <c r="C2197" s="158">
        <v>133600</v>
      </c>
      <c r="D2197" s="58"/>
      <c r="E2197" s="270"/>
    </row>
    <row r="2198" spans="1:5" x14ac:dyDescent="0.2">
      <c r="A2198" s="47"/>
      <c r="B2198" s="164" t="s">
        <v>1712</v>
      </c>
      <c r="C2198" s="158">
        <v>294000</v>
      </c>
      <c r="D2198" s="58"/>
      <c r="E2198" s="270"/>
    </row>
    <row r="2199" spans="1:5" x14ac:dyDescent="0.2">
      <c r="A2199" s="47"/>
      <c r="B2199" s="164" t="s">
        <v>1713</v>
      </c>
      <c r="C2199" s="158">
        <v>58800</v>
      </c>
      <c r="D2199" s="58"/>
      <c r="E2199" s="270"/>
    </row>
    <row r="2200" spans="1:5" x14ac:dyDescent="0.2">
      <c r="A2200" s="47"/>
      <c r="B2200" s="164" t="s">
        <v>1714</v>
      </c>
      <c r="C2200" s="158">
        <v>162300</v>
      </c>
      <c r="D2200" s="58"/>
      <c r="E2200" s="270"/>
    </row>
    <row r="2201" spans="1:5" x14ac:dyDescent="0.2">
      <c r="A2201" s="47"/>
      <c r="B2201" s="164" t="s">
        <v>1715</v>
      </c>
      <c r="C2201" s="158">
        <v>72000</v>
      </c>
      <c r="D2201" s="58"/>
      <c r="E2201" s="270"/>
    </row>
    <row r="2202" spans="1:5" x14ac:dyDescent="0.2">
      <c r="A2202" s="47"/>
      <c r="B2202" s="164" t="s">
        <v>1715</v>
      </c>
      <c r="C2202" s="158">
        <v>34300</v>
      </c>
      <c r="D2202" s="58"/>
      <c r="E2202" s="270"/>
    </row>
    <row r="2203" spans="1:5" x14ac:dyDescent="0.2">
      <c r="A2203" s="47"/>
      <c r="B2203" s="164" t="s">
        <v>1684</v>
      </c>
      <c r="C2203" s="158">
        <v>56000</v>
      </c>
      <c r="D2203" s="58"/>
      <c r="E2203" s="270"/>
    </row>
    <row r="2204" spans="1:5" x14ac:dyDescent="0.2">
      <c r="A2204" s="47"/>
      <c r="B2204" s="164" t="s">
        <v>1684</v>
      </c>
      <c r="C2204" s="158">
        <v>183800</v>
      </c>
      <c r="D2204" s="58"/>
      <c r="E2204" s="270"/>
    </row>
    <row r="2205" spans="1:5" x14ac:dyDescent="0.2">
      <c r="A2205" s="47"/>
      <c r="B2205" s="164" t="s">
        <v>1684</v>
      </c>
      <c r="C2205" s="158">
        <v>32600</v>
      </c>
      <c r="D2205" s="58"/>
      <c r="E2205" s="169"/>
    </row>
    <row r="2206" spans="1:5" x14ac:dyDescent="0.2">
      <c r="A2206" s="47"/>
      <c r="B2206" s="164" t="s">
        <v>1716</v>
      </c>
      <c r="C2206" s="158">
        <v>74900</v>
      </c>
      <c r="D2206" s="58"/>
      <c r="E2206" s="270"/>
    </row>
    <row r="2207" spans="1:5" x14ac:dyDescent="0.2">
      <c r="A2207" s="47"/>
      <c r="B2207" s="164" t="s">
        <v>1697</v>
      </c>
      <c r="C2207" s="158">
        <v>134400</v>
      </c>
      <c r="D2207" s="58"/>
      <c r="E2207" s="270"/>
    </row>
    <row r="2208" spans="1:5" x14ac:dyDescent="0.2">
      <c r="A2208" s="47"/>
      <c r="B2208" s="164" t="s">
        <v>1697</v>
      </c>
      <c r="C2208" s="158">
        <v>288000</v>
      </c>
      <c r="D2208" s="58"/>
      <c r="E2208" s="270"/>
    </row>
    <row r="2209" spans="1:5" x14ac:dyDescent="0.2">
      <c r="A2209" s="47"/>
      <c r="B2209" s="164" t="s">
        <v>1697</v>
      </c>
      <c r="C2209" s="158">
        <v>54100</v>
      </c>
      <c r="D2209" s="58"/>
      <c r="E2209" s="270"/>
    </row>
    <row r="2210" spans="1:5" x14ac:dyDescent="0.2">
      <c r="A2210" s="47"/>
      <c r="B2210" s="164" t="s">
        <v>1697</v>
      </c>
      <c r="C2210" s="158">
        <v>80600</v>
      </c>
      <c r="D2210" s="58"/>
      <c r="E2210" s="270"/>
    </row>
    <row r="2211" spans="1:5" x14ac:dyDescent="0.2">
      <c r="A2211" s="47"/>
      <c r="B2211" s="164" t="s">
        <v>1697</v>
      </c>
      <c r="C2211" s="158">
        <v>44100</v>
      </c>
      <c r="D2211" s="58"/>
      <c r="E2211" s="270"/>
    </row>
    <row r="2212" spans="1:5" x14ac:dyDescent="0.2">
      <c r="A2212" s="47"/>
      <c r="B2212" s="164" t="s">
        <v>1697</v>
      </c>
      <c r="C2212" s="158">
        <v>178800</v>
      </c>
      <c r="D2212" s="58"/>
      <c r="E2212" s="270"/>
    </row>
    <row r="2213" spans="1:5" x14ac:dyDescent="0.2">
      <c r="A2213" s="47"/>
      <c r="B2213" s="164" t="s">
        <v>1697</v>
      </c>
      <c r="C2213" s="158">
        <v>63700</v>
      </c>
      <c r="D2213" s="58"/>
      <c r="E2213" s="270"/>
    </row>
    <row r="2214" spans="1:5" x14ac:dyDescent="0.2">
      <c r="A2214" s="47"/>
      <c r="B2214" s="164" t="s">
        <v>1697</v>
      </c>
      <c r="C2214" s="158">
        <v>34900</v>
      </c>
      <c r="D2214" s="58"/>
      <c r="E2214" s="270"/>
    </row>
    <row r="2215" spans="1:5" x14ac:dyDescent="0.2">
      <c r="A2215" s="47"/>
      <c r="B2215" s="164" t="s">
        <v>1697</v>
      </c>
      <c r="C2215" s="158">
        <v>35600</v>
      </c>
      <c r="D2215" s="58"/>
      <c r="E2215" s="270"/>
    </row>
    <row r="2216" spans="1:5" x14ac:dyDescent="0.2">
      <c r="A2216" s="47"/>
      <c r="B2216" s="164" t="s">
        <v>1697</v>
      </c>
      <c r="C2216" s="158">
        <v>124200</v>
      </c>
      <c r="D2216" s="58"/>
      <c r="E2216" s="270"/>
    </row>
    <row r="2217" spans="1:5" x14ac:dyDescent="0.2">
      <c r="A2217" s="47"/>
      <c r="B2217" s="164" t="s">
        <v>1717</v>
      </c>
      <c r="C2217" s="158">
        <v>32600</v>
      </c>
      <c r="D2217" s="58"/>
      <c r="E2217" s="270"/>
    </row>
    <row r="2218" spans="1:5" x14ac:dyDescent="0.2">
      <c r="A2218" s="47"/>
      <c r="B2218" s="164" t="s">
        <v>1718</v>
      </c>
      <c r="C2218" s="158">
        <v>35300</v>
      </c>
      <c r="D2218" s="58"/>
      <c r="E2218" s="270"/>
    </row>
    <row r="2219" spans="1:5" x14ac:dyDescent="0.2">
      <c r="A2219" s="47"/>
      <c r="B2219" s="164" t="s">
        <v>1718</v>
      </c>
      <c r="C2219" s="158">
        <v>108600</v>
      </c>
      <c r="D2219" s="58"/>
      <c r="E2219" s="270"/>
    </row>
    <row r="2220" spans="1:5" x14ac:dyDescent="0.2">
      <c r="A2220" s="47"/>
      <c r="B2220" s="164" t="s">
        <v>1719</v>
      </c>
      <c r="C2220" s="158">
        <v>94700</v>
      </c>
      <c r="D2220" s="58"/>
      <c r="E2220" s="270"/>
    </row>
    <row r="2221" spans="1:5" x14ac:dyDescent="0.2">
      <c r="A2221" s="47"/>
      <c r="B2221" s="164" t="s">
        <v>1720</v>
      </c>
      <c r="C2221" s="158">
        <v>187200</v>
      </c>
      <c r="D2221" s="58"/>
      <c r="E2221" s="270"/>
    </row>
    <row r="2222" spans="1:5" x14ac:dyDescent="0.2">
      <c r="A2222" s="47"/>
      <c r="B2222" s="164" t="s">
        <v>1720</v>
      </c>
      <c r="C2222" s="158">
        <v>252900</v>
      </c>
      <c r="D2222" s="58"/>
      <c r="E2222" s="270"/>
    </row>
    <row r="2223" spans="1:5" x14ac:dyDescent="0.2">
      <c r="A2223" s="47"/>
      <c r="B2223" s="164" t="s">
        <v>1721</v>
      </c>
      <c r="C2223" s="158">
        <v>60200</v>
      </c>
      <c r="D2223" s="1"/>
      <c r="E2223" s="169"/>
    </row>
    <row r="2224" spans="1:5" x14ac:dyDescent="0.2">
      <c r="A2224" s="47"/>
      <c r="B2224" s="164" t="s">
        <v>1722</v>
      </c>
      <c r="C2224" s="329">
        <v>67900</v>
      </c>
      <c r="D2224" s="51"/>
      <c r="E2224" s="179"/>
    </row>
    <row r="2225" spans="1:5" x14ac:dyDescent="0.2">
      <c r="A2225" s="47"/>
      <c r="B2225" s="164" t="s">
        <v>1699</v>
      </c>
      <c r="C2225" s="337">
        <v>73400</v>
      </c>
      <c r="D2225" s="120"/>
      <c r="E2225" s="182"/>
    </row>
    <row r="2226" spans="1:5" x14ac:dyDescent="0.2">
      <c r="A2226" s="47"/>
      <c r="B2226" s="164" t="s">
        <v>1699</v>
      </c>
      <c r="C2226" s="158">
        <v>56600</v>
      </c>
      <c r="D2226" s="58"/>
      <c r="E2226" s="270"/>
    </row>
    <row r="2227" spans="1:5" x14ac:dyDescent="0.2">
      <c r="A2227" s="47"/>
      <c r="B2227" s="164" t="s">
        <v>1699</v>
      </c>
      <c r="C2227" s="158">
        <v>97300</v>
      </c>
      <c r="D2227" s="58"/>
      <c r="E2227" s="270"/>
    </row>
    <row r="2228" spans="1:5" x14ac:dyDescent="0.2">
      <c r="A2228" s="47"/>
      <c r="B2228" s="164" t="s">
        <v>1699</v>
      </c>
      <c r="C2228" s="158">
        <v>88200</v>
      </c>
      <c r="D2228" s="58"/>
      <c r="E2228" s="270"/>
    </row>
    <row r="2229" spans="1:5" ht="13.5" thickBot="1" x14ac:dyDescent="0.25">
      <c r="A2229" s="47"/>
      <c r="B2229" s="372" t="s">
        <v>1723</v>
      </c>
      <c r="C2229" s="245">
        <v>294000</v>
      </c>
      <c r="D2229" s="58"/>
      <c r="E2229" s="170"/>
    </row>
    <row r="2230" spans="1:5" ht="14.25" thickTop="1" thickBot="1" x14ac:dyDescent="0.25">
      <c r="A2230" s="47"/>
      <c r="B2230" s="1"/>
      <c r="C2230" s="50"/>
      <c r="D2230" s="51"/>
      <c r="E2230" s="269" t="s">
        <v>28</v>
      </c>
    </row>
    <row r="2231" spans="1:5" ht="14.25" thickTop="1" thickBot="1" x14ac:dyDescent="0.25">
      <c r="A2231" s="47"/>
      <c r="B2231" s="53" t="s">
        <v>30</v>
      </c>
      <c r="C2231" s="151" t="s">
        <v>31</v>
      </c>
      <c r="D2231" s="55"/>
      <c r="E2231" s="175" t="s">
        <v>297</v>
      </c>
    </row>
    <row r="2232" spans="1:5" ht="13.5" thickTop="1" x14ac:dyDescent="0.2">
      <c r="A2232" s="47"/>
      <c r="B2232" s="164" t="s">
        <v>1724</v>
      </c>
      <c r="C2232" s="158">
        <v>126500</v>
      </c>
      <c r="D2232" s="58"/>
      <c r="E2232" s="270"/>
    </row>
    <row r="2233" spans="1:5" x14ac:dyDescent="0.2">
      <c r="A2233" s="47"/>
      <c r="B2233" s="164" t="s">
        <v>1724</v>
      </c>
      <c r="C2233" s="158">
        <v>188300</v>
      </c>
      <c r="D2233" s="58"/>
      <c r="E2233" s="270"/>
    </row>
    <row r="2234" spans="1:5" x14ac:dyDescent="0.2">
      <c r="A2234" s="47"/>
      <c r="B2234" s="164" t="s">
        <v>1692</v>
      </c>
      <c r="C2234" s="158">
        <v>159900</v>
      </c>
      <c r="D2234" s="58"/>
      <c r="E2234" s="270">
        <v>30830</v>
      </c>
    </row>
    <row r="2235" spans="1:5" x14ac:dyDescent="0.2">
      <c r="A2235" s="47"/>
      <c r="B2235" s="164" t="s">
        <v>1725</v>
      </c>
      <c r="C2235" s="158">
        <v>57700</v>
      </c>
      <c r="D2235" s="58"/>
      <c r="E2235" s="270"/>
    </row>
    <row r="2236" spans="1:5" x14ac:dyDescent="0.2">
      <c r="A2236" s="47"/>
      <c r="B2236" s="164" t="s">
        <v>1700</v>
      </c>
      <c r="C2236" s="158">
        <v>88200</v>
      </c>
      <c r="D2236" s="58"/>
      <c r="E2236" s="270"/>
    </row>
    <row r="2237" spans="1:5" x14ac:dyDescent="0.2">
      <c r="A2237" s="47"/>
      <c r="B2237" s="164" t="s">
        <v>1700</v>
      </c>
      <c r="C2237" s="158">
        <v>88200</v>
      </c>
      <c r="D2237" s="58"/>
      <c r="E2237" s="270"/>
    </row>
    <row r="2238" spans="1:5" x14ac:dyDescent="0.2">
      <c r="A2238" s="47"/>
      <c r="B2238" s="164" t="s">
        <v>1700</v>
      </c>
      <c r="C2238" s="158">
        <v>88600</v>
      </c>
      <c r="D2238" s="58"/>
      <c r="E2238" s="270"/>
    </row>
    <row r="2239" spans="1:5" x14ac:dyDescent="0.2">
      <c r="A2239" s="47"/>
      <c r="B2239" s="164" t="s">
        <v>1700</v>
      </c>
      <c r="C2239" s="158">
        <v>58800</v>
      </c>
      <c r="D2239" s="58"/>
      <c r="E2239" s="270"/>
    </row>
    <row r="2240" spans="1:5" x14ac:dyDescent="0.2">
      <c r="A2240" s="47"/>
      <c r="B2240" s="164" t="s">
        <v>1726</v>
      </c>
      <c r="C2240" s="158">
        <v>36500</v>
      </c>
      <c r="D2240" s="58"/>
      <c r="E2240" s="270"/>
    </row>
    <row r="2241" spans="1:7" x14ac:dyDescent="0.2">
      <c r="A2241" s="47"/>
      <c r="B2241" s="164" t="s">
        <v>1727</v>
      </c>
      <c r="C2241" s="158">
        <v>31500</v>
      </c>
      <c r="D2241" s="58"/>
      <c r="E2241" s="270"/>
    </row>
    <row r="2242" spans="1:7" x14ac:dyDescent="0.2">
      <c r="A2242" s="47"/>
      <c r="B2242" s="164" t="s">
        <v>1703</v>
      </c>
      <c r="C2242" s="158">
        <v>70000</v>
      </c>
      <c r="D2242" s="58"/>
      <c r="E2242" s="270"/>
    </row>
    <row r="2243" spans="1:7" x14ac:dyDescent="0.2">
      <c r="A2243" s="47"/>
      <c r="B2243" s="164" t="s">
        <v>1703</v>
      </c>
      <c r="C2243" s="158">
        <v>31700</v>
      </c>
      <c r="D2243" s="58"/>
      <c r="E2243" s="270"/>
    </row>
    <row r="2244" spans="1:7" x14ac:dyDescent="0.2">
      <c r="A2244" s="47"/>
      <c r="B2244" s="164" t="s">
        <v>1728</v>
      </c>
      <c r="C2244" s="158">
        <v>282300</v>
      </c>
      <c r="D2244" s="58"/>
      <c r="E2244" s="169">
        <v>14451</v>
      </c>
    </row>
    <row r="2245" spans="1:7" x14ac:dyDescent="0.2">
      <c r="A2245" s="47"/>
      <c r="B2245" s="164" t="s">
        <v>1729</v>
      </c>
      <c r="C2245" s="158">
        <v>95500</v>
      </c>
      <c r="D2245" s="58"/>
      <c r="E2245" s="270"/>
    </row>
    <row r="2246" spans="1:7" ht="13.5" thickBot="1" x14ac:dyDescent="0.25">
      <c r="A2246" s="47"/>
      <c r="B2246" s="372" t="s">
        <v>1670</v>
      </c>
      <c r="C2246" s="245">
        <v>169000</v>
      </c>
      <c r="D2246" s="58"/>
      <c r="E2246" s="270"/>
    </row>
    <row r="2247" spans="1:7" ht="14.25" thickTop="1" thickBot="1" x14ac:dyDescent="0.25">
      <c r="A2247" s="47"/>
      <c r="B2247" s="103" t="s">
        <v>33</v>
      </c>
      <c r="C2247" s="108">
        <f>SUM(C2232:C2246,C2188:C2229)</f>
        <v>5595000</v>
      </c>
      <c r="D2247" s="58"/>
      <c r="E2247" s="174">
        <f>SUM(E2232:E2246,E2188:E2229)</f>
        <v>45281</v>
      </c>
      <c r="F2247" s="73" t="s">
        <v>1654</v>
      </c>
      <c r="G2247" s="6">
        <f>SUM(C2232:C2246,C2188:C2229)</f>
        <v>5595000</v>
      </c>
    </row>
    <row r="2248" spans="1:7" ht="13.5" thickTop="1" x14ac:dyDescent="0.2">
      <c r="A2248" s="47"/>
      <c r="B2248" s="1"/>
      <c r="C2248" s="68"/>
      <c r="D2248" s="1"/>
      <c r="E2248" s="262"/>
    </row>
    <row r="2249" spans="1:7" x14ac:dyDescent="0.2">
      <c r="A2249" s="47"/>
      <c r="B2249" s="1"/>
      <c r="C2249" s="68"/>
      <c r="D2249" s="1"/>
      <c r="E2249" s="262"/>
    </row>
    <row r="2250" spans="1:7" ht="15" customHeight="1" x14ac:dyDescent="0.2">
      <c r="A2250" s="47"/>
      <c r="B2250" s="1"/>
      <c r="C2250" s="68"/>
      <c r="D2250" s="1"/>
      <c r="E2250" s="262"/>
    </row>
    <row r="2251" spans="1:7" ht="15.75" x14ac:dyDescent="0.25">
      <c r="A2251" s="47"/>
      <c r="B2251" s="16" t="s">
        <v>287</v>
      </c>
      <c r="C2251" s="68"/>
      <c r="D2251" s="1"/>
      <c r="E2251" s="262"/>
    </row>
    <row r="2252" spans="1:7" ht="13.5" thickBot="1" x14ac:dyDescent="0.25">
      <c r="A2252" s="47"/>
      <c r="B2252" s="1"/>
      <c r="C2252" s="50"/>
      <c r="D2252" s="51"/>
      <c r="E2252" s="269" t="s">
        <v>28</v>
      </c>
    </row>
    <row r="2253" spans="1:7" ht="14.25" thickTop="1" thickBot="1" x14ac:dyDescent="0.25">
      <c r="A2253" s="47"/>
      <c r="B2253" s="53" t="s">
        <v>30</v>
      </c>
      <c r="C2253" s="151" t="s">
        <v>31</v>
      </c>
      <c r="D2253" s="55"/>
      <c r="E2253" s="175" t="s">
        <v>297</v>
      </c>
    </row>
    <row r="2254" spans="1:7" ht="13.5" thickTop="1" x14ac:dyDescent="0.2">
      <c r="A2254" s="47"/>
      <c r="B2254" s="209" t="s">
        <v>342</v>
      </c>
      <c r="C2254" s="296">
        <v>250000</v>
      </c>
      <c r="D2254" s="55"/>
      <c r="E2254" s="297">
        <v>30902.5</v>
      </c>
      <c r="F2254" s="73" t="s">
        <v>343</v>
      </c>
      <c r="G2254" s="6">
        <v>250000</v>
      </c>
    </row>
    <row r="2255" spans="1:7" x14ac:dyDescent="0.2">
      <c r="A2255" s="47"/>
      <c r="B2255" s="314" t="s">
        <v>72</v>
      </c>
      <c r="C2255" s="295">
        <v>325000</v>
      </c>
      <c r="D2255" s="58"/>
      <c r="E2255" s="270"/>
      <c r="F2255" s="73" t="s">
        <v>310</v>
      </c>
      <c r="G2255" s="6">
        <f>C2255</f>
        <v>325000</v>
      </c>
    </row>
    <row r="2256" spans="1:7" x14ac:dyDescent="0.2">
      <c r="A2256" s="47"/>
      <c r="B2256" s="140" t="s">
        <v>165</v>
      </c>
      <c r="C2256" s="154">
        <v>400000</v>
      </c>
      <c r="D2256" s="58"/>
      <c r="E2256" s="270"/>
      <c r="F2256" s="73" t="s">
        <v>309</v>
      </c>
      <c r="G2256" s="6">
        <f>C2256</f>
        <v>400000</v>
      </c>
    </row>
    <row r="2257" spans="1:7" x14ac:dyDescent="0.2">
      <c r="A2257" s="47"/>
      <c r="B2257" s="430" t="s">
        <v>254</v>
      </c>
      <c r="C2257" s="302">
        <v>1500000</v>
      </c>
      <c r="D2257" s="58"/>
      <c r="E2257" s="270"/>
    </row>
    <row r="2258" spans="1:7" ht="25.5" x14ac:dyDescent="0.2">
      <c r="A2258" s="47"/>
      <c r="B2258" s="413" t="s">
        <v>304</v>
      </c>
      <c r="C2258" s="431">
        <v>1411766</v>
      </c>
      <c r="D2258" s="58"/>
      <c r="E2258" s="270"/>
    </row>
    <row r="2259" spans="1:7" ht="25.5" customHeight="1" x14ac:dyDescent="0.2">
      <c r="A2259" s="47"/>
      <c r="B2259" s="413" t="s">
        <v>305</v>
      </c>
      <c r="C2259" s="431">
        <v>2117646</v>
      </c>
      <c r="D2259" s="58"/>
      <c r="E2259" s="270"/>
    </row>
    <row r="2260" spans="1:7" ht="27" customHeight="1" x14ac:dyDescent="0.2">
      <c r="A2260" s="47"/>
      <c r="B2260" s="413" t="s">
        <v>306</v>
      </c>
      <c r="C2260" s="431">
        <v>2850266</v>
      </c>
      <c r="D2260" s="58"/>
      <c r="E2260" s="270"/>
    </row>
    <row r="2261" spans="1:7" ht="25.5" x14ac:dyDescent="0.2">
      <c r="A2261" s="47"/>
      <c r="B2261" s="413" t="s">
        <v>307</v>
      </c>
      <c r="C2261" s="431">
        <v>7248646</v>
      </c>
      <c r="D2261" s="58"/>
      <c r="E2261" s="169"/>
    </row>
    <row r="2262" spans="1:7" x14ac:dyDescent="0.2">
      <c r="A2262" s="47"/>
      <c r="B2262" s="413" t="s">
        <v>255</v>
      </c>
      <c r="C2262" s="431">
        <v>2000000</v>
      </c>
      <c r="D2262" s="58"/>
      <c r="E2262" s="169"/>
      <c r="F2262" s="73" t="s">
        <v>308</v>
      </c>
      <c r="G2262" s="6">
        <f>C2258+C2257+C2259+C2260+C2261+C2262</f>
        <v>17128324</v>
      </c>
    </row>
    <row r="2263" spans="1:7" x14ac:dyDescent="0.2">
      <c r="A2263" s="47"/>
      <c r="B2263" s="432" t="s">
        <v>112</v>
      </c>
      <c r="C2263" s="135">
        <v>371800</v>
      </c>
      <c r="D2263" s="58"/>
      <c r="E2263" s="169"/>
      <c r="F2263" s="73" t="s">
        <v>311</v>
      </c>
      <c r="G2263" s="6">
        <v>371800</v>
      </c>
    </row>
    <row r="2264" spans="1:7" x14ac:dyDescent="0.2">
      <c r="A2264" s="47"/>
      <c r="B2264" s="413" t="s">
        <v>312</v>
      </c>
      <c r="C2264" s="433">
        <v>140000</v>
      </c>
      <c r="D2264" s="58"/>
      <c r="E2264" s="169"/>
      <c r="G2264" s="62"/>
    </row>
    <row r="2265" spans="1:7" x14ac:dyDescent="0.2">
      <c r="A2265" s="47"/>
      <c r="B2265" s="413" t="s">
        <v>108</v>
      </c>
      <c r="C2265" s="434">
        <v>90000</v>
      </c>
      <c r="D2265" s="58"/>
      <c r="E2265" s="169"/>
      <c r="G2265" s="62"/>
    </row>
    <row r="2266" spans="1:7" x14ac:dyDescent="0.2">
      <c r="A2266" s="47"/>
      <c r="B2266" s="413" t="s">
        <v>110</v>
      </c>
      <c r="C2266" s="434">
        <v>100000</v>
      </c>
      <c r="D2266" s="58"/>
      <c r="E2266" s="169"/>
      <c r="G2266" s="62"/>
    </row>
    <row r="2267" spans="1:7" x14ac:dyDescent="0.2">
      <c r="A2267" s="47"/>
      <c r="B2267" s="413" t="s">
        <v>111</v>
      </c>
      <c r="C2267" s="434">
        <v>90000</v>
      </c>
      <c r="D2267" s="58"/>
      <c r="E2267" s="169"/>
      <c r="G2267" s="62"/>
    </row>
    <row r="2268" spans="1:7" x14ac:dyDescent="0.2">
      <c r="A2268" s="47"/>
      <c r="B2268" s="413" t="s">
        <v>313</v>
      </c>
      <c r="C2268" s="434">
        <v>70000</v>
      </c>
      <c r="D2268" s="58"/>
      <c r="E2268" s="169"/>
      <c r="G2268" s="62"/>
    </row>
    <row r="2269" spans="1:7" x14ac:dyDescent="0.2">
      <c r="A2269" s="47"/>
      <c r="B2269" s="413" t="s">
        <v>314</v>
      </c>
      <c r="C2269" s="434">
        <v>140000</v>
      </c>
      <c r="D2269" s="58"/>
      <c r="E2269" s="169"/>
      <c r="G2269" s="62"/>
    </row>
    <row r="2270" spans="1:7" x14ac:dyDescent="0.2">
      <c r="A2270" s="47"/>
      <c r="B2270" s="413" t="s">
        <v>166</v>
      </c>
      <c r="C2270" s="434">
        <v>120000</v>
      </c>
      <c r="D2270" s="58"/>
      <c r="E2270" s="169"/>
      <c r="G2270" s="62"/>
    </row>
    <row r="2271" spans="1:7" x14ac:dyDescent="0.2">
      <c r="A2271" s="47"/>
      <c r="B2271" s="413" t="s">
        <v>315</v>
      </c>
      <c r="C2271" s="434">
        <v>110000</v>
      </c>
      <c r="D2271" s="58"/>
      <c r="E2271" s="169"/>
      <c r="G2271" s="62"/>
    </row>
    <row r="2272" spans="1:7" x14ac:dyDescent="0.2">
      <c r="A2272" s="47"/>
      <c r="B2272" s="413" t="s">
        <v>109</v>
      </c>
      <c r="C2272" s="434">
        <v>200000</v>
      </c>
      <c r="D2272" s="58"/>
      <c r="E2272" s="169"/>
      <c r="G2272" s="62"/>
    </row>
    <row r="2273" spans="1:7" x14ac:dyDescent="0.2">
      <c r="A2273" s="47"/>
      <c r="B2273" s="413" t="s">
        <v>316</v>
      </c>
      <c r="C2273" s="434">
        <v>80000</v>
      </c>
      <c r="D2273" s="58"/>
      <c r="E2273" s="169"/>
      <c r="G2273" s="62"/>
    </row>
    <row r="2274" spans="1:7" x14ac:dyDescent="0.2">
      <c r="A2274" s="47"/>
      <c r="B2274" s="413" t="s">
        <v>317</v>
      </c>
      <c r="C2274" s="434">
        <v>130000</v>
      </c>
      <c r="D2274" s="58"/>
      <c r="E2274" s="169"/>
      <c r="G2274" s="62"/>
    </row>
    <row r="2275" spans="1:7" x14ac:dyDescent="0.2">
      <c r="A2275" s="47"/>
      <c r="B2275" s="256" t="s">
        <v>256</v>
      </c>
      <c r="C2275" s="435">
        <v>150000</v>
      </c>
      <c r="D2275" s="58"/>
      <c r="E2275" s="169"/>
      <c r="G2275" s="62"/>
    </row>
    <row r="2276" spans="1:7" x14ac:dyDescent="0.2">
      <c r="A2276" s="47"/>
      <c r="B2276" s="413" t="s">
        <v>102</v>
      </c>
      <c r="C2276" s="434">
        <v>80000</v>
      </c>
      <c r="D2276" s="58"/>
      <c r="E2276" s="169"/>
      <c r="F2276" s="266" t="s">
        <v>318</v>
      </c>
      <c r="G2276" s="6">
        <f>C2264+C2265+C2266+C2267+C2268+C2269+C2270+C2271+C2272+C2273+C2274+C2275+C2276</f>
        <v>1500000</v>
      </c>
    </row>
    <row r="2277" spans="1:7" x14ac:dyDescent="0.2">
      <c r="A2277" s="47"/>
      <c r="B2277" s="425" t="s">
        <v>72</v>
      </c>
      <c r="C2277" s="426">
        <v>30000</v>
      </c>
      <c r="D2277" s="58"/>
      <c r="E2277" s="169"/>
      <c r="G2277" s="62"/>
    </row>
    <row r="2278" spans="1:7" x14ac:dyDescent="0.2">
      <c r="A2278" s="47"/>
      <c r="B2278" s="255" t="s">
        <v>257</v>
      </c>
      <c r="C2278" s="135">
        <v>30000</v>
      </c>
      <c r="D2278" s="58"/>
      <c r="E2278" s="169"/>
      <c r="G2278" s="62"/>
    </row>
    <row r="2279" spans="1:7" x14ac:dyDescent="0.2">
      <c r="A2279" s="47"/>
      <c r="B2279" s="255" t="s">
        <v>319</v>
      </c>
      <c r="C2279" s="135">
        <v>35000</v>
      </c>
      <c r="D2279" s="58"/>
      <c r="E2279" s="169"/>
      <c r="G2279" s="62"/>
    </row>
    <row r="2280" spans="1:7" x14ac:dyDescent="0.2">
      <c r="A2280" s="47"/>
      <c r="B2280" s="255" t="s">
        <v>258</v>
      </c>
      <c r="C2280" s="135">
        <v>30000</v>
      </c>
      <c r="D2280" s="58"/>
      <c r="E2280" s="169"/>
      <c r="G2280" s="62"/>
    </row>
    <row r="2281" spans="1:7" x14ac:dyDescent="0.2">
      <c r="A2281" s="47"/>
      <c r="B2281" s="255" t="s">
        <v>104</v>
      </c>
      <c r="C2281" s="135">
        <v>30000</v>
      </c>
      <c r="D2281" s="58"/>
      <c r="E2281" s="169"/>
    </row>
    <row r="2282" spans="1:7" x14ac:dyDescent="0.2">
      <c r="A2282" s="47"/>
      <c r="B2282" s="255" t="s">
        <v>320</v>
      </c>
      <c r="C2282" s="135">
        <v>20000</v>
      </c>
      <c r="D2282" s="58"/>
      <c r="E2282" s="169"/>
    </row>
    <row r="2283" spans="1:7" x14ac:dyDescent="0.2">
      <c r="A2283" s="47"/>
      <c r="B2283" s="255" t="s">
        <v>103</v>
      </c>
      <c r="C2283" s="135">
        <v>30000</v>
      </c>
      <c r="D2283" s="58"/>
      <c r="E2283" s="169"/>
    </row>
    <row r="2284" spans="1:7" x14ac:dyDescent="0.2">
      <c r="A2284" s="47"/>
      <c r="B2284" s="255" t="s">
        <v>142</v>
      </c>
      <c r="C2284" s="135">
        <v>20000</v>
      </c>
      <c r="D2284" s="58"/>
      <c r="E2284" s="169"/>
    </row>
    <row r="2285" spans="1:7" x14ac:dyDescent="0.2">
      <c r="A2285" s="47"/>
      <c r="B2285" s="255" t="s">
        <v>259</v>
      </c>
      <c r="C2285" s="135">
        <v>30000</v>
      </c>
      <c r="D2285" s="58"/>
      <c r="E2285" s="169"/>
    </row>
    <row r="2286" spans="1:7" x14ac:dyDescent="0.2">
      <c r="A2286" s="47"/>
      <c r="B2286" s="255" t="s">
        <v>107</v>
      </c>
      <c r="C2286" s="135">
        <v>30000</v>
      </c>
      <c r="D2286" s="58"/>
      <c r="E2286" s="169"/>
    </row>
    <row r="2287" spans="1:7" x14ac:dyDescent="0.2">
      <c r="A2287" s="47"/>
      <c r="B2287" s="255" t="s">
        <v>260</v>
      </c>
      <c r="C2287" s="135">
        <v>30000</v>
      </c>
      <c r="D2287" s="58"/>
      <c r="E2287" s="169"/>
      <c r="F2287" s="322"/>
      <c r="G2287" s="266"/>
    </row>
    <row r="2288" spans="1:7" x14ac:dyDescent="0.2">
      <c r="A2288" s="47"/>
      <c r="B2288" s="425" t="s">
        <v>261</v>
      </c>
      <c r="C2288" s="426">
        <v>20000</v>
      </c>
      <c r="D2288" s="58"/>
      <c r="E2288" s="270"/>
      <c r="G2288" s="70"/>
    </row>
    <row r="2289" spans="1:8" x14ac:dyDescent="0.2">
      <c r="A2289" s="47"/>
      <c r="B2289" s="255" t="s">
        <v>262</v>
      </c>
      <c r="C2289" s="135">
        <v>40000</v>
      </c>
      <c r="D2289" s="58"/>
      <c r="E2289" s="270"/>
      <c r="G2289" s="70"/>
    </row>
    <row r="2290" spans="1:8" x14ac:dyDescent="0.2">
      <c r="A2290" s="47"/>
      <c r="B2290" s="255" t="s">
        <v>277</v>
      </c>
      <c r="C2290" s="135">
        <v>30000</v>
      </c>
      <c r="D2290" s="58"/>
      <c r="E2290" s="169"/>
    </row>
    <row r="2291" spans="1:8" x14ac:dyDescent="0.2">
      <c r="A2291" s="47"/>
      <c r="B2291" s="255" t="s">
        <v>32</v>
      </c>
      <c r="C2291" s="135">
        <v>30000</v>
      </c>
      <c r="D2291" s="58"/>
      <c r="E2291" s="169"/>
    </row>
    <row r="2292" spans="1:8" ht="12.75" customHeight="1" x14ac:dyDescent="0.2">
      <c r="A2292" s="47"/>
      <c r="B2292" s="255" t="s">
        <v>92</v>
      </c>
      <c r="C2292" s="135">
        <v>27150</v>
      </c>
      <c r="D2292" s="58"/>
      <c r="E2292" s="169"/>
      <c r="F2292" s="266"/>
      <c r="G2292" s="322"/>
    </row>
    <row r="2293" spans="1:8" x14ac:dyDescent="0.2">
      <c r="A2293" s="47"/>
      <c r="B2293" s="255" t="s">
        <v>105</v>
      </c>
      <c r="C2293" s="135">
        <v>40000</v>
      </c>
      <c r="D2293" s="58"/>
      <c r="E2293" s="169"/>
      <c r="G2293" s="106"/>
    </row>
    <row r="2294" spans="1:8" x14ac:dyDescent="0.2">
      <c r="A2294" s="47"/>
      <c r="B2294" s="255" t="s">
        <v>263</v>
      </c>
      <c r="C2294" s="135">
        <v>20000</v>
      </c>
      <c r="D2294" s="58"/>
      <c r="E2294" s="169"/>
      <c r="G2294" s="106"/>
      <c r="H2294" s="117"/>
    </row>
    <row r="2295" spans="1:8" x14ac:dyDescent="0.2">
      <c r="A2295" s="47"/>
      <c r="B2295" s="255" t="s">
        <v>140</v>
      </c>
      <c r="C2295" s="135">
        <v>30000</v>
      </c>
      <c r="D2295" s="58"/>
      <c r="E2295" s="169"/>
      <c r="G2295" s="106"/>
      <c r="H2295" s="117"/>
    </row>
    <row r="2296" spans="1:8" x14ac:dyDescent="0.2">
      <c r="A2296" s="47"/>
      <c r="B2296" s="255" t="s">
        <v>321</v>
      </c>
      <c r="C2296" s="135">
        <v>30000</v>
      </c>
      <c r="D2296" s="58"/>
      <c r="E2296" s="169"/>
      <c r="G2296" s="106"/>
      <c r="H2296" s="117"/>
    </row>
    <row r="2297" spans="1:8" x14ac:dyDescent="0.2">
      <c r="A2297" s="47"/>
      <c r="B2297" s="255" t="s">
        <v>322</v>
      </c>
      <c r="C2297" s="135">
        <v>35000</v>
      </c>
      <c r="D2297" s="58"/>
      <c r="E2297" s="169"/>
      <c r="G2297" s="106"/>
      <c r="H2297" s="117"/>
    </row>
    <row r="2298" spans="1:8" x14ac:dyDescent="0.2">
      <c r="A2298" s="47"/>
      <c r="B2298" s="255" t="s">
        <v>323</v>
      </c>
      <c r="C2298" s="135">
        <v>30000</v>
      </c>
      <c r="D2298" s="58"/>
      <c r="E2298" s="169"/>
      <c r="G2298" s="106"/>
      <c r="H2298" s="117"/>
    </row>
    <row r="2299" spans="1:8" ht="13.5" thickBot="1" x14ac:dyDescent="0.25">
      <c r="A2299" s="47"/>
      <c r="B2299" s="427" t="s">
        <v>324</v>
      </c>
      <c r="C2299" s="428">
        <v>30000</v>
      </c>
      <c r="D2299" s="58"/>
      <c r="E2299" s="170"/>
      <c r="G2299" s="106"/>
      <c r="H2299" s="117"/>
    </row>
    <row r="2300" spans="1:8" ht="14.25" thickTop="1" thickBot="1" x14ac:dyDescent="0.25">
      <c r="A2300" s="47"/>
      <c r="B2300" s="1"/>
      <c r="C2300" s="50"/>
      <c r="D2300" s="51"/>
      <c r="E2300" s="269" t="s">
        <v>28</v>
      </c>
    </row>
    <row r="2301" spans="1:8" ht="14.25" thickTop="1" thickBot="1" x14ac:dyDescent="0.25">
      <c r="A2301" s="47"/>
      <c r="B2301" s="53" t="s">
        <v>30</v>
      </c>
      <c r="C2301" s="151" t="s">
        <v>31</v>
      </c>
      <c r="D2301" s="55"/>
      <c r="E2301" s="175" t="s">
        <v>297</v>
      </c>
    </row>
    <row r="2302" spans="1:8" ht="13.5" thickTop="1" x14ac:dyDescent="0.2">
      <c r="A2302" s="47"/>
      <c r="B2302" s="255" t="s">
        <v>325</v>
      </c>
      <c r="C2302" s="135">
        <v>30000</v>
      </c>
      <c r="D2302" s="58"/>
      <c r="E2302" s="169"/>
      <c r="G2302" s="106"/>
      <c r="H2302" s="117"/>
    </row>
    <row r="2303" spans="1:8" x14ac:dyDescent="0.2">
      <c r="A2303" s="47"/>
      <c r="B2303" s="255" t="s">
        <v>106</v>
      </c>
      <c r="C2303" s="135">
        <v>40000</v>
      </c>
      <c r="D2303" s="58"/>
      <c r="E2303" s="169"/>
      <c r="G2303" s="106"/>
      <c r="H2303" s="117"/>
    </row>
    <row r="2304" spans="1:8" x14ac:dyDescent="0.2">
      <c r="A2304" s="47"/>
      <c r="B2304" s="255" t="s">
        <v>326</v>
      </c>
      <c r="C2304" s="135">
        <v>30000</v>
      </c>
      <c r="D2304" s="58"/>
      <c r="E2304" s="169"/>
      <c r="G2304" s="106"/>
      <c r="H2304" s="117"/>
    </row>
    <row r="2305" spans="1:8" x14ac:dyDescent="0.2">
      <c r="A2305" s="47"/>
      <c r="B2305" s="255" t="s">
        <v>264</v>
      </c>
      <c r="C2305" s="135">
        <v>20000</v>
      </c>
      <c r="D2305" s="58"/>
      <c r="E2305" s="169"/>
      <c r="F2305" s="73" t="s">
        <v>327</v>
      </c>
      <c r="G2305" s="106">
        <f>C2277+C2278+C2279+C2280+C2281+C2282+C2283+C2284+C2285+C2286+C2287+C2288+C2289+C2290+C2291+C2292+C2293+C2294+C2295+C2296+C2297+C2298+C2299+C2302+C2303+C2304+C2305</f>
        <v>797150</v>
      </c>
      <c r="H2305" s="117"/>
    </row>
    <row r="2306" spans="1:8" x14ac:dyDescent="0.2">
      <c r="A2306" s="47"/>
      <c r="B2306" s="314" t="s">
        <v>99</v>
      </c>
      <c r="C2306" s="332">
        <v>21000</v>
      </c>
      <c r="D2306" s="58"/>
      <c r="E2306" s="169"/>
      <c r="G2306" s="106"/>
      <c r="H2306" s="117"/>
    </row>
    <row r="2307" spans="1:8" x14ac:dyDescent="0.2">
      <c r="A2307" s="47"/>
      <c r="B2307" s="208" t="s">
        <v>276</v>
      </c>
      <c r="C2307" s="147">
        <v>18000</v>
      </c>
      <c r="D2307" s="58"/>
      <c r="E2307" s="169"/>
      <c r="G2307" s="106"/>
      <c r="H2307" s="117"/>
    </row>
    <row r="2308" spans="1:8" x14ac:dyDescent="0.2">
      <c r="A2308" s="47"/>
      <c r="B2308" s="208" t="s">
        <v>328</v>
      </c>
      <c r="C2308" s="147">
        <v>22000</v>
      </c>
      <c r="D2308" s="58"/>
      <c r="E2308" s="169"/>
      <c r="G2308" s="106"/>
      <c r="H2308" s="117"/>
    </row>
    <row r="2309" spans="1:8" x14ac:dyDescent="0.2">
      <c r="A2309" s="47"/>
      <c r="B2309" s="208" t="s">
        <v>329</v>
      </c>
      <c r="C2309" s="147">
        <v>20000</v>
      </c>
      <c r="D2309" s="58"/>
      <c r="E2309" s="169"/>
      <c r="G2309" s="106"/>
      <c r="H2309" s="117"/>
    </row>
    <row r="2310" spans="1:8" x14ac:dyDescent="0.2">
      <c r="A2310" s="47"/>
      <c r="B2310" s="208" t="s">
        <v>265</v>
      </c>
      <c r="C2310" s="147">
        <v>22000</v>
      </c>
      <c r="D2310" s="58"/>
      <c r="E2310" s="169"/>
      <c r="G2310" s="106"/>
      <c r="H2310" s="117"/>
    </row>
    <row r="2311" spans="1:8" x14ac:dyDescent="0.2">
      <c r="A2311" s="47"/>
      <c r="B2311" s="235" t="s">
        <v>330</v>
      </c>
      <c r="C2311" s="147">
        <v>24000</v>
      </c>
      <c r="D2311" s="58"/>
      <c r="E2311" s="169"/>
      <c r="G2311" s="106"/>
      <c r="H2311" s="117"/>
    </row>
    <row r="2312" spans="1:8" x14ac:dyDescent="0.2">
      <c r="A2312" s="47"/>
      <c r="B2312" s="235" t="s">
        <v>331</v>
      </c>
      <c r="C2312" s="147">
        <v>22000</v>
      </c>
      <c r="D2312" s="58"/>
      <c r="E2312" s="169"/>
      <c r="G2312" s="106"/>
      <c r="H2312" s="117"/>
    </row>
    <row r="2313" spans="1:8" x14ac:dyDescent="0.2">
      <c r="A2313" s="47"/>
      <c r="B2313" s="208" t="s">
        <v>100</v>
      </c>
      <c r="C2313" s="147">
        <v>13000</v>
      </c>
      <c r="D2313" s="58"/>
      <c r="E2313" s="169"/>
      <c r="G2313" s="106"/>
      <c r="H2313" s="117"/>
    </row>
    <row r="2314" spans="1:8" x14ac:dyDescent="0.2">
      <c r="A2314" s="47"/>
      <c r="B2314" s="208" t="s">
        <v>332</v>
      </c>
      <c r="C2314" s="147">
        <v>22000</v>
      </c>
      <c r="D2314" s="58"/>
      <c r="E2314" s="169"/>
      <c r="G2314" s="106"/>
      <c r="H2314" s="117"/>
    </row>
    <row r="2315" spans="1:8" x14ac:dyDescent="0.2">
      <c r="A2315" s="47"/>
      <c r="B2315" s="235" t="s">
        <v>333</v>
      </c>
      <c r="C2315" s="147">
        <v>15000</v>
      </c>
      <c r="D2315" s="58"/>
      <c r="E2315" s="169">
        <v>13</v>
      </c>
      <c r="G2315" s="106"/>
      <c r="H2315" s="117"/>
    </row>
    <row r="2316" spans="1:8" x14ac:dyDescent="0.2">
      <c r="A2316" s="47"/>
      <c r="B2316" s="333" t="s">
        <v>101</v>
      </c>
      <c r="C2316" s="147">
        <v>26000</v>
      </c>
      <c r="D2316" s="58"/>
      <c r="E2316" s="169"/>
      <c r="G2316" s="106"/>
      <c r="H2316" s="117"/>
    </row>
    <row r="2317" spans="1:8" x14ac:dyDescent="0.2">
      <c r="A2317" s="47"/>
      <c r="B2317" s="333" t="s">
        <v>334</v>
      </c>
      <c r="C2317" s="147">
        <v>14000</v>
      </c>
      <c r="D2317" s="58"/>
      <c r="E2317" s="169"/>
      <c r="G2317" s="106"/>
      <c r="H2317" s="117"/>
    </row>
    <row r="2318" spans="1:8" x14ac:dyDescent="0.2">
      <c r="A2318" s="47"/>
      <c r="B2318" s="333" t="s">
        <v>335</v>
      </c>
      <c r="C2318" s="147">
        <v>11000</v>
      </c>
      <c r="D2318" s="58"/>
      <c r="E2318" s="169"/>
      <c r="G2318" s="106"/>
      <c r="H2318" s="117"/>
    </row>
    <row r="2319" spans="1:8" x14ac:dyDescent="0.2">
      <c r="A2319" s="47"/>
      <c r="B2319" s="235" t="s">
        <v>336</v>
      </c>
      <c r="C2319" s="147">
        <v>24000</v>
      </c>
      <c r="D2319" s="58"/>
      <c r="E2319" s="169"/>
      <c r="G2319" s="106"/>
      <c r="H2319" s="117"/>
    </row>
    <row r="2320" spans="1:8" x14ac:dyDescent="0.2">
      <c r="A2320" s="47"/>
      <c r="B2320" s="333" t="s">
        <v>337</v>
      </c>
      <c r="C2320" s="147">
        <v>18000</v>
      </c>
      <c r="D2320" s="58"/>
      <c r="E2320" s="169"/>
      <c r="G2320" s="106"/>
      <c r="H2320" s="117"/>
    </row>
    <row r="2321" spans="1:8" x14ac:dyDescent="0.2">
      <c r="A2321" s="47"/>
      <c r="B2321" s="235" t="s">
        <v>338</v>
      </c>
      <c r="C2321" s="147">
        <v>18000</v>
      </c>
      <c r="D2321" s="58"/>
      <c r="E2321" s="169"/>
      <c r="G2321" s="106"/>
      <c r="H2321" s="117"/>
    </row>
    <row r="2322" spans="1:8" x14ac:dyDescent="0.2">
      <c r="A2322" s="47"/>
      <c r="B2322" s="235" t="s">
        <v>339</v>
      </c>
      <c r="C2322" s="147">
        <v>27000</v>
      </c>
      <c r="D2322" s="58"/>
      <c r="E2322" s="169"/>
      <c r="G2322" s="106"/>
      <c r="H2322" s="117"/>
    </row>
    <row r="2323" spans="1:8" x14ac:dyDescent="0.2">
      <c r="A2323" s="47"/>
      <c r="B2323" s="235" t="s">
        <v>340</v>
      </c>
      <c r="C2323" s="147">
        <v>22000</v>
      </c>
      <c r="D2323" s="58"/>
      <c r="E2323" s="169"/>
      <c r="G2323" s="106"/>
      <c r="H2323" s="117"/>
    </row>
    <row r="2324" spans="1:8" ht="13.5" thickBot="1" x14ac:dyDescent="0.25">
      <c r="A2324" s="47"/>
      <c r="B2324" s="235" t="s">
        <v>330</v>
      </c>
      <c r="C2324" s="147">
        <v>24000</v>
      </c>
      <c r="D2324" s="58"/>
      <c r="E2324" s="169"/>
      <c r="F2324" s="73" t="s">
        <v>341</v>
      </c>
      <c r="G2324" s="106">
        <f>C2306+C2307+C2308+C2309+C2310+C2311+C2312+C2313+C2314+C2315+C2316+C2317+C2318+C2319+C2320+C2321+C2322+C2323+C2324</f>
        <v>383000</v>
      </c>
      <c r="H2324" s="117"/>
    </row>
    <row r="2325" spans="1:8" ht="14.25" thickTop="1" thickBot="1" x14ac:dyDescent="0.25">
      <c r="A2325" s="47"/>
      <c r="B2325" s="103" t="s">
        <v>33</v>
      </c>
      <c r="C2325" s="108">
        <f>SUM(C2302:C2324,C2254:C2299)</f>
        <v>21155274</v>
      </c>
      <c r="D2325" s="157"/>
      <c r="E2325" s="108">
        <f t="shared" ref="E2325" si="9">SUM(E2302:E2324,E2254:E2299)</f>
        <v>30915.5</v>
      </c>
    </row>
    <row r="2326" spans="1:8" ht="13.5" thickTop="1" x14ac:dyDescent="0.2">
      <c r="A2326" s="47"/>
      <c r="B2326" s="1"/>
      <c r="C2326" s="68"/>
      <c r="D2326" s="1"/>
      <c r="E2326" s="262"/>
    </row>
    <row r="2327" spans="1:8" x14ac:dyDescent="0.2">
      <c r="A2327" s="47"/>
      <c r="B2327" s="1"/>
      <c r="C2327" s="68"/>
      <c r="D2327" s="1"/>
      <c r="E2327" s="262"/>
    </row>
    <row r="2328" spans="1:8" ht="15.75" customHeight="1" x14ac:dyDescent="0.25">
      <c r="A2328" s="47"/>
      <c r="B2328" s="118" t="s">
        <v>288</v>
      </c>
      <c r="C2328" s="68"/>
      <c r="D2328" s="1"/>
      <c r="E2328" s="262"/>
    </row>
    <row r="2329" spans="1:8" x14ac:dyDescent="0.2">
      <c r="A2329" s="47"/>
      <c r="B2329" s="1"/>
      <c r="C2329" s="68"/>
      <c r="D2329" s="1"/>
      <c r="E2329" s="262"/>
    </row>
    <row r="2330" spans="1:8" ht="13.5" thickBot="1" x14ac:dyDescent="0.25">
      <c r="A2330" s="72"/>
      <c r="B2330" s="1"/>
      <c r="C2330" s="50"/>
      <c r="D2330" s="51"/>
      <c r="E2330" s="269" t="s">
        <v>28</v>
      </c>
    </row>
    <row r="2331" spans="1:8" ht="14.25" thickTop="1" thickBot="1" x14ac:dyDescent="0.25">
      <c r="B2331" s="53" t="s">
        <v>30</v>
      </c>
      <c r="C2331" s="86" t="s">
        <v>31</v>
      </c>
      <c r="D2331" s="9"/>
      <c r="E2331" s="175" t="s">
        <v>297</v>
      </c>
    </row>
    <row r="2332" spans="1:8" ht="13.5" thickTop="1" x14ac:dyDescent="0.2">
      <c r="B2332" s="331" t="s">
        <v>550</v>
      </c>
      <c r="C2332" s="296">
        <v>287565</v>
      </c>
      <c r="D2332" s="55"/>
      <c r="E2332" s="184"/>
      <c r="F2332" s="73" t="s">
        <v>549</v>
      </c>
      <c r="G2332" s="6">
        <v>287565</v>
      </c>
    </row>
    <row r="2333" spans="1:8" ht="13.5" thickBot="1" x14ac:dyDescent="0.25">
      <c r="B2333" s="315" t="s">
        <v>548</v>
      </c>
      <c r="C2333" s="137">
        <v>2100000</v>
      </c>
      <c r="D2333" s="55"/>
      <c r="E2333" s="182"/>
      <c r="F2333" s="73" t="s">
        <v>139</v>
      </c>
      <c r="G2333" s="6">
        <v>2100000</v>
      </c>
    </row>
    <row r="2334" spans="1:8" ht="14.25" thickTop="1" thickBot="1" x14ac:dyDescent="0.25">
      <c r="A2334" s="47"/>
      <c r="B2334" s="103" t="s">
        <v>33</v>
      </c>
      <c r="C2334" s="66">
        <f>C2332+C2333</f>
        <v>2387565</v>
      </c>
      <c r="E2334" s="174">
        <f>E2332+E2333</f>
        <v>0</v>
      </c>
    </row>
    <row r="2335" spans="1:8" ht="13.5" thickTop="1" x14ac:dyDescent="0.2">
      <c r="A2335" s="47"/>
      <c r="B2335" s="1"/>
      <c r="C2335" s="68"/>
      <c r="D2335" s="1"/>
      <c r="E2335" s="262"/>
    </row>
    <row r="2336" spans="1:8" x14ac:dyDescent="0.2">
      <c r="A2336" s="47"/>
      <c r="B2336" s="1"/>
      <c r="C2336" s="68"/>
      <c r="D2336" s="1"/>
      <c r="E2336" s="262"/>
    </row>
    <row r="2337" spans="1:5" ht="15.75" customHeight="1" x14ac:dyDescent="0.25">
      <c r="A2337" s="72"/>
      <c r="B2337" s="118" t="s">
        <v>289</v>
      </c>
      <c r="C2337" s="89"/>
      <c r="D2337" s="1"/>
      <c r="E2337" s="262"/>
    </row>
    <row r="2338" spans="1:5" ht="13.5" thickBot="1" x14ac:dyDescent="0.25">
      <c r="A2338" s="72"/>
      <c r="B2338" s="1"/>
      <c r="C2338" s="50"/>
      <c r="D2338" s="51"/>
      <c r="E2338" s="269" t="s">
        <v>28</v>
      </c>
    </row>
    <row r="2339" spans="1:5" ht="14.25" thickTop="1" thickBot="1" x14ac:dyDescent="0.25">
      <c r="B2339" s="53" t="s">
        <v>30</v>
      </c>
      <c r="C2339" s="151" t="s">
        <v>31</v>
      </c>
      <c r="D2339" s="120"/>
      <c r="E2339" s="183" t="s">
        <v>297</v>
      </c>
    </row>
    <row r="2340" spans="1:5" ht="13.5" thickTop="1" x14ac:dyDescent="0.2">
      <c r="A2340" s="22">
        <v>9</v>
      </c>
      <c r="B2340" s="155" t="s">
        <v>596</v>
      </c>
      <c r="C2340" s="326">
        <v>146680</v>
      </c>
      <c r="D2340" s="1"/>
      <c r="E2340" s="169"/>
    </row>
    <row r="2341" spans="1:5" x14ac:dyDescent="0.2">
      <c r="A2341" s="22">
        <v>9</v>
      </c>
      <c r="B2341" s="124" t="s">
        <v>597</v>
      </c>
      <c r="C2341" s="327">
        <v>94555</v>
      </c>
      <c r="D2341" s="1"/>
      <c r="E2341" s="169"/>
    </row>
    <row r="2342" spans="1:5" x14ac:dyDescent="0.2">
      <c r="A2342" s="22">
        <v>9</v>
      </c>
      <c r="B2342" s="124" t="s">
        <v>598</v>
      </c>
      <c r="C2342" s="327">
        <v>30600</v>
      </c>
      <c r="D2342" s="1"/>
      <c r="E2342" s="169"/>
    </row>
    <row r="2343" spans="1:5" x14ac:dyDescent="0.2">
      <c r="A2343" s="22">
        <v>9</v>
      </c>
      <c r="B2343" s="124" t="s">
        <v>599</v>
      </c>
      <c r="C2343" s="327">
        <v>60600</v>
      </c>
      <c r="D2343" s="1"/>
      <c r="E2343" s="169"/>
    </row>
    <row r="2344" spans="1:5" x14ac:dyDescent="0.2">
      <c r="A2344" s="22">
        <v>9</v>
      </c>
      <c r="B2344" s="124" t="s">
        <v>600</v>
      </c>
      <c r="C2344" s="327">
        <v>67490</v>
      </c>
      <c r="D2344" s="1"/>
      <c r="E2344" s="169"/>
    </row>
    <row r="2345" spans="1:5" x14ac:dyDescent="0.2">
      <c r="A2345" s="22">
        <v>9</v>
      </c>
      <c r="B2345" s="124" t="s">
        <v>597</v>
      </c>
      <c r="C2345" s="327">
        <v>14100</v>
      </c>
      <c r="D2345" s="1"/>
      <c r="E2345" s="169"/>
    </row>
    <row r="2346" spans="1:5" x14ac:dyDescent="0.2">
      <c r="A2346" s="22">
        <v>9</v>
      </c>
      <c r="B2346" s="124" t="s">
        <v>601</v>
      </c>
      <c r="C2346" s="327">
        <v>59400</v>
      </c>
      <c r="D2346" s="1"/>
      <c r="E2346" s="169"/>
    </row>
    <row r="2347" spans="1:5" x14ac:dyDescent="0.2">
      <c r="A2347" s="22">
        <v>9</v>
      </c>
      <c r="B2347" s="124" t="s">
        <v>602</v>
      </c>
      <c r="C2347" s="327">
        <v>41820</v>
      </c>
      <c r="D2347" s="1"/>
      <c r="E2347" s="169"/>
    </row>
    <row r="2348" spans="1:5" x14ac:dyDescent="0.2">
      <c r="A2348" s="22">
        <v>9</v>
      </c>
      <c r="B2348" s="124" t="s">
        <v>603</v>
      </c>
      <c r="C2348" s="327">
        <v>126166</v>
      </c>
      <c r="D2348" s="1"/>
      <c r="E2348" s="169"/>
    </row>
    <row r="2349" spans="1:5" x14ac:dyDescent="0.2">
      <c r="A2349" s="22">
        <v>9</v>
      </c>
      <c r="B2349" s="124" t="s">
        <v>604</v>
      </c>
      <c r="C2349" s="327">
        <v>62640</v>
      </c>
      <c r="D2349" s="1"/>
      <c r="E2349" s="169"/>
    </row>
    <row r="2350" spans="1:5" x14ac:dyDescent="0.2">
      <c r="A2350" s="22">
        <v>9</v>
      </c>
      <c r="B2350" s="124" t="s">
        <v>605</v>
      </c>
      <c r="C2350" s="327">
        <v>3040</v>
      </c>
      <c r="D2350" s="1"/>
      <c r="E2350" s="169"/>
    </row>
    <row r="2351" spans="1:5" x14ac:dyDescent="0.2">
      <c r="A2351" s="22">
        <v>9</v>
      </c>
      <c r="B2351" s="124" t="s">
        <v>606</v>
      </c>
      <c r="C2351" s="327">
        <v>21480</v>
      </c>
      <c r="D2351" s="1"/>
      <c r="E2351" s="169"/>
    </row>
    <row r="2352" spans="1:5" x14ac:dyDescent="0.2">
      <c r="A2352" s="22">
        <v>9</v>
      </c>
      <c r="B2352" s="124" t="s">
        <v>607</v>
      </c>
      <c r="C2352" s="328">
        <v>4544</v>
      </c>
      <c r="D2352" s="1"/>
      <c r="E2352" s="169"/>
    </row>
    <row r="2353" spans="1:5" x14ac:dyDescent="0.2">
      <c r="B2353" s="124" t="s">
        <v>608</v>
      </c>
      <c r="C2353" s="327">
        <v>9000</v>
      </c>
      <c r="D2353" s="1"/>
      <c r="E2353" s="169"/>
    </row>
    <row r="2354" spans="1:5" x14ac:dyDescent="0.2">
      <c r="B2354" s="124" t="s">
        <v>609</v>
      </c>
      <c r="C2354" s="327">
        <v>36060</v>
      </c>
      <c r="D2354" s="1"/>
      <c r="E2354" s="169"/>
    </row>
    <row r="2355" spans="1:5" x14ac:dyDescent="0.2">
      <c r="A2355" s="22">
        <v>9</v>
      </c>
      <c r="B2355" s="124" t="s">
        <v>610</v>
      </c>
      <c r="C2355" s="327">
        <v>154024</v>
      </c>
      <c r="D2355" s="1"/>
      <c r="E2355" s="169"/>
    </row>
    <row r="2356" spans="1:5" x14ac:dyDescent="0.2">
      <c r="A2356" s="22">
        <v>9</v>
      </c>
      <c r="B2356" s="124" t="s">
        <v>611</v>
      </c>
      <c r="C2356" s="327">
        <v>35100</v>
      </c>
      <c r="D2356" s="1"/>
      <c r="E2356" s="169"/>
    </row>
    <row r="2357" spans="1:5" x14ac:dyDescent="0.2">
      <c r="A2357" s="22">
        <v>9</v>
      </c>
      <c r="B2357" s="124" t="s">
        <v>612</v>
      </c>
      <c r="C2357" s="327">
        <v>72900</v>
      </c>
      <c r="D2357" s="1"/>
      <c r="E2357" s="169"/>
    </row>
    <row r="2358" spans="1:5" x14ac:dyDescent="0.2">
      <c r="A2358" s="22">
        <v>9</v>
      </c>
      <c r="B2358" s="124" t="s">
        <v>613</v>
      </c>
      <c r="C2358" s="327">
        <v>21870</v>
      </c>
      <c r="D2358" s="1"/>
      <c r="E2358" s="169"/>
    </row>
    <row r="2359" spans="1:5" x14ac:dyDescent="0.2">
      <c r="A2359" s="22">
        <v>9</v>
      </c>
      <c r="B2359" s="124" t="s">
        <v>614</v>
      </c>
      <c r="C2359" s="327">
        <v>2136</v>
      </c>
      <c r="D2359" s="1"/>
      <c r="E2359" s="169"/>
    </row>
    <row r="2360" spans="1:5" x14ac:dyDescent="0.2">
      <c r="A2360" s="22">
        <v>9</v>
      </c>
      <c r="B2360" s="124" t="s">
        <v>615</v>
      </c>
      <c r="C2360" s="327">
        <v>5880</v>
      </c>
      <c r="D2360" s="1"/>
      <c r="E2360" s="169"/>
    </row>
    <row r="2361" spans="1:5" x14ac:dyDescent="0.2">
      <c r="A2361" s="22">
        <v>9</v>
      </c>
      <c r="B2361" s="124" t="s">
        <v>596</v>
      </c>
      <c r="C2361" s="327">
        <v>779654</v>
      </c>
      <c r="D2361" s="1"/>
      <c r="E2361" s="169"/>
    </row>
    <row r="2362" spans="1:5" x14ac:dyDescent="0.2">
      <c r="A2362" s="22">
        <v>9</v>
      </c>
      <c r="B2362" s="124" t="s">
        <v>616</v>
      </c>
      <c r="C2362" s="327">
        <v>374080</v>
      </c>
      <c r="D2362" s="1"/>
      <c r="E2362" s="169"/>
    </row>
    <row r="2363" spans="1:5" x14ac:dyDescent="0.2">
      <c r="A2363" s="22">
        <v>9</v>
      </c>
      <c r="B2363" s="124" t="s">
        <v>617</v>
      </c>
      <c r="C2363" s="327">
        <v>460136</v>
      </c>
      <c r="D2363" s="1"/>
      <c r="E2363" s="169"/>
    </row>
    <row r="2364" spans="1:5" x14ac:dyDescent="0.2">
      <c r="A2364" s="22">
        <v>9</v>
      </c>
      <c r="B2364" s="124" t="s">
        <v>618</v>
      </c>
      <c r="C2364" s="327">
        <v>999140</v>
      </c>
      <c r="D2364" s="1"/>
      <c r="E2364" s="169"/>
    </row>
    <row r="2365" spans="1:5" x14ac:dyDescent="0.2">
      <c r="A2365" s="22">
        <v>9</v>
      </c>
      <c r="B2365" s="124" t="s">
        <v>619</v>
      </c>
      <c r="C2365" s="327">
        <v>300354</v>
      </c>
      <c r="D2365" s="1"/>
      <c r="E2365" s="169"/>
    </row>
    <row r="2366" spans="1:5" x14ac:dyDescent="0.2">
      <c r="A2366" s="22">
        <v>9</v>
      </c>
      <c r="B2366" s="124" t="s">
        <v>620</v>
      </c>
      <c r="C2366" s="327">
        <v>370574</v>
      </c>
      <c r="D2366" s="1"/>
      <c r="E2366" s="169"/>
    </row>
    <row r="2367" spans="1:5" x14ac:dyDescent="0.2">
      <c r="A2367" s="22">
        <v>9</v>
      </c>
      <c r="B2367" s="124" t="s">
        <v>621</v>
      </c>
      <c r="C2367" s="327">
        <v>2376</v>
      </c>
      <c r="D2367" s="1"/>
      <c r="E2367" s="169"/>
    </row>
    <row r="2368" spans="1:5" x14ac:dyDescent="0.2">
      <c r="A2368" s="22">
        <v>9</v>
      </c>
      <c r="B2368" s="124" t="s">
        <v>622</v>
      </c>
      <c r="C2368" s="327">
        <v>2160</v>
      </c>
      <c r="D2368" s="1"/>
      <c r="E2368" s="169"/>
    </row>
    <row r="2369" spans="1:5" x14ac:dyDescent="0.2">
      <c r="A2369" s="22">
        <v>9</v>
      </c>
      <c r="B2369" s="124" t="s">
        <v>623</v>
      </c>
      <c r="C2369" s="327">
        <v>80820</v>
      </c>
      <c r="D2369" s="1"/>
      <c r="E2369" s="169"/>
    </row>
    <row r="2370" spans="1:5" x14ac:dyDescent="0.2">
      <c r="A2370" s="22">
        <v>9</v>
      </c>
      <c r="B2370" s="124" t="s">
        <v>624</v>
      </c>
      <c r="C2370" s="327">
        <v>28080</v>
      </c>
      <c r="D2370" s="1"/>
      <c r="E2370" s="169"/>
    </row>
    <row r="2371" spans="1:5" x14ac:dyDescent="0.2">
      <c r="A2371" s="22">
        <v>9</v>
      </c>
      <c r="B2371" s="124" t="s">
        <v>625</v>
      </c>
      <c r="C2371" s="327">
        <v>58130</v>
      </c>
      <c r="D2371" s="1"/>
      <c r="E2371" s="169"/>
    </row>
    <row r="2372" spans="1:5" ht="13.5" thickBot="1" x14ac:dyDescent="0.25">
      <c r="A2372" s="22">
        <v>9</v>
      </c>
      <c r="B2372" s="130" t="s">
        <v>626</v>
      </c>
      <c r="C2372" s="429">
        <v>55170</v>
      </c>
      <c r="D2372" s="1"/>
      <c r="E2372" s="170"/>
    </row>
    <row r="2373" spans="1:5" ht="14.25" thickTop="1" thickBot="1" x14ac:dyDescent="0.25">
      <c r="A2373" s="72"/>
      <c r="B2373" s="1"/>
      <c r="C2373" s="50"/>
      <c r="D2373" s="51"/>
      <c r="E2373" s="269" t="s">
        <v>28</v>
      </c>
    </row>
    <row r="2374" spans="1:5" ht="14.25" thickTop="1" thickBot="1" x14ac:dyDescent="0.25">
      <c r="B2374" s="53" t="s">
        <v>30</v>
      </c>
      <c r="C2374" s="151" t="s">
        <v>31</v>
      </c>
      <c r="D2374" s="120"/>
      <c r="E2374" s="183" t="s">
        <v>297</v>
      </c>
    </row>
    <row r="2375" spans="1:5" ht="13.5" thickTop="1" x14ac:dyDescent="0.2">
      <c r="A2375" s="22">
        <v>9</v>
      </c>
      <c r="B2375" s="124" t="s">
        <v>627</v>
      </c>
      <c r="C2375" s="327">
        <v>99900</v>
      </c>
      <c r="D2375" s="1"/>
      <c r="E2375" s="169"/>
    </row>
    <row r="2376" spans="1:5" x14ac:dyDescent="0.2">
      <c r="B2376" s="124" t="s">
        <v>628</v>
      </c>
      <c r="C2376" s="327">
        <v>11088</v>
      </c>
      <c r="D2376" s="1"/>
      <c r="E2376" s="169"/>
    </row>
    <row r="2377" spans="1:5" x14ac:dyDescent="0.2">
      <c r="A2377" s="72"/>
      <c r="B2377" s="124" t="s">
        <v>629</v>
      </c>
      <c r="C2377" s="329">
        <v>58320</v>
      </c>
      <c r="D2377" s="51"/>
      <c r="E2377" s="179"/>
    </row>
    <row r="2378" spans="1:5" x14ac:dyDescent="0.2">
      <c r="B2378" s="124" t="s">
        <v>277</v>
      </c>
      <c r="C2378" s="330">
        <v>60520</v>
      </c>
      <c r="D2378" s="120"/>
      <c r="E2378" s="182"/>
    </row>
    <row r="2379" spans="1:5" x14ac:dyDescent="0.2">
      <c r="A2379" s="22">
        <v>9</v>
      </c>
      <c r="B2379" s="124" t="s">
        <v>630</v>
      </c>
      <c r="C2379" s="327">
        <v>323060</v>
      </c>
      <c r="D2379" s="1"/>
      <c r="E2379" s="169"/>
    </row>
    <row r="2380" spans="1:5" x14ac:dyDescent="0.2">
      <c r="A2380" s="22">
        <v>9</v>
      </c>
      <c r="B2380" s="124" t="s">
        <v>631</v>
      </c>
      <c r="C2380" s="327">
        <v>771716</v>
      </c>
      <c r="D2380" s="1"/>
      <c r="E2380" s="169"/>
    </row>
    <row r="2381" spans="1:5" x14ac:dyDescent="0.2">
      <c r="A2381" s="22">
        <v>9</v>
      </c>
      <c r="B2381" s="124" t="s">
        <v>620</v>
      </c>
      <c r="C2381" s="327">
        <v>252540</v>
      </c>
      <c r="D2381" s="1"/>
      <c r="E2381" s="169"/>
    </row>
    <row r="2382" spans="1:5" x14ac:dyDescent="0.2">
      <c r="A2382" s="22">
        <v>9</v>
      </c>
      <c r="B2382" s="124" t="s">
        <v>632</v>
      </c>
      <c r="C2382" s="327">
        <v>10160</v>
      </c>
      <c r="D2382" s="1"/>
      <c r="E2382" s="169"/>
    </row>
    <row r="2383" spans="1:5" x14ac:dyDescent="0.2">
      <c r="A2383" s="22">
        <v>9</v>
      </c>
      <c r="B2383" s="124" t="s">
        <v>633</v>
      </c>
      <c r="C2383" s="327">
        <v>12624</v>
      </c>
      <c r="D2383" s="1"/>
      <c r="E2383" s="169"/>
    </row>
    <row r="2384" spans="1:5" x14ac:dyDescent="0.2">
      <c r="A2384" s="22">
        <v>9</v>
      </c>
      <c r="B2384" s="124" t="s">
        <v>634</v>
      </c>
      <c r="C2384" s="327">
        <v>55000</v>
      </c>
      <c r="D2384" s="1"/>
      <c r="E2384" s="169"/>
    </row>
    <row r="2385" spans="1:9" x14ac:dyDescent="0.2">
      <c r="A2385" s="22">
        <v>9</v>
      </c>
      <c r="B2385" s="124" t="s">
        <v>635</v>
      </c>
      <c r="C2385" s="327">
        <v>6900</v>
      </c>
      <c r="D2385" s="1"/>
      <c r="E2385" s="169"/>
    </row>
    <row r="2386" spans="1:9" x14ac:dyDescent="0.2">
      <c r="A2386" s="22">
        <v>9</v>
      </c>
      <c r="B2386" s="124" t="s">
        <v>636</v>
      </c>
      <c r="C2386" s="328">
        <v>78260</v>
      </c>
      <c r="D2386" s="1"/>
      <c r="E2386" s="169"/>
    </row>
    <row r="2387" spans="1:9" x14ac:dyDescent="0.2">
      <c r="A2387" s="22">
        <v>9</v>
      </c>
      <c r="B2387" s="124" t="s">
        <v>637</v>
      </c>
      <c r="C2387" s="327">
        <v>6300</v>
      </c>
      <c r="D2387" s="1"/>
      <c r="E2387" s="169"/>
    </row>
    <row r="2388" spans="1:9" x14ac:dyDescent="0.2">
      <c r="A2388" s="22">
        <v>9</v>
      </c>
      <c r="B2388" s="124" t="s">
        <v>638</v>
      </c>
      <c r="C2388" s="327">
        <v>58772</v>
      </c>
      <c r="D2388" s="1"/>
      <c r="E2388" s="169"/>
    </row>
    <row r="2389" spans="1:9" x14ac:dyDescent="0.2">
      <c r="A2389" s="22">
        <v>9</v>
      </c>
      <c r="B2389" s="124" t="s">
        <v>639</v>
      </c>
      <c r="C2389" s="327">
        <v>41702</v>
      </c>
      <c r="D2389" s="1"/>
      <c r="E2389" s="169"/>
    </row>
    <row r="2390" spans="1:9" x14ac:dyDescent="0.2">
      <c r="A2390" s="22">
        <v>9</v>
      </c>
      <c r="B2390" s="124" t="s">
        <v>275</v>
      </c>
      <c r="C2390" s="327">
        <v>19440</v>
      </c>
      <c r="D2390" s="1"/>
      <c r="E2390" s="169"/>
    </row>
    <row r="2391" spans="1:9" x14ac:dyDescent="0.2">
      <c r="A2391" s="22">
        <v>9</v>
      </c>
      <c r="B2391" s="124" t="s">
        <v>640</v>
      </c>
      <c r="C2391" s="327">
        <v>5768</v>
      </c>
      <c r="D2391" s="1"/>
      <c r="E2391" s="169"/>
    </row>
    <row r="2392" spans="1:9" x14ac:dyDescent="0.2">
      <c r="A2392" s="22">
        <v>9</v>
      </c>
      <c r="B2392" s="124" t="s">
        <v>641</v>
      </c>
      <c r="C2392" s="327">
        <v>2250</v>
      </c>
      <c r="D2392" s="1"/>
      <c r="E2392" s="169"/>
    </row>
    <row r="2393" spans="1:9" x14ac:dyDescent="0.2">
      <c r="A2393" s="22">
        <v>9</v>
      </c>
      <c r="B2393" s="124" t="s">
        <v>32</v>
      </c>
      <c r="C2393" s="327">
        <v>49788</v>
      </c>
      <c r="D2393" s="1"/>
      <c r="E2393" s="169"/>
    </row>
    <row r="2394" spans="1:9" x14ac:dyDescent="0.2">
      <c r="A2394" s="22">
        <v>9</v>
      </c>
      <c r="B2394" s="124" t="s">
        <v>642</v>
      </c>
      <c r="C2394" s="327">
        <v>41840</v>
      </c>
      <c r="D2394" s="1"/>
      <c r="E2394" s="169"/>
    </row>
    <row r="2395" spans="1:9" x14ac:dyDescent="0.2">
      <c r="A2395" s="22">
        <v>9</v>
      </c>
      <c r="B2395" s="124" t="s">
        <v>625</v>
      </c>
      <c r="C2395" s="327">
        <v>13200</v>
      </c>
      <c r="D2395" s="1"/>
      <c r="E2395" s="169"/>
    </row>
    <row r="2396" spans="1:9" s="1" customFormat="1" x14ac:dyDescent="0.2">
      <c r="A2396" s="47"/>
      <c r="B2396" s="124" t="s">
        <v>625</v>
      </c>
      <c r="C2396" s="327">
        <v>13024</v>
      </c>
      <c r="E2396" s="169"/>
      <c r="F2396" s="73"/>
      <c r="G2396" s="24"/>
      <c r="H2396" s="119"/>
      <c r="I2396" s="7"/>
    </row>
    <row r="2397" spans="1:9" s="1" customFormat="1" x14ac:dyDescent="0.2">
      <c r="A2397" s="47"/>
      <c r="B2397" s="124" t="s">
        <v>621</v>
      </c>
      <c r="C2397" s="327">
        <v>9056</v>
      </c>
      <c r="D2397" s="51"/>
      <c r="E2397" s="179"/>
      <c r="F2397" s="73"/>
      <c r="G2397" s="24"/>
      <c r="H2397" s="119"/>
      <c r="I2397" s="7"/>
    </row>
    <row r="2398" spans="1:9" s="1" customFormat="1" x14ac:dyDescent="0.2">
      <c r="A2398" s="47"/>
      <c r="B2398" s="124" t="s">
        <v>643</v>
      </c>
      <c r="C2398" s="327">
        <v>15092</v>
      </c>
      <c r="D2398" s="120"/>
      <c r="E2398" s="182"/>
      <c r="F2398" s="73"/>
      <c r="G2398" s="24"/>
      <c r="H2398" s="119"/>
      <c r="I2398" s="7"/>
    </row>
    <row r="2399" spans="1:9" x14ac:dyDescent="0.2">
      <c r="A2399" s="22">
        <v>9</v>
      </c>
      <c r="B2399" s="124" t="s">
        <v>276</v>
      </c>
      <c r="C2399" s="327">
        <v>105890</v>
      </c>
      <c r="D2399" s="1"/>
      <c r="E2399" s="169"/>
    </row>
    <row r="2400" spans="1:9" x14ac:dyDescent="0.2">
      <c r="A2400" s="22">
        <v>9</v>
      </c>
      <c r="B2400" s="124" t="s">
        <v>644</v>
      </c>
      <c r="C2400" s="327">
        <v>11398</v>
      </c>
      <c r="D2400" s="1"/>
      <c r="E2400" s="169"/>
    </row>
    <row r="2401" spans="1:5" x14ac:dyDescent="0.2">
      <c r="A2401" s="22">
        <v>9</v>
      </c>
      <c r="B2401" s="124" t="s">
        <v>645</v>
      </c>
      <c r="C2401" s="327">
        <v>147920</v>
      </c>
      <c r="D2401" s="1"/>
      <c r="E2401" s="169"/>
    </row>
    <row r="2402" spans="1:5" x14ac:dyDescent="0.2">
      <c r="A2402" s="22">
        <v>9</v>
      </c>
      <c r="B2402" s="124" t="s">
        <v>645</v>
      </c>
      <c r="C2402" s="327">
        <v>215070</v>
      </c>
      <c r="D2402" s="1"/>
      <c r="E2402" s="169"/>
    </row>
    <row r="2403" spans="1:5" x14ac:dyDescent="0.2">
      <c r="A2403" s="22">
        <v>9</v>
      </c>
      <c r="B2403" s="124" t="s">
        <v>597</v>
      </c>
      <c r="C2403" s="327">
        <v>90700</v>
      </c>
      <c r="D2403" s="1"/>
      <c r="E2403" s="169"/>
    </row>
    <row r="2404" spans="1:5" x14ac:dyDescent="0.2">
      <c r="A2404" s="22">
        <v>9</v>
      </c>
      <c r="B2404" s="124" t="s">
        <v>597</v>
      </c>
      <c r="C2404" s="327">
        <v>9800</v>
      </c>
      <c r="D2404" s="1"/>
      <c r="E2404" s="169"/>
    </row>
    <row r="2405" spans="1:5" x14ac:dyDescent="0.2">
      <c r="A2405" s="22">
        <v>9</v>
      </c>
      <c r="B2405" s="124" t="s">
        <v>599</v>
      </c>
      <c r="C2405" s="327">
        <v>424108</v>
      </c>
      <c r="D2405" s="1"/>
      <c r="E2405" s="169"/>
    </row>
    <row r="2406" spans="1:5" x14ac:dyDescent="0.2">
      <c r="A2406" s="22">
        <v>9</v>
      </c>
      <c r="B2406" s="124" t="s">
        <v>599</v>
      </c>
      <c r="C2406" s="327">
        <v>84568</v>
      </c>
      <c r="D2406" s="1"/>
      <c r="E2406" s="169"/>
    </row>
    <row r="2407" spans="1:5" x14ac:dyDescent="0.2">
      <c r="A2407" s="22">
        <v>9</v>
      </c>
      <c r="B2407" s="124" t="s">
        <v>599</v>
      </c>
      <c r="C2407" s="327">
        <v>380398</v>
      </c>
      <c r="D2407" s="1"/>
      <c r="E2407" s="169"/>
    </row>
    <row r="2408" spans="1:5" x14ac:dyDescent="0.2">
      <c r="A2408" s="22">
        <v>9</v>
      </c>
      <c r="B2408" s="124" t="s">
        <v>646</v>
      </c>
      <c r="C2408" s="327">
        <v>29200</v>
      </c>
      <c r="D2408" s="1"/>
      <c r="E2408" s="169"/>
    </row>
    <row r="2409" spans="1:5" x14ac:dyDescent="0.2">
      <c r="A2409" s="22">
        <v>9</v>
      </c>
      <c r="B2409" s="124" t="s">
        <v>647</v>
      </c>
      <c r="C2409" s="327">
        <v>12960</v>
      </c>
      <c r="D2409" s="1"/>
      <c r="E2409" s="169"/>
    </row>
    <row r="2410" spans="1:5" x14ac:dyDescent="0.2">
      <c r="A2410" s="22">
        <v>9</v>
      </c>
      <c r="B2410" s="124" t="s">
        <v>647</v>
      </c>
      <c r="C2410" s="327">
        <v>32538</v>
      </c>
      <c r="D2410" s="1"/>
      <c r="E2410" s="169"/>
    </row>
    <row r="2411" spans="1:5" x14ac:dyDescent="0.2">
      <c r="A2411" s="22">
        <v>9</v>
      </c>
      <c r="B2411" s="124" t="s">
        <v>648</v>
      </c>
      <c r="C2411" s="327">
        <v>15030</v>
      </c>
      <c r="D2411" s="1"/>
      <c r="E2411" s="169"/>
    </row>
    <row r="2412" spans="1:5" x14ac:dyDescent="0.2">
      <c r="A2412" s="22">
        <v>9</v>
      </c>
      <c r="B2412" s="124" t="s">
        <v>649</v>
      </c>
      <c r="C2412" s="327">
        <v>42300</v>
      </c>
      <c r="D2412" s="1"/>
      <c r="E2412" s="169"/>
    </row>
    <row r="2413" spans="1:5" x14ac:dyDescent="0.2">
      <c r="A2413" s="22">
        <v>9</v>
      </c>
      <c r="B2413" s="124" t="s">
        <v>650</v>
      </c>
      <c r="C2413" s="327">
        <v>11700</v>
      </c>
      <c r="D2413" s="1"/>
      <c r="E2413" s="169"/>
    </row>
    <row r="2414" spans="1:5" x14ac:dyDescent="0.2">
      <c r="A2414" s="22">
        <v>9</v>
      </c>
      <c r="B2414" s="124" t="s">
        <v>651</v>
      </c>
      <c r="C2414" s="327">
        <v>46264</v>
      </c>
      <c r="D2414" s="1"/>
      <c r="E2414" s="169"/>
    </row>
    <row r="2415" spans="1:5" x14ac:dyDescent="0.2">
      <c r="A2415" s="22">
        <v>9</v>
      </c>
      <c r="B2415" s="124" t="s">
        <v>652</v>
      </c>
      <c r="C2415" s="327">
        <v>20700</v>
      </c>
      <c r="D2415" s="1"/>
      <c r="E2415" s="169"/>
    </row>
    <row r="2416" spans="1:5" x14ac:dyDescent="0.2">
      <c r="A2416" s="22">
        <v>9</v>
      </c>
      <c r="B2416" s="124" t="s">
        <v>653</v>
      </c>
      <c r="C2416" s="327">
        <v>33415</v>
      </c>
      <c r="D2416" s="1"/>
      <c r="E2416" s="169"/>
    </row>
    <row r="2417" spans="1:5" x14ac:dyDescent="0.2">
      <c r="A2417" s="22">
        <v>9</v>
      </c>
      <c r="B2417" s="124" t="s">
        <v>654</v>
      </c>
      <c r="C2417" s="327">
        <v>11000</v>
      </c>
      <c r="D2417" s="1"/>
      <c r="E2417" s="169"/>
    </row>
    <row r="2418" spans="1:5" x14ac:dyDescent="0.2">
      <c r="A2418" s="22">
        <v>9</v>
      </c>
      <c r="B2418" s="124" t="s">
        <v>655</v>
      </c>
      <c r="C2418" s="327">
        <v>144560</v>
      </c>
      <c r="D2418" s="1"/>
      <c r="E2418" s="169"/>
    </row>
    <row r="2419" spans="1:5" x14ac:dyDescent="0.2">
      <c r="A2419" s="22">
        <v>9</v>
      </c>
      <c r="B2419" s="124" t="s">
        <v>656</v>
      </c>
      <c r="C2419" s="327">
        <v>115496</v>
      </c>
      <c r="D2419" s="1"/>
      <c r="E2419" s="169"/>
    </row>
    <row r="2420" spans="1:5" x14ac:dyDescent="0.2">
      <c r="A2420" s="22">
        <v>9</v>
      </c>
      <c r="B2420" s="124" t="s">
        <v>604</v>
      </c>
      <c r="C2420" s="327">
        <v>5064</v>
      </c>
      <c r="D2420" s="1"/>
      <c r="E2420" s="169"/>
    </row>
    <row r="2421" spans="1:5" x14ac:dyDescent="0.2">
      <c r="A2421" s="22">
        <v>9</v>
      </c>
      <c r="B2421" s="124" t="s">
        <v>657</v>
      </c>
      <c r="C2421" s="327">
        <v>16740</v>
      </c>
      <c r="D2421" s="1"/>
      <c r="E2421" s="169"/>
    </row>
    <row r="2422" spans="1:5" x14ac:dyDescent="0.2">
      <c r="A2422" s="22">
        <v>9</v>
      </c>
      <c r="B2422" s="124" t="s">
        <v>658</v>
      </c>
      <c r="C2422" s="327">
        <v>60600</v>
      </c>
      <c r="D2422" s="1"/>
      <c r="E2422" s="169"/>
    </row>
    <row r="2423" spans="1:5" x14ac:dyDescent="0.2">
      <c r="A2423" s="22">
        <v>9</v>
      </c>
      <c r="B2423" s="124" t="s">
        <v>659</v>
      </c>
      <c r="C2423" s="327">
        <v>1080</v>
      </c>
      <c r="D2423" s="1"/>
      <c r="E2423" s="169"/>
    </row>
    <row r="2424" spans="1:5" x14ac:dyDescent="0.2">
      <c r="A2424" s="22">
        <v>9</v>
      </c>
      <c r="B2424" s="124" t="s">
        <v>660</v>
      </c>
      <c r="C2424" s="327">
        <v>5144</v>
      </c>
      <c r="D2424" s="1"/>
      <c r="E2424" s="169"/>
    </row>
    <row r="2425" spans="1:5" x14ac:dyDescent="0.2">
      <c r="A2425" s="22">
        <v>9</v>
      </c>
      <c r="B2425" s="124" t="s">
        <v>626</v>
      </c>
      <c r="C2425" s="327">
        <v>8880</v>
      </c>
      <c r="D2425" s="1"/>
      <c r="E2425" s="169"/>
    </row>
    <row r="2426" spans="1:5" x14ac:dyDescent="0.2">
      <c r="A2426" s="22">
        <v>9</v>
      </c>
      <c r="B2426" s="124" t="s">
        <v>661</v>
      </c>
      <c r="C2426" s="327">
        <v>6704</v>
      </c>
      <c r="D2426" s="1"/>
      <c r="E2426" s="169"/>
    </row>
    <row r="2427" spans="1:5" x14ac:dyDescent="0.2">
      <c r="A2427" s="22">
        <v>9</v>
      </c>
      <c r="B2427" s="124" t="s">
        <v>662</v>
      </c>
      <c r="C2427" s="327">
        <v>33900</v>
      </c>
      <c r="D2427" s="1"/>
      <c r="E2427" s="169"/>
    </row>
    <row r="2428" spans="1:5" x14ac:dyDescent="0.2">
      <c r="A2428" s="22">
        <v>9</v>
      </c>
      <c r="B2428" s="124" t="s">
        <v>663</v>
      </c>
      <c r="C2428" s="327">
        <v>5032</v>
      </c>
      <c r="D2428" s="1"/>
      <c r="E2428" s="169"/>
    </row>
    <row r="2429" spans="1:5" x14ac:dyDescent="0.2">
      <c r="A2429" s="22">
        <v>9</v>
      </c>
      <c r="B2429" s="124" t="s">
        <v>664</v>
      </c>
      <c r="C2429" s="327">
        <v>10350</v>
      </c>
      <c r="D2429" s="1"/>
      <c r="E2429" s="169"/>
    </row>
    <row r="2430" spans="1:5" x14ac:dyDescent="0.2">
      <c r="A2430" s="22">
        <v>9</v>
      </c>
      <c r="B2430" s="124" t="s">
        <v>665</v>
      </c>
      <c r="C2430" s="327">
        <v>19800</v>
      </c>
      <c r="D2430" s="1"/>
      <c r="E2430" s="169"/>
    </row>
    <row r="2431" spans="1:5" x14ac:dyDescent="0.2">
      <c r="A2431" s="22">
        <v>9</v>
      </c>
      <c r="B2431" s="124" t="s">
        <v>666</v>
      </c>
      <c r="C2431" s="327">
        <v>16200</v>
      </c>
      <c r="D2431" s="1"/>
      <c r="E2431" s="169"/>
    </row>
    <row r="2432" spans="1:5" x14ac:dyDescent="0.2">
      <c r="A2432" s="22">
        <v>9</v>
      </c>
      <c r="B2432" s="124" t="s">
        <v>667</v>
      </c>
      <c r="C2432" s="327">
        <v>10900</v>
      </c>
      <c r="D2432" s="1"/>
      <c r="E2432" s="169"/>
    </row>
    <row r="2433" spans="1:5" x14ac:dyDescent="0.2">
      <c r="A2433" s="22">
        <v>9</v>
      </c>
      <c r="B2433" s="124" t="s">
        <v>668</v>
      </c>
      <c r="C2433" s="327">
        <v>60930</v>
      </c>
      <c r="D2433" s="1"/>
      <c r="E2433" s="169"/>
    </row>
    <row r="2434" spans="1:5" x14ac:dyDescent="0.2">
      <c r="A2434" s="22">
        <v>9</v>
      </c>
      <c r="B2434" s="124" t="s">
        <v>669</v>
      </c>
      <c r="C2434" s="327">
        <v>1800</v>
      </c>
      <c r="D2434" s="1"/>
      <c r="E2434" s="169"/>
    </row>
    <row r="2435" spans="1:5" x14ac:dyDescent="0.2">
      <c r="A2435" s="22">
        <v>9</v>
      </c>
      <c r="B2435" s="124" t="s">
        <v>670</v>
      </c>
      <c r="C2435" s="327">
        <v>5032</v>
      </c>
      <c r="D2435" s="1"/>
      <c r="E2435" s="169"/>
    </row>
    <row r="2436" spans="1:5" x14ac:dyDescent="0.2">
      <c r="A2436" s="22">
        <v>9</v>
      </c>
      <c r="B2436" s="124" t="s">
        <v>671</v>
      </c>
      <c r="C2436" s="327">
        <v>10480</v>
      </c>
      <c r="D2436" s="1"/>
      <c r="E2436" s="169"/>
    </row>
    <row r="2437" spans="1:5" x14ac:dyDescent="0.2">
      <c r="A2437" s="22">
        <v>9</v>
      </c>
      <c r="B2437" s="124" t="s">
        <v>672</v>
      </c>
      <c r="C2437" s="327">
        <v>1800</v>
      </c>
      <c r="D2437" s="1"/>
      <c r="E2437" s="169"/>
    </row>
    <row r="2438" spans="1:5" x14ac:dyDescent="0.2">
      <c r="A2438" s="22">
        <v>9</v>
      </c>
      <c r="B2438" s="124" t="s">
        <v>673</v>
      </c>
      <c r="C2438" s="327">
        <v>3640</v>
      </c>
      <c r="D2438" s="1"/>
      <c r="E2438" s="169"/>
    </row>
    <row r="2439" spans="1:5" x14ac:dyDescent="0.2">
      <c r="A2439" s="22">
        <v>9</v>
      </c>
      <c r="B2439" s="124" t="s">
        <v>674</v>
      </c>
      <c r="C2439" s="327">
        <v>4350</v>
      </c>
      <c r="D2439" s="1"/>
      <c r="E2439" s="169"/>
    </row>
    <row r="2440" spans="1:5" x14ac:dyDescent="0.2">
      <c r="A2440" s="22">
        <v>9</v>
      </c>
      <c r="B2440" s="124" t="s">
        <v>675</v>
      </c>
      <c r="C2440" s="327">
        <v>69400</v>
      </c>
      <c r="D2440" s="1"/>
      <c r="E2440" s="169"/>
    </row>
    <row r="2441" spans="1:5" x14ac:dyDescent="0.2">
      <c r="A2441" s="22">
        <v>9</v>
      </c>
      <c r="B2441" s="124" t="s">
        <v>676</v>
      </c>
      <c r="C2441" s="327">
        <v>1800</v>
      </c>
      <c r="D2441" s="1"/>
      <c r="E2441" s="169"/>
    </row>
    <row r="2442" spans="1:5" x14ac:dyDescent="0.2">
      <c r="A2442" s="22">
        <v>9</v>
      </c>
      <c r="B2442" s="124" t="s">
        <v>677</v>
      </c>
      <c r="C2442" s="327">
        <v>2960</v>
      </c>
      <c r="D2442" s="1"/>
      <c r="E2442" s="169"/>
    </row>
    <row r="2443" spans="1:5" x14ac:dyDescent="0.2">
      <c r="A2443" s="22">
        <v>9</v>
      </c>
      <c r="B2443" s="124" t="s">
        <v>678</v>
      </c>
      <c r="C2443" s="327">
        <v>7560</v>
      </c>
      <c r="D2443" s="1"/>
      <c r="E2443" s="169"/>
    </row>
    <row r="2444" spans="1:5" x14ac:dyDescent="0.2">
      <c r="A2444" s="22">
        <v>9</v>
      </c>
      <c r="B2444" s="124" t="s">
        <v>679</v>
      </c>
      <c r="C2444" s="327">
        <v>8730</v>
      </c>
      <c r="D2444" s="1"/>
      <c r="E2444" s="169"/>
    </row>
    <row r="2445" spans="1:5" x14ac:dyDescent="0.2">
      <c r="A2445" s="22">
        <v>9</v>
      </c>
      <c r="B2445" s="124" t="s">
        <v>680</v>
      </c>
      <c r="C2445" s="327">
        <v>9540</v>
      </c>
      <c r="D2445" s="1"/>
      <c r="E2445" s="169"/>
    </row>
    <row r="2446" spans="1:5" x14ac:dyDescent="0.2">
      <c r="A2446" s="22">
        <v>9</v>
      </c>
      <c r="B2446" s="124" t="s">
        <v>681</v>
      </c>
      <c r="C2446" s="327">
        <v>9090</v>
      </c>
      <c r="D2446" s="1"/>
      <c r="E2446" s="169"/>
    </row>
    <row r="2447" spans="1:5" ht="13.5" thickBot="1" x14ac:dyDescent="0.25">
      <c r="A2447" s="22">
        <v>9</v>
      </c>
      <c r="B2447" s="130" t="s">
        <v>682</v>
      </c>
      <c r="C2447" s="429">
        <v>20400</v>
      </c>
      <c r="D2447" s="1"/>
      <c r="E2447" s="170"/>
    </row>
    <row r="2448" spans="1:5" ht="14.25" thickTop="1" thickBot="1" x14ac:dyDescent="0.25">
      <c r="A2448" s="72"/>
      <c r="B2448" s="1"/>
      <c r="C2448" s="50"/>
      <c r="D2448" s="51"/>
      <c r="E2448" s="269" t="s">
        <v>28</v>
      </c>
    </row>
    <row r="2449" spans="1:5" ht="14.25" thickTop="1" thickBot="1" x14ac:dyDescent="0.25">
      <c r="B2449" s="53" t="s">
        <v>30</v>
      </c>
      <c r="C2449" s="151" t="s">
        <v>31</v>
      </c>
      <c r="D2449" s="120"/>
      <c r="E2449" s="183" t="s">
        <v>297</v>
      </c>
    </row>
    <row r="2450" spans="1:5" ht="13.5" thickTop="1" x14ac:dyDescent="0.2">
      <c r="A2450" s="22">
        <v>9</v>
      </c>
      <c r="B2450" s="124" t="s">
        <v>683</v>
      </c>
      <c r="C2450" s="327">
        <v>32904</v>
      </c>
      <c r="D2450" s="1"/>
      <c r="E2450" s="169"/>
    </row>
    <row r="2451" spans="1:5" x14ac:dyDescent="0.2">
      <c r="A2451" s="22">
        <v>9</v>
      </c>
      <c r="B2451" s="124" t="s">
        <v>646</v>
      </c>
      <c r="C2451" s="327">
        <v>26880</v>
      </c>
      <c r="D2451" s="1"/>
      <c r="E2451" s="169"/>
    </row>
    <row r="2452" spans="1:5" x14ac:dyDescent="0.2">
      <c r="A2452" s="22">
        <v>9</v>
      </c>
      <c r="B2452" s="124" t="s">
        <v>684</v>
      </c>
      <c r="C2452" s="327">
        <v>14580</v>
      </c>
      <c r="D2452" s="1"/>
      <c r="E2452" s="169"/>
    </row>
    <row r="2453" spans="1:5" x14ac:dyDescent="0.2">
      <c r="B2453" s="124" t="s">
        <v>685</v>
      </c>
      <c r="C2453" s="327">
        <v>3150</v>
      </c>
      <c r="D2453" s="1"/>
      <c r="E2453" s="169"/>
    </row>
    <row r="2454" spans="1:5" x14ac:dyDescent="0.2">
      <c r="B2454" s="124" t="s">
        <v>686</v>
      </c>
      <c r="C2454" s="327">
        <v>28080</v>
      </c>
      <c r="D2454" s="1"/>
      <c r="E2454" s="169"/>
    </row>
    <row r="2455" spans="1:5" x14ac:dyDescent="0.2">
      <c r="A2455" s="72"/>
      <c r="B2455" s="124" t="s">
        <v>687</v>
      </c>
      <c r="C2455" s="147">
        <v>2700</v>
      </c>
      <c r="D2455" s="51"/>
      <c r="E2455" s="179"/>
    </row>
    <row r="2456" spans="1:5" x14ac:dyDescent="0.2">
      <c r="B2456" s="124" t="s">
        <v>688</v>
      </c>
      <c r="C2456" s="330">
        <v>8350</v>
      </c>
      <c r="D2456" s="120"/>
      <c r="E2456" s="182"/>
    </row>
    <row r="2457" spans="1:5" x14ac:dyDescent="0.2">
      <c r="A2457" s="22">
        <v>9</v>
      </c>
      <c r="B2457" s="124" t="s">
        <v>660</v>
      </c>
      <c r="C2457" s="327">
        <v>90360</v>
      </c>
      <c r="D2457" s="1"/>
      <c r="E2457" s="169"/>
    </row>
    <row r="2458" spans="1:5" x14ac:dyDescent="0.2">
      <c r="A2458" s="22">
        <v>9</v>
      </c>
      <c r="B2458" s="124" t="s">
        <v>689</v>
      </c>
      <c r="C2458" s="327">
        <v>6800</v>
      </c>
      <c r="D2458" s="1"/>
      <c r="E2458" s="169"/>
    </row>
    <row r="2459" spans="1:5" x14ac:dyDescent="0.2">
      <c r="A2459" s="22">
        <v>9</v>
      </c>
      <c r="B2459" s="124" t="s">
        <v>690</v>
      </c>
      <c r="C2459" s="327">
        <v>16800</v>
      </c>
      <c r="D2459" s="1"/>
      <c r="E2459" s="169"/>
    </row>
    <row r="2460" spans="1:5" x14ac:dyDescent="0.2">
      <c r="A2460" s="22">
        <v>9</v>
      </c>
      <c r="B2460" s="124" t="s">
        <v>691</v>
      </c>
      <c r="C2460" s="327">
        <v>29140</v>
      </c>
      <c r="D2460" s="1"/>
      <c r="E2460" s="169"/>
    </row>
    <row r="2461" spans="1:5" x14ac:dyDescent="0.2">
      <c r="A2461" s="22">
        <v>9</v>
      </c>
      <c r="B2461" s="124" t="s">
        <v>692</v>
      </c>
      <c r="C2461" s="327">
        <v>14100</v>
      </c>
      <c r="D2461" s="1"/>
      <c r="E2461" s="169"/>
    </row>
    <row r="2462" spans="1:5" x14ac:dyDescent="0.2">
      <c r="A2462" s="22">
        <v>9</v>
      </c>
      <c r="B2462" s="124" t="s">
        <v>693</v>
      </c>
      <c r="C2462" s="327">
        <v>1600</v>
      </c>
      <c r="D2462" s="1"/>
      <c r="E2462" s="169"/>
    </row>
    <row r="2463" spans="1:5" x14ac:dyDescent="0.2">
      <c r="A2463" s="22">
        <v>9</v>
      </c>
      <c r="B2463" s="124" t="s">
        <v>694</v>
      </c>
      <c r="C2463" s="327">
        <v>13800</v>
      </c>
      <c r="D2463" s="1"/>
      <c r="E2463" s="169"/>
    </row>
    <row r="2464" spans="1:5" x14ac:dyDescent="0.2">
      <c r="A2464" s="22">
        <v>9</v>
      </c>
      <c r="B2464" s="124" t="s">
        <v>695</v>
      </c>
      <c r="C2464" s="327">
        <v>1760</v>
      </c>
      <c r="D2464" s="1"/>
      <c r="E2464" s="169"/>
    </row>
    <row r="2465" spans="1:9" x14ac:dyDescent="0.2">
      <c r="A2465" s="22">
        <v>9</v>
      </c>
      <c r="B2465" s="124" t="s">
        <v>696</v>
      </c>
      <c r="C2465" s="327">
        <v>3240</v>
      </c>
      <c r="D2465" s="1"/>
      <c r="E2465" s="169"/>
    </row>
    <row r="2466" spans="1:9" x14ac:dyDescent="0.2">
      <c r="A2466" s="22">
        <v>9</v>
      </c>
      <c r="B2466" s="124" t="s">
        <v>697</v>
      </c>
      <c r="C2466" s="327">
        <v>109590</v>
      </c>
      <c r="D2466" s="1"/>
      <c r="E2466" s="169"/>
    </row>
    <row r="2467" spans="1:9" x14ac:dyDescent="0.2">
      <c r="A2467" s="22">
        <v>9</v>
      </c>
      <c r="B2467" s="124" t="s">
        <v>697</v>
      </c>
      <c r="C2467" s="327">
        <v>10088</v>
      </c>
      <c r="D2467" s="1"/>
      <c r="E2467" s="169"/>
    </row>
    <row r="2468" spans="1:9" x14ac:dyDescent="0.2">
      <c r="A2468" s="22">
        <v>9</v>
      </c>
      <c r="B2468" s="124" t="s">
        <v>631</v>
      </c>
      <c r="C2468" s="327">
        <v>148500</v>
      </c>
      <c r="D2468" s="1"/>
      <c r="E2468" s="169"/>
    </row>
    <row r="2469" spans="1:9" x14ac:dyDescent="0.2">
      <c r="A2469" s="22">
        <v>9</v>
      </c>
      <c r="B2469" s="124" t="s">
        <v>698</v>
      </c>
      <c r="C2469" s="327">
        <v>12200</v>
      </c>
      <c r="D2469" s="1"/>
      <c r="E2469" s="169"/>
    </row>
    <row r="2470" spans="1:9" x14ac:dyDescent="0.2">
      <c r="A2470" s="22">
        <v>9</v>
      </c>
      <c r="B2470" s="124" t="s">
        <v>621</v>
      </c>
      <c r="C2470" s="327">
        <v>7328</v>
      </c>
      <c r="D2470" s="1"/>
      <c r="E2470" s="169"/>
    </row>
    <row r="2471" spans="1:9" x14ac:dyDescent="0.2">
      <c r="A2471" s="22">
        <v>9</v>
      </c>
      <c r="B2471" s="124" t="s">
        <v>699</v>
      </c>
      <c r="C2471" s="327">
        <v>7200</v>
      </c>
      <c r="D2471" s="1"/>
      <c r="E2471" s="169"/>
    </row>
    <row r="2472" spans="1:9" x14ac:dyDescent="0.2">
      <c r="A2472" s="22">
        <v>9</v>
      </c>
      <c r="B2472" s="124" t="s">
        <v>597</v>
      </c>
      <c r="C2472" s="327">
        <v>12960</v>
      </c>
      <c r="D2472" s="1"/>
      <c r="E2472" s="169"/>
    </row>
    <row r="2473" spans="1:9" x14ac:dyDescent="0.2">
      <c r="A2473" s="22">
        <v>9</v>
      </c>
      <c r="B2473" s="124" t="s">
        <v>622</v>
      </c>
      <c r="C2473" s="327">
        <v>26370</v>
      </c>
      <c r="D2473" s="1"/>
      <c r="E2473" s="169"/>
    </row>
    <row r="2474" spans="1:9" x14ac:dyDescent="0.2">
      <c r="A2474" s="22">
        <v>9</v>
      </c>
      <c r="B2474" s="124" t="s">
        <v>700</v>
      </c>
      <c r="C2474" s="327">
        <v>6750</v>
      </c>
      <c r="D2474" s="1"/>
      <c r="E2474" s="169"/>
    </row>
    <row r="2475" spans="1:9" x14ac:dyDescent="0.2">
      <c r="A2475" s="22">
        <v>9</v>
      </c>
      <c r="B2475" s="124" t="s">
        <v>597</v>
      </c>
      <c r="C2475" s="327">
        <v>195720</v>
      </c>
      <c r="D2475" s="1"/>
      <c r="E2475" s="169"/>
    </row>
    <row r="2476" spans="1:9" x14ac:dyDescent="0.2">
      <c r="A2476" s="22">
        <v>9</v>
      </c>
      <c r="B2476" s="124" t="s">
        <v>701</v>
      </c>
      <c r="C2476" s="327">
        <v>10400</v>
      </c>
      <c r="D2476" s="1"/>
      <c r="E2476" s="169"/>
    </row>
    <row r="2477" spans="1:9" s="1" customFormat="1" x14ac:dyDescent="0.2">
      <c r="A2477" s="47"/>
      <c r="B2477" s="124" t="s">
        <v>621</v>
      </c>
      <c r="C2477" s="327">
        <v>60680</v>
      </c>
      <c r="E2477" s="169"/>
      <c r="F2477" s="73"/>
      <c r="G2477" s="24"/>
      <c r="H2477" s="119"/>
      <c r="I2477" s="7"/>
    </row>
    <row r="2478" spans="1:9" s="1" customFormat="1" x14ac:dyDescent="0.2">
      <c r="A2478" s="47"/>
      <c r="B2478" s="124" t="s">
        <v>597</v>
      </c>
      <c r="C2478" s="327">
        <v>12360</v>
      </c>
      <c r="D2478" s="51"/>
      <c r="E2478" s="179"/>
      <c r="F2478" s="73"/>
      <c r="G2478" s="24"/>
      <c r="H2478" s="119"/>
      <c r="I2478" s="7"/>
    </row>
    <row r="2479" spans="1:9" s="1" customFormat="1" x14ac:dyDescent="0.2">
      <c r="A2479" s="47"/>
      <c r="B2479" s="124" t="s">
        <v>702</v>
      </c>
      <c r="C2479" s="327">
        <v>4500</v>
      </c>
      <c r="D2479" s="120"/>
      <c r="E2479" s="182"/>
      <c r="F2479" s="73"/>
      <c r="G2479" s="24"/>
      <c r="H2479" s="119"/>
      <c r="I2479" s="7"/>
    </row>
    <row r="2480" spans="1:9" x14ac:dyDescent="0.2">
      <c r="A2480" s="22">
        <v>9</v>
      </c>
      <c r="B2480" s="124" t="s">
        <v>597</v>
      </c>
      <c r="C2480" s="327">
        <v>21040</v>
      </c>
      <c r="D2480" s="1"/>
      <c r="E2480" s="169"/>
    </row>
    <row r="2481" spans="1:7" x14ac:dyDescent="0.2">
      <c r="A2481" s="22">
        <v>9</v>
      </c>
      <c r="B2481" s="124" t="s">
        <v>597</v>
      </c>
      <c r="C2481" s="327">
        <v>24750</v>
      </c>
      <c r="D2481" s="1"/>
      <c r="E2481" s="169"/>
    </row>
    <row r="2482" spans="1:7" x14ac:dyDescent="0.2">
      <c r="A2482" s="22">
        <v>9</v>
      </c>
      <c r="B2482" s="124" t="s">
        <v>703</v>
      </c>
      <c r="C2482" s="327">
        <v>5960</v>
      </c>
      <c r="D2482" s="1"/>
      <c r="E2482" s="169"/>
    </row>
    <row r="2483" spans="1:7" ht="13.5" thickBot="1" x14ac:dyDescent="0.25">
      <c r="A2483" s="22">
        <v>9</v>
      </c>
      <c r="B2483" s="130" t="s">
        <v>704</v>
      </c>
      <c r="C2483" s="429">
        <v>29360</v>
      </c>
      <c r="D2483" s="1"/>
      <c r="E2483" s="170"/>
      <c r="F2483" s="73" t="s">
        <v>565</v>
      </c>
      <c r="G2483" s="6">
        <f>SUM(C2450:C2483,C2375:C2447,C2340:C2372)</f>
        <v>10000000</v>
      </c>
    </row>
    <row r="2484" spans="1:7" ht="27" customHeight="1" thickTop="1" thickBot="1" x14ac:dyDescent="0.25">
      <c r="B2484" s="102" t="s">
        <v>33</v>
      </c>
      <c r="C2484" s="456">
        <f>SUM(C2340:C2372,C2375:C2447,C2450:C2483)</f>
        <v>10000000</v>
      </c>
      <c r="D2484" s="457"/>
      <c r="E2484" s="335">
        <f t="shared" ref="E2484" si="10">SUM(E2340:E2372,E2375:E2447,E2450:E2483)</f>
        <v>0</v>
      </c>
      <c r="G2484" s="104"/>
    </row>
    <row r="2485" spans="1:7" ht="13.5" thickTop="1" x14ac:dyDescent="0.2">
      <c r="A2485" s="47"/>
      <c r="B2485" s="73"/>
      <c r="C2485" s="107"/>
      <c r="D2485" s="1"/>
      <c r="E2485" s="262"/>
    </row>
    <row r="2486" spans="1:7" x14ac:dyDescent="0.2">
      <c r="A2486" s="47"/>
      <c r="B2486" s="73"/>
      <c r="C2486" s="107"/>
      <c r="D2486" s="1"/>
      <c r="E2486" s="262"/>
    </row>
    <row r="2487" spans="1:7" ht="11.25" customHeight="1" x14ac:dyDescent="0.2">
      <c r="A2487" s="47"/>
      <c r="B2487" s="483" t="s">
        <v>290</v>
      </c>
      <c r="C2487" s="484"/>
      <c r="D2487" s="484"/>
      <c r="E2487" s="484"/>
    </row>
    <row r="2488" spans="1:7" ht="15.75" customHeight="1" x14ac:dyDescent="0.2">
      <c r="A2488" s="47"/>
      <c r="B2488" s="484"/>
      <c r="C2488" s="484"/>
      <c r="D2488" s="484"/>
      <c r="E2488" s="484"/>
    </row>
    <row r="2489" spans="1:7" ht="13.5" thickBot="1" x14ac:dyDescent="0.25">
      <c r="A2489" s="47"/>
      <c r="B2489" s="1"/>
      <c r="C2489" s="50"/>
      <c r="D2489" s="51"/>
      <c r="E2489" s="269" t="s">
        <v>28</v>
      </c>
    </row>
    <row r="2490" spans="1:7" ht="14.25" thickTop="1" thickBot="1" x14ac:dyDescent="0.25">
      <c r="B2490" s="53" t="s">
        <v>30</v>
      </c>
      <c r="C2490" s="151" t="s">
        <v>31</v>
      </c>
      <c r="D2490" s="9"/>
      <c r="E2490" s="178" t="s">
        <v>297</v>
      </c>
    </row>
    <row r="2491" spans="1:7" ht="13.5" thickTop="1" x14ac:dyDescent="0.2">
      <c r="A2491" s="22">
        <v>99</v>
      </c>
      <c r="B2491" s="155" t="s">
        <v>706</v>
      </c>
      <c r="C2491" s="334">
        <v>4000000</v>
      </c>
      <c r="E2491" s="172"/>
    </row>
    <row r="2492" spans="1:7" x14ac:dyDescent="0.2">
      <c r="A2492" s="22">
        <v>99</v>
      </c>
      <c r="B2492" s="124" t="s">
        <v>707</v>
      </c>
      <c r="C2492" s="132">
        <v>5000000</v>
      </c>
      <c r="E2492" s="168"/>
    </row>
    <row r="2493" spans="1:7" x14ac:dyDescent="0.2">
      <c r="A2493" s="22">
        <v>99</v>
      </c>
      <c r="B2493" s="124" t="s">
        <v>708</v>
      </c>
      <c r="C2493" s="132">
        <v>4000000</v>
      </c>
      <c r="E2493" s="168"/>
    </row>
    <row r="2494" spans="1:7" x14ac:dyDescent="0.2">
      <c r="B2494" s="124" t="s">
        <v>709</v>
      </c>
      <c r="C2494" s="132">
        <v>4000000</v>
      </c>
      <c r="E2494" s="168"/>
    </row>
    <row r="2495" spans="1:7" x14ac:dyDescent="0.2">
      <c r="B2495" s="124" t="s">
        <v>710</v>
      </c>
      <c r="C2495" s="132">
        <v>4000000</v>
      </c>
      <c r="E2495" s="168"/>
    </row>
    <row r="2496" spans="1:7" x14ac:dyDescent="0.2">
      <c r="B2496" s="124" t="s">
        <v>711</v>
      </c>
      <c r="C2496" s="132">
        <v>800000</v>
      </c>
      <c r="E2496" s="168"/>
    </row>
    <row r="2497" spans="1:7" x14ac:dyDescent="0.2">
      <c r="B2497" s="124" t="s">
        <v>712</v>
      </c>
      <c r="C2497" s="132">
        <v>4000000</v>
      </c>
      <c r="E2497" s="168"/>
    </row>
    <row r="2498" spans="1:7" x14ac:dyDescent="0.2">
      <c r="B2498" s="124" t="s">
        <v>713</v>
      </c>
      <c r="C2498" s="132">
        <v>4000000</v>
      </c>
      <c r="E2498" s="168"/>
    </row>
    <row r="2499" spans="1:7" x14ac:dyDescent="0.2">
      <c r="B2499" s="124" t="s">
        <v>714</v>
      </c>
      <c r="C2499" s="132">
        <v>4559000</v>
      </c>
      <c r="E2499" s="168"/>
    </row>
    <row r="2500" spans="1:7" x14ac:dyDescent="0.2">
      <c r="B2500" s="124" t="s">
        <v>715</v>
      </c>
      <c r="C2500" s="132">
        <v>5000000</v>
      </c>
      <c r="E2500" s="168"/>
    </row>
    <row r="2501" spans="1:7" x14ac:dyDescent="0.2">
      <c r="B2501" s="124" t="s">
        <v>716</v>
      </c>
      <c r="C2501" s="132">
        <v>2959924</v>
      </c>
      <c r="E2501" s="168"/>
    </row>
    <row r="2502" spans="1:7" x14ac:dyDescent="0.2">
      <c r="B2502" s="124" t="s">
        <v>717</v>
      </c>
      <c r="C2502" s="132">
        <v>5000000</v>
      </c>
      <c r="E2502" s="168"/>
    </row>
    <row r="2503" spans="1:7" x14ac:dyDescent="0.2">
      <c r="B2503" s="251" t="s">
        <v>718</v>
      </c>
      <c r="C2503" s="132">
        <v>720000</v>
      </c>
      <c r="E2503" s="168"/>
    </row>
    <row r="2504" spans="1:7" ht="13.5" thickBot="1" x14ac:dyDescent="0.25">
      <c r="B2504" s="124" t="s">
        <v>719</v>
      </c>
      <c r="C2504" s="132">
        <v>840000</v>
      </c>
      <c r="E2504" s="168"/>
      <c r="F2504" s="73" t="s">
        <v>565</v>
      </c>
      <c r="G2504" s="6">
        <f>C2491+C2492+C2493+C2494+C2495+C2496+C2497+C2498+C2499+C2500+C2501+C2502+C2503+C2504</f>
        <v>48878924</v>
      </c>
    </row>
    <row r="2505" spans="1:7" ht="23.25" customHeight="1" thickTop="1" thickBot="1" x14ac:dyDescent="0.25">
      <c r="B2505" s="103" t="s">
        <v>33</v>
      </c>
      <c r="C2505" s="108">
        <f>SUM(C2491:C2504)</f>
        <v>48878924</v>
      </c>
      <c r="E2505" s="174">
        <f>SUM(E2491:E2504)</f>
        <v>0</v>
      </c>
      <c r="G2505" s="62"/>
    </row>
    <row r="2506" spans="1:7" ht="13.5" thickTop="1" x14ac:dyDescent="0.2">
      <c r="A2506" s="47"/>
      <c r="B2506" s="1"/>
      <c r="C2506" s="7"/>
      <c r="D2506" s="1"/>
      <c r="E2506" s="262"/>
    </row>
    <row r="2507" spans="1:7" x14ac:dyDescent="0.2">
      <c r="A2507" s="47"/>
      <c r="B2507" s="1"/>
      <c r="C2507" s="7"/>
      <c r="D2507" s="1"/>
      <c r="E2507" s="262"/>
    </row>
    <row r="2508" spans="1:7" ht="15.75" x14ac:dyDescent="0.2">
      <c r="A2508" s="47"/>
      <c r="B2508" s="17" t="s">
        <v>291</v>
      </c>
      <c r="C2508" s="7"/>
      <c r="D2508" s="1"/>
      <c r="E2508" s="262"/>
    </row>
    <row r="2509" spans="1:7" ht="13.5" thickBot="1" x14ac:dyDescent="0.25">
      <c r="A2509" s="47"/>
      <c r="B2509" s="1"/>
      <c r="C2509" s="50"/>
      <c r="D2509" s="51"/>
      <c r="E2509" s="269" t="s">
        <v>28</v>
      </c>
    </row>
    <row r="2510" spans="1:7" ht="14.25" thickTop="1" thickBot="1" x14ac:dyDescent="0.25">
      <c r="B2510" s="53" t="s">
        <v>30</v>
      </c>
      <c r="C2510" s="54" t="s">
        <v>31</v>
      </c>
      <c r="D2510" s="9"/>
      <c r="E2510" s="175" t="s">
        <v>297</v>
      </c>
    </row>
    <row r="2511" spans="1:7" ht="13.5" thickTop="1" x14ac:dyDescent="0.2">
      <c r="A2511" s="22">
        <v>9</v>
      </c>
      <c r="B2511" s="155" t="s">
        <v>720</v>
      </c>
      <c r="C2511" s="334">
        <v>974000</v>
      </c>
      <c r="E2511" s="283"/>
    </row>
    <row r="2512" spans="1:7" x14ac:dyDescent="0.2">
      <c r="A2512" s="22">
        <v>9</v>
      </c>
      <c r="B2512" s="124" t="s">
        <v>721</v>
      </c>
      <c r="C2512" s="132">
        <v>300000</v>
      </c>
      <c r="E2512" s="169"/>
    </row>
    <row r="2513" spans="1:7" x14ac:dyDescent="0.2">
      <c r="B2513" s="124" t="s">
        <v>722</v>
      </c>
      <c r="C2513" s="132">
        <v>941000</v>
      </c>
      <c r="E2513" s="169"/>
    </row>
    <row r="2514" spans="1:7" x14ac:dyDescent="0.2">
      <c r="B2514" s="124" t="s">
        <v>723</v>
      </c>
      <c r="C2514" s="132">
        <v>1000000</v>
      </c>
      <c r="E2514" s="169"/>
    </row>
    <row r="2515" spans="1:7" x14ac:dyDescent="0.2">
      <c r="B2515" s="124" t="s">
        <v>325</v>
      </c>
      <c r="C2515" s="132">
        <v>677000</v>
      </c>
      <c r="E2515" s="169"/>
    </row>
    <row r="2516" spans="1:7" x14ac:dyDescent="0.2">
      <c r="B2516" s="124" t="s">
        <v>724</v>
      </c>
      <c r="C2516" s="132">
        <v>150000</v>
      </c>
      <c r="E2516" s="169">
        <v>4080</v>
      </c>
    </row>
    <row r="2517" spans="1:7" ht="13.5" thickBot="1" x14ac:dyDescent="0.25">
      <c r="B2517" s="130" t="s">
        <v>725</v>
      </c>
      <c r="C2517" s="436">
        <v>250000</v>
      </c>
      <c r="E2517" s="169"/>
      <c r="F2517" s="73" t="s">
        <v>565</v>
      </c>
      <c r="G2517" s="6">
        <f>C2511+C2512+C2513+C2514+C2515+C2516+C2517</f>
        <v>4292000</v>
      </c>
    </row>
    <row r="2518" spans="1:7" ht="22.5" customHeight="1" thickTop="1" thickBot="1" x14ac:dyDescent="0.25">
      <c r="B2518" s="437" t="s">
        <v>33</v>
      </c>
      <c r="C2518" s="108">
        <f>SUM(C2511:C2517)</f>
        <v>4292000</v>
      </c>
      <c r="E2518" s="174">
        <f>SUM(E2511:E2517)</f>
        <v>4080</v>
      </c>
      <c r="G2518" s="62"/>
    </row>
    <row r="2519" spans="1:7" ht="13.5" thickTop="1" x14ac:dyDescent="0.2">
      <c r="A2519" s="47"/>
      <c r="B2519" s="1"/>
      <c r="C2519" s="7"/>
      <c r="D2519" s="1"/>
      <c r="E2519" s="262"/>
    </row>
    <row r="2520" spans="1:7" ht="15.75" x14ac:dyDescent="0.2">
      <c r="A2520" s="47"/>
      <c r="B2520" s="17" t="s">
        <v>292</v>
      </c>
      <c r="C2520" s="7"/>
      <c r="D2520" s="1"/>
      <c r="E2520" s="262"/>
    </row>
    <row r="2521" spans="1:7" ht="13.5" thickBot="1" x14ac:dyDescent="0.25">
      <c r="A2521" s="47"/>
      <c r="B2521" s="1"/>
      <c r="C2521" s="50"/>
      <c r="D2521" s="51"/>
      <c r="E2521" s="269" t="s">
        <v>28</v>
      </c>
    </row>
    <row r="2522" spans="1:7" ht="14.25" thickTop="1" thickBot="1" x14ac:dyDescent="0.25">
      <c r="B2522" s="53" t="s">
        <v>30</v>
      </c>
      <c r="C2522" s="54" t="s">
        <v>31</v>
      </c>
      <c r="D2522" s="9"/>
      <c r="E2522" s="175" t="s">
        <v>297</v>
      </c>
    </row>
    <row r="2523" spans="1:7" ht="13.5" thickTop="1" x14ac:dyDescent="0.2">
      <c r="A2523" s="22">
        <v>9</v>
      </c>
      <c r="B2523" s="155" t="s">
        <v>726</v>
      </c>
      <c r="C2523" s="334">
        <v>3902</v>
      </c>
      <c r="D2523" s="58"/>
      <c r="E2523" s="287"/>
      <c r="F2523" s="210"/>
    </row>
    <row r="2524" spans="1:7" x14ac:dyDescent="0.2">
      <c r="B2524" s="124" t="s">
        <v>727</v>
      </c>
      <c r="C2524" s="132">
        <v>3902</v>
      </c>
      <c r="D2524" s="58"/>
      <c r="E2524" s="284"/>
      <c r="F2524" s="210"/>
    </row>
    <row r="2525" spans="1:7" x14ac:dyDescent="0.2">
      <c r="B2525" s="124" t="s">
        <v>728</v>
      </c>
      <c r="C2525" s="132">
        <v>3554</v>
      </c>
      <c r="D2525" s="58"/>
      <c r="E2525" s="284"/>
      <c r="F2525" s="210"/>
    </row>
    <row r="2526" spans="1:7" x14ac:dyDescent="0.2">
      <c r="B2526" s="124" t="s">
        <v>729</v>
      </c>
      <c r="C2526" s="132">
        <v>3902</v>
      </c>
      <c r="D2526" s="58"/>
      <c r="E2526" s="284"/>
      <c r="F2526" s="210"/>
    </row>
    <row r="2527" spans="1:7" x14ac:dyDescent="0.2">
      <c r="B2527" s="124" t="s">
        <v>730</v>
      </c>
      <c r="C2527" s="132">
        <v>3838</v>
      </c>
      <c r="D2527" s="58"/>
      <c r="E2527" s="284"/>
      <c r="F2527" s="210"/>
    </row>
    <row r="2528" spans="1:7" x14ac:dyDescent="0.2">
      <c r="B2528" s="124" t="s">
        <v>731</v>
      </c>
      <c r="C2528" s="132">
        <v>3902</v>
      </c>
      <c r="D2528" s="58"/>
      <c r="E2528" s="284"/>
      <c r="F2528" s="210"/>
    </row>
    <row r="2529" spans="2:6" x14ac:dyDescent="0.2">
      <c r="B2529" s="124" t="s">
        <v>732</v>
      </c>
      <c r="C2529" s="132">
        <v>3565</v>
      </c>
      <c r="D2529" s="58"/>
      <c r="E2529" s="284"/>
      <c r="F2529" s="210"/>
    </row>
    <row r="2530" spans="2:6" x14ac:dyDescent="0.2">
      <c r="B2530" s="124" t="s">
        <v>733</v>
      </c>
      <c r="C2530" s="132">
        <v>3902</v>
      </c>
      <c r="D2530" s="58"/>
      <c r="E2530" s="284"/>
      <c r="F2530" s="210"/>
    </row>
    <row r="2531" spans="2:6" x14ac:dyDescent="0.2">
      <c r="B2531" s="124" t="s">
        <v>734</v>
      </c>
      <c r="C2531" s="132">
        <v>3902</v>
      </c>
      <c r="D2531" s="58"/>
      <c r="E2531" s="284"/>
      <c r="F2531" s="210"/>
    </row>
    <row r="2532" spans="2:6" x14ac:dyDescent="0.2">
      <c r="B2532" s="124" t="s">
        <v>735</v>
      </c>
      <c r="C2532" s="132">
        <v>3902</v>
      </c>
      <c r="D2532" s="58"/>
      <c r="E2532" s="284"/>
      <c r="F2532" s="210"/>
    </row>
    <row r="2533" spans="2:6" x14ac:dyDescent="0.2">
      <c r="B2533" s="124" t="s">
        <v>736</v>
      </c>
      <c r="C2533" s="132">
        <v>3902</v>
      </c>
      <c r="D2533" s="58"/>
      <c r="E2533" s="284"/>
      <c r="F2533" s="210"/>
    </row>
    <row r="2534" spans="2:6" x14ac:dyDescent="0.2">
      <c r="B2534" s="124" t="s">
        <v>737</v>
      </c>
      <c r="C2534" s="132">
        <v>3774</v>
      </c>
      <c r="D2534" s="58"/>
      <c r="E2534" s="284"/>
      <c r="F2534" s="210"/>
    </row>
    <row r="2535" spans="2:6" x14ac:dyDescent="0.2">
      <c r="B2535" s="124" t="s">
        <v>738</v>
      </c>
      <c r="C2535" s="132">
        <v>3322</v>
      </c>
      <c r="D2535" s="58"/>
      <c r="E2535" s="284"/>
      <c r="F2535" s="210"/>
    </row>
    <row r="2536" spans="2:6" x14ac:dyDescent="0.2">
      <c r="B2536" s="124" t="s">
        <v>739</v>
      </c>
      <c r="C2536" s="132">
        <v>3902</v>
      </c>
      <c r="D2536" s="58"/>
      <c r="E2536" s="284"/>
      <c r="F2536" s="210"/>
    </row>
    <row r="2537" spans="2:6" x14ac:dyDescent="0.2">
      <c r="B2537" s="124" t="s">
        <v>740</v>
      </c>
      <c r="C2537" s="132">
        <v>3516</v>
      </c>
      <c r="D2537" s="58"/>
      <c r="E2537" s="284"/>
      <c r="F2537" s="210"/>
    </row>
    <row r="2538" spans="2:6" x14ac:dyDescent="0.2">
      <c r="B2538" s="124" t="s">
        <v>741</v>
      </c>
      <c r="C2538" s="132">
        <v>3902</v>
      </c>
      <c r="D2538" s="58"/>
      <c r="E2538" s="284"/>
      <c r="F2538" s="210"/>
    </row>
    <row r="2539" spans="2:6" x14ac:dyDescent="0.2">
      <c r="B2539" s="124" t="s">
        <v>742</v>
      </c>
      <c r="C2539" s="132">
        <v>3902</v>
      </c>
      <c r="D2539" s="58"/>
      <c r="E2539" s="284"/>
      <c r="F2539" s="210"/>
    </row>
    <row r="2540" spans="2:6" x14ac:dyDescent="0.2">
      <c r="B2540" s="124" t="s">
        <v>743</v>
      </c>
      <c r="C2540" s="132">
        <v>3773</v>
      </c>
      <c r="D2540" s="58"/>
      <c r="E2540" s="284"/>
      <c r="F2540" s="210"/>
    </row>
    <row r="2541" spans="2:6" x14ac:dyDescent="0.2">
      <c r="B2541" s="124" t="s">
        <v>744</v>
      </c>
      <c r="C2541" s="132">
        <v>3612</v>
      </c>
      <c r="D2541" s="58"/>
      <c r="E2541" s="284"/>
      <c r="F2541" s="210"/>
    </row>
    <row r="2542" spans="2:6" x14ac:dyDescent="0.2">
      <c r="B2542" s="124" t="s">
        <v>745</v>
      </c>
      <c r="C2542" s="132">
        <v>3074.5</v>
      </c>
      <c r="D2542" s="58"/>
      <c r="E2542" s="284"/>
      <c r="F2542" s="210"/>
    </row>
    <row r="2543" spans="2:6" x14ac:dyDescent="0.2">
      <c r="B2543" s="124" t="s">
        <v>746</v>
      </c>
      <c r="C2543" s="132">
        <v>3902</v>
      </c>
      <c r="D2543" s="58"/>
      <c r="E2543" s="284"/>
      <c r="F2543" s="210"/>
    </row>
    <row r="2544" spans="2:6" x14ac:dyDescent="0.2">
      <c r="B2544" s="124" t="s">
        <v>747</v>
      </c>
      <c r="C2544" s="132">
        <v>3902</v>
      </c>
      <c r="D2544" s="58"/>
      <c r="E2544" s="284"/>
      <c r="F2544" s="210"/>
    </row>
    <row r="2545" spans="2:6" x14ac:dyDescent="0.2">
      <c r="B2545" s="124" t="s">
        <v>748</v>
      </c>
      <c r="C2545" s="132">
        <v>3902</v>
      </c>
      <c r="D2545" s="58"/>
      <c r="E2545" s="284"/>
      <c r="F2545" s="210"/>
    </row>
    <row r="2546" spans="2:6" x14ac:dyDescent="0.2">
      <c r="B2546" s="124" t="s">
        <v>749</v>
      </c>
      <c r="C2546" s="132">
        <v>3902</v>
      </c>
      <c r="D2546" s="58"/>
      <c r="E2546" s="284"/>
      <c r="F2546" s="210"/>
    </row>
    <row r="2547" spans="2:6" x14ac:dyDescent="0.2">
      <c r="B2547" s="124" t="s">
        <v>750</v>
      </c>
      <c r="C2547" s="132">
        <v>3741</v>
      </c>
      <c r="D2547" s="58"/>
      <c r="E2547" s="284"/>
      <c r="F2547" s="210"/>
    </row>
    <row r="2548" spans="2:6" x14ac:dyDescent="0.2">
      <c r="B2548" s="124" t="s">
        <v>751</v>
      </c>
      <c r="C2548" s="132">
        <v>3902</v>
      </c>
      <c r="D2548" s="58"/>
      <c r="E2548" s="284"/>
      <c r="F2548" s="210"/>
    </row>
    <row r="2549" spans="2:6" x14ac:dyDescent="0.2">
      <c r="B2549" s="124" t="s">
        <v>752</v>
      </c>
      <c r="C2549" s="132">
        <v>3902</v>
      </c>
      <c r="D2549" s="58"/>
      <c r="E2549" s="284"/>
      <c r="F2549" s="210"/>
    </row>
    <row r="2550" spans="2:6" x14ac:dyDescent="0.2">
      <c r="B2550" s="124" t="s">
        <v>753</v>
      </c>
      <c r="C2550" s="132">
        <v>3902</v>
      </c>
      <c r="D2550" s="58"/>
      <c r="E2550" s="284"/>
      <c r="F2550" s="210"/>
    </row>
    <row r="2551" spans="2:6" x14ac:dyDescent="0.2">
      <c r="B2551" s="124" t="s">
        <v>754</v>
      </c>
      <c r="C2551" s="132">
        <v>3902</v>
      </c>
      <c r="D2551" s="58"/>
      <c r="E2551" s="284"/>
      <c r="F2551" s="210"/>
    </row>
    <row r="2552" spans="2:6" x14ac:dyDescent="0.2">
      <c r="B2552" s="124" t="s">
        <v>755</v>
      </c>
      <c r="C2552" s="132">
        <v>3902</v>
      </c>
      <c r="D2552" s="58"/>
      <c r="E2552" s="284"/>
      <c r="F2552" s="210"/>
    </row>
    <row r="2553" spans="2:6" x14ac:dyDescent="0.2">
      <c r="B2553" s="124" t="s">
        <v>756</v>
      </c>
      <c r="C2553" s="132">
        <v>3902</v>
      </c>
      <c r="D2553" s="58"/>
      <c r="E2553" s="284"/>
      <c r="F2553" s="210"/>
    </row>
    <row r="2554" spans="2:6" x14ac:dyDescent="0.2">
      <c r="B2554" s="124" t="s">
        <v>757</v>
      </c>
      <c r="C2554" s="132">
        <v>3902</v>
      </c>
      <c r="D2554" s="58"/>
      <c r="E2554" s="284"/>
      <c r="F2554" s="210"/>
    </row>
    <row r="2555" spans="2:6" x14ac:dyDescent="0.2">
      <c r="B2555" s="124" t="s">
        <v>758</v>
      </c>
      <c r="C2555" s="132">
        <v>3522</v>
      </c>
      <c r="D2555" s="58"/>
      <c r="E2555" s="284"/>
      <c r="F2555" s="210"/>
    </row>
    <row r="2556" spans="2:6" x14ac:dyDescent="0.2">
      <c r="B2556" s="124" t="s">
        <v>759</v>
      </c>
      <c r="C2556" s="132">
        <v>3522</v>
      </c>
      <c r="D2556" s="58"/>
      <c r="E2556" s="284"/>
      <c r="F2556" s="210"/>
    </row>
    <row r="2557" spans="2:6" x14ac:dyDescent="0.2">
      <c r="B2557" s="124" t="s">
        <v>760</v>
      </c>
      <c r="C2557" s="132">
        <v>3703</v>
      </c>
      <c r="D2557" s="58"/>
      <c r="E2557" s="284"/>
      <c r="F2557" s="210"/>
    </row>
    <row r="2558" spans="2:6" x14ac:dyDescent="0.2">
      <c r="B2558" s="124" t="s">
        <v>761</v>
      </c>
      <c r="C2558" s="132">
        <v>3902</v>
      </c>
      <c r="D2558" s="58"/>
      <c r="E2558" s="284"/>
      <c r="F2558" s="210"/>
    </row>
    <row r="2559" spans="2:6" x14ac:dyDescent="0.2">
      <c r="B2559" s="124" t="s">
        <v>762</v>
      </c>
      <c r="C2559" s="132">
        <v>3902</v>
      </c>
      <c r="D2559" s="58"/>
      <c r="E2559" s="284"/>
      <c r="F2559" s="210"/>
    </row>
    <row r="2560" spans="2:6" x14ac:dyDescent="0.2">
      <c r="B2560" s="124" t="s">
        <v>763</v>
      </c>
      <c r="C2560" s="132">
        <v>3902</v>
      </c>
      <c r="D2560" s="58"/>
      <c r="E2560" s="284"/>
      <c r="F2560" s="210"/>
    </row>
    <row r="2561" spans="1:6" x14ac:dyDescent="0.2">
      <c r="B2561" s="124" t="s">
        <v>764</v>
      </c>
      <c r="C2561" s="132">
        <v>3193</v>
      </c>
      <c r="D2561" s="58"/>
      <c r="E2561" s="284"/>
      <c r="F2561" s="210"/>
    </row>
    <row r="2562" spans="1:6" x14ac:dyDescent="0.2">
      <c r="B2562" s="124" t="s">
        <v>765</v>
      </c>
      <c r="C2562" s="132">
        <v>3902</v>
      </c>
      <c r="D2562" s="58"/>
      <c r="E2562" s="284"/>
      <c r="F2562" s="210"/>
    </row>
    <row r="2563" spans="1:6" x14ac:dyDescent="0.2">
      <c r="B2563" s="124" t="s">
        <v>766</v>
      </c>
      <c r="C2563" s="132">
        <v>3902</v>
      </c>
      <c r="D2563" s="58"/>
      <c r="E2563" s="284"/>
      <c r="F2563" s="210"/>
    </row>
    <row r="2564" spans="1:6" x14ac:dyDescent="0.2">
      <c r="B2564" s="124" t="s">
        <v>767</v>
      </c>
      <c r="C2564" s="132">
        <v>3902</v>
      </c>
      <c r="D2564" s="58"/>
      <c r="E2564" s="284"/>
      <c r="F2564" s="210"/>
    </row>
    <row r="2565" spans="1:6" x14ac:dyDescent="0.2">
      <c r="B2565" s="124" t="s">
        <v>768</v>
      </c>
      <c r="C2565" s="132">
        <v>3641</v>
      </c>
      <c r="D2565" s="58"/>
      <c r="E2565" s="284"/>
      <c r="F2565" s="210"/>
    </row>
    <row r="2566" spans="1:6" x14ac:dyDescent="0.2">
      <c r="B2566" s="124" t="s">
        <v>769</v>
      </c>
      <c r="C2566" s="132">
        <v>3902</v>
      </c>
      <c r="D2566" s="58"/>
      <c r="E2566" s="284"/>
      <c r="F2566" s="210"/>
    </row>
    <row r="2567" spans="1:6" x14ac:dyDescent="0.2">
      <c r="B2567" s="124" t="s">
        <v>770</v>
      </c>
      <c r="C2567" s="132">
        <v>3902</v>
      </c>
      <c r="D2567" s="58"/>
      <c r="E2567" s="284"/>
      <c r="F2567" s="210"/>
    </row>
    <row r="2568" spans="1:6" x14ac:dyDescent="0.2">
      <c r="B2568" s="124" t="s">
        <v>771</v>
      </c>
      <c r="C2568" s="132">
        <v>3902</v>
      </c>
      <c r="D2568" s="58"/>
      <c r="E2568" s="284"/>
      <c r="F2568" s="210"/>
    </row>
    <row r="2569" spans="1:6" x14ac:dyDescent="0.2">
      <c r="B2569" s="124" t="s">
        <v>772</v>
      </c>
      <c r="C2569" s="132">
        <v>3902</v>
      </c>
      <c r="D2569" s="58"/>
      <c r="E2569" s="284"/>
      <c r="F2569" s="210"/>
    </row>
    <row r="2570" spans="1:6" x14ac:dyDescent="0.2">
      <c r="B2570" s="124" t="s">
        <v>773</v>
      </c>
      <c r="C2570" s="132">
        <v>3902</v>
      </c>
      <c r="D2570" s="58"/>
      <c r="E2570" s="284"/>
      <c r="F2570" s="210"/>
    </row>
    <row r="2571" spans="1:6" x14ac:dyDescent="0.2">
      <c r="B2571" s="124" t="s">
        <v>774</v>
      </c>
      <c r="C2571" s="132">
        <v>3200</v>
      </c>
      <c r="D2571" s="58"/>
      <c r="E2571" s="284"/>
      <c r="F2571" s="210"/>
    </row>
    <row r="2572" spans="1:6" x14ac:dyDescent="0.2">
      <c r="B2572" s="124" t="s">
        <v>775</v>
      </c>
      <c r="C2572" s="132">
        <v>3902</v>
      </c>
      <c r="D2572" s="58"/>
      <c r="E2572" s="284"/>
      <c r="F2572" s="210"/>
    </row>
    <row r="2573" spans="1:6" x14ac:dyDescent="0.2">
      <c r="B2573" s="124" t="s">
        <v>776</v>
      </c>
      <c r="C2573" s="132">
        <v>3902</v>
      </c>
      <c r="D2573" s="58"/>
      <c r="E2573" s="284"/>
      <c r="F2573" s="210"/>
    </row>
    <row r="2574" spans="1:6" x14ac:dyDescent="0.2">
      <c r="B2574" s="124" t="s">
        <v>777</v>
      </c>
      <c r="C2574" s="132">
        <v>2807</v>
      </c>
      <c r="D2574" s="1"/>
      <c r="E2574" s="284"/>
      <c r="F2574" s="336"/>
    </row>
    <row r="2575" spans="1:6" x14ac:dyDescent="0.2">
      <c r="A2575" s="47"/>
      <c r="B2575" s="124" t="s">
        <v>778</v>
      </c>
      <c r="C2575" s="329">
        <v>3645</v>
      </c>
      <c r="D2575" s="51"/>
      <c r="E2575" s="179"/>
    </row>
    <row r="2576" spans="1:6" x14ac:dyDescent="0.2">
      <c r="B2576" s="124" t="s">
        <v>779</v>
      </c>
      <c r="C2576" s="137">
        <v>3766</v>
      </c>
      <c r="D2576" s="120"/>
      <c r="E2576" s="182"/>
    </row>
    <row r="2577" spans="2:6" x14ac:dyDescent="0.2">
      <c r="B2577" s="124" t="s">
        <v>780</v>
      </c>
      <c r="C2577" s="132">
        <v>3580</v>
      </c>
      <c r="D2577" s="1"/>
      <c r="E2577" s="284"/>
      <c r="F2577" s="336"/>
    </row>
    <row r="2578" spans="2:6" x14ac:dyDescent="0.2">
      <c r="B2578" s="124" t="s">
        <v>781</v>
      </c>
      <c r="C2578" s="132">
        <v>3902</v>
      </c>
      <c r="D2578" s="58"/>
      <c r="E2578" s="284"/>
      <c r="F2578" s="210"/>
    </row>
    <row r="2579" spans="2:6" x14ac:dyDescent="0.2">
      <c r="B2579" s="124" t="s">
        <v>782</v>
      </c>
      <c r="C2579" s="132">
        <v>3516</v>
      </c>
      <c r="D2579" s="58"/>
      <c r="E2579" s="284"/>
      <c r="F2579" s="210"/>
    </row>
    <row r="2580" spans="2:6" x14ac:dyDescent="0.2">
      <c r="B2580" s="124" t="s">
        <v>783</v>
      </c>
      <c r="C2580" s="132">
        <v>3902</v>
      </c>
      <c r="D2580" s="58"/>
      <c r="E2580" s="284"/>
      <c r="F2580" s="210"/>
    </row>
    <row r="2581" spans="2:6" x14ac:dyDescent="0.2">
      <c r="B2581" s="124" t="s">
        <v>784</v>
      </c>
      <c r="C2581" s="132">
        <v>3902</v>
      </c>
      <c r="D2581" s="58"/>
      <c r="E2581" s="284"/>
      <c r="F2581" s="210"/>
    </row>
    <row r="2582" spans="2:6" x14ac:dyDescent="0.2">
      <c r="B2582" s="124" t="s">
        <v>785</v>
      </c>
      <c r="C2582" s="132">
        <v>3129</v>
      </c>
      <c r="D2582" s="58"/>
      <c r="E2582" s="284"/>
      <c r="F2582" s="210"/>
    </row>
    <row r="2583" spans="2:6" x14ac:dyDescent="0.2">
      <c r="B2583" s="124" t="s">
        <v>786</v>
      </c>
      <c r="C2583" s="132">
        <v>3902</v>
      </c>
      <c r="D2583" s="58"/>
      <c r="E2583" s="284"/>
      <c r="F2583" s="210"/>
    </row>
    <row r="2584" spans="2:6" x14ac:dyDescent="0.2">
      <c r="B2584" s="124" t="s">
        <v>787</v>
      </c>
      <c r="C2584" s="132">
        <v>3864</v>
      </c>
      <c r="D2584" s="58"/>
      <c r="E2584" s="284"/>
      <c r="F2584" s="210"/>
    </row>
    <row r="2585" spans="2:6" x14ac:dyDescent="0.2">
      <c r="B2585" s="124" t="s">
        <v>788</v>
      </c>
      <c r="C2585" s="132">
        <v>3425</v>
      </c>
      <c r="D2585" s="58"/>
      <c r="E2585" s="284"/>
      <c r="F2585" s="210"/>
    </row>
    <row r="2586" spans="2:6" x14ac:dyDescent="0.2">
      <c r="B2586" s="124" t="s">
        <v>789</v>
      </c>
      <c r="C2586" s="132">
        <v>3258</v>
      </c>
      <c r="D2586" s="58"/>
      <c r="E2586" s="284"/>
      <c r="F2586" s="210"/>
    </row>
    <row r="2587" spans="2:6" x14ac:dyDescent="0.2">
      <c r="B2587" s="124" t="s">
        <v>790</v>
      </c>
      <c r="C2587" s="132">
        <v>3902</v>
      </c>
      <c r="D2587" s="58"/>
      <c r="E2587" s="284"/>
      <c r="F2587" s="210"/>
    </row>
    <row r="2588" spans="2:6" x14ac:dyDescent="0.2">
      <c r="B2588" s="124" t="s">
        <v>791</v>
      </c>
      <c r="C2588" s="132">
        <v>3902</v>
      </c>
      <c r="D2588" s="58"/>
      <c r="E2588" s="284"/>
      <c r="F2588" s="210"/>
    </row>
    <row r="2589" spans="2:6" x14ac:dyDescent="0.2">
      <c r="B2589" s="124" t="s">
        <v>792</v>
      </c>
      <c r="C2589" s="132">
        <v>3902</v>
      </c>
      <c r="D2589" s="58"/>
      <c r="E2589" s="284"/>
      <c r="F2589" s="210"/>
    </row>
    <row r="2590" spans="2:6" x14ac:dyDescent="0.2">
      <c r="B2590" s="124" t="s">
        <v>793</v>
      </c>
      <c r="C2590" s="132">
        <v>3902</v>
      </c>
      <c r="D2590" s="58"/>
      <c r="E2590" s="284"/>
      <c r="F2590" s="210"/>
    </row>
    <row r="2591" spans="2:6" x14ac:dyDescent="0.2">
      <c r="B2591" s="124" t="s">
        <v>794</v>
      </c>
      <c r="C2591" s="132">
        <v>3902</v>
      </c>
      <c r="D2591" s="58"/>
      <c r="E2591" s="284"/>
      <c r="F2591" s="210"/>
    </row>
    <row r="2592" spans="2:6" x14ac:dyDescent="0.2">
      <c r="B2592" s="124" t="s">
        <v>795</v>
      </c>
      <c r="C2592" s="132">
        <v>3902</v>
      </c>
      <c r="D2592" s="58"/>
      <c r="E2592" s="284"/>
      <c r="F2592" s="210"/>
    </row>
    <row r="2593" spans="1:7" ht="13.5" thickBot="1" x14ac:dyDescent="0.25">
      <c r="B2593" s="130" t="s">
        <v>796</v>
      </c>
      <c r="C2593" s="436">
        <v>3677</v>
      </c>
      <c r="D2593" s="58"/>
      <c r="E2593" s="438"/>
      <c r="F2593" s="210"/>
    </row>
    <row r="2594" spans="1:7" ht="14.25" thickTop="1" thickBot="1" x14ac:dyDescent="0.25">
      <c r="A2594" s="47"/>
      <c r="B2594" s="1"/>
      <c r="C2594" s="50"/>
      <c r="D2594" s="51"/>
      <c r="E2594" s="269" t="s">
        <v>28</v>
      </c>
    </row>
    <row r="2595" spans="1:7" ht="14.25" thickTop="1" thickBot="1" x14ac:dyDescent="0.25">
      <c r="B2595" s="53" t="s">
        <v>30</v>
      </c>
      <c r="C2595" s="54" t="s">
        <v>31</v>
      </c>
      <c r="D2595" s="9"/>
      <c r="E2595" s="175" t="s">
        <v>297</v>
      </c>
    </row>
    <row r="2596" spans="1:7" ht="13.5" thickTop="1" x14ac:dyDescent="0.2">
      <c r="B2596" s="124" t="s">
        <v>797</v>
      </c>
      <c r="C2596" s="132">
        <v>3902</v>
      </c>
      <c r="D2596" s="58"/>
      <c r="E2596" s="284"/>
      <c r="F2596" s="210"/>
    </row>
    <row r="2597" spans="1:7" x14ac:dyDescent="0.2">
      <c r="B2597" s="124" t="s">
        <v>798</v>
      </c>
      <c r="C2597" s="132">
        <v>3773</v>
      </c>
      <c r="D2597" s="58"/>
      <c r="E2597" s="284"/>
      <c r="F2597" s="210"/>
    </row>
    <row r="2598" spans="1:7" x14ac:dyDescent="0.2">
      <c r="B2598" s="124" t="s">
        <v>799</v>
      </c>
      <c r="C2598" s="132">
        <v>3902</v>
      </c>
      <c r="D2598" s="58"/>
      <c r="E2598" s="284"/>
      <c r="F2598" s="210"/>
    </row>
    <row r="2599" spans="1:7" x14ac:dyDescent="0.2">
      <c r="B2599" s="124" t="s">
        <v>800</v>
      </c>
      <c r="C2599" s="132">
        <v>3902</v>
      </c>
      <c r="D2599" s="58"/>
      <c r="E2599" s="284"/>
      <c r="F2599" s="210"/>
    </row>
    <row r="2600" spans="1:7" x14ac:dyDescent="0.2">
      <c r="B2600" s="124" t="s">
        <v>801</v>
      </c>
      <c r="C2600" s="132">
        <v>3902</v>
      </c>
      <c r="D2600" s="58"/>
      <c r="E2600" s="284"/>
      <c r="F2600" s="210"/>
    </row>
    <row r="2601" spans="1:7" x14ac:dyDescent="0.2">
      <c r="B2601" s="124" t="s">
        <v>802</v>
      </c>
      <c r="C2601" s="132">
        <v>3902</v>
      </c>
      <c r="D2601" s="58"/>
      <c r="E2601" s="284"/>
      <c r="F2601" s="210"/>
    </row>
    <row r="2602" spans="1:7" x14ac:dyDescent="0.2">
      <c r="B2602" s="124" t="s">
        <v>803</v>
      </c>
      <c r="C2602" s="132">
        <v>3902</v>
      </c>
      <c r="D2602" s="58"/>
      <c r="E2602" s="284"/>
      <c r="F2602" s="210"/>
    </row>
    <row r="2603" spans="1:7" x14ac:dyDescent="0.2">
      <c r="B2603" s="124" t="s">
        <v>804</v>
      </c>
      <c r="C2603" s="132">
        <v>3902</v>
      </c>
      <c r="D2603" s="58"/>
      <c r="E2603" s="284"/>
      <c r="F2603" s="210"/>
    </row>
    <row r="2604" spans="1:7" x14ac:dyDescent="0.2">
      <c r="B2604" s="124" t="s">
        <v>805</v>
      </c>
      <c r="C2604" s="132">
        <v>3902</v>
      </c>
      <c r="D2604" s="58"/>
      <c r="E2604" s="284"/>
      <c r="F2604" s="210"/>
    </row>
    <row r="2605" spans="1:7" x14ac:dyDescent="0.2">
      <c r="B2605" s="124" t="s">
        <v>806</v>
      </c>
      <c r="C2605" s="132">
        <v>3902</v>
      </c>
      <c r="D2605" s="58"/>
      <c r="E2605" s="284"/>
      <c r="F2605" s="210"/>
    </row>
    <row r="2606" spans="1:7" x14ac:dyDescent="0.2">
      <c r="B2606" s="124" t="s">
        <v>807</v>
      </c>
      <c r="C2606" s="132">
        <v>3737</v>
      </c>
      <c r="D2606" s="58"/>
      <c r="E2606" s="284"/>
      <c r="F2606" s="210"/>
    </row>
    <row r="2607" spans="1:7" ht="13.5" thickBot="1" x14ac:dyDescent="0.25">
      <c r="B2607" s="124" t="s">
        <v>808</v>
      </c>
      <c r="C2607" s="132">
        <v>3902</v>
      </c>
      <c r="D2607" s="58"/>
      <c r="E2607" s="284"/>
      <c r="F2607" s="210" t="s">
        <v>565</v>
      </c>
      <c r="G2607" s="6">
        <f>SUM(C2596:C2607,C2523:C2593)</f>
        <v>313337.5</v>
      </c>
    </row>
    <row r="2608" spans="1:7" ht="22.5" customHeight="1" thickTop="1" thickBot="1" x14ac:dyDescent="0.25">
      <c r="B2608" s="103" t="s">
        <v>33</v>
      </c>
      <c r="C2608" s="450">
        <f>SUM(C2596:C2607,C2523:C2593)</f>
        <v>313337.5</v>
      </c>
      <c r="D2608" s="157"/>
      <c r="E2608" s="451">
        <f t="shared" ref="E2608" si="11">SUM(E2596:E2607,E2523:E2593)</f>
        <v>0</v>
      </c>
      <c r="G2608" s="62"/>
    </row>
    <row r="2609" spans="1:9" ht="13.5" thickTop="1" x14ac:dyDescent="0.2">
      <c r="A2609" s="47"/>
      <c r="B2609" s="1"/>
      <c r="C2609" s="7"/>
      <c r="D2609" s="1"/>
      <c r="E2609" s="262"/>
    </row>
    <row r="2610" spans="1:9" x14ac:dyDescent="0.2">
      <c r="A2610" s="47"/>
      <c r="B2610" s="1"/>
      <c r="C2610" s="7"/>
      <c r="D2610" s="1"/>
      <c r="E2610" s="262"/>
    </row>
    <row r="2611" spans="1:9" ht="13.5" thickBot="1" x14ac:dyDescent="0.25">
      <c r="A2611" s="47"/>
      <c r="B2611" s="1"/>
      <c r="C2611" s="7"/>
      <c r="D2611" s="1"/>
      <c r="E2611" s="262"/>
      <c r="G2611" s="6"/>
      <c r="H2611" s="117"/>
    </row>
    <row r="2612" spans="1:9" ht="17.25" thickTop="1" thickBot="1" x14ac:dyDescent="0.3">
      <c r="A2612" s="47"/>
      <c r="B2612" s="267" t="s">
        <v>299</v>
      </c>
      <c r="C2612" s="290">
        <f>C130+C782+C962+C996+C1045+C1157+C1168+C1183+C1577+C1649+C1689+C1757+C1795+C1804+C1812+C1826+C1864+C1912+C2115+C2132+C2144+C2154+C2170+C2180+C2247+C2325+C2334+C2484+C2505+C2518+C2608</f>
        <v>315470864.31</v>
      </c>
      <c r="D2612" s="289" t="e">
        <f>#REF!+D2608+D2518+D2505+D2484+D2334+D2325+D2247+D2180+D2170+D2154+D2144+D2132+D2110+D1912+D1864+D1826+D1812+D1804+D1795+D1757+D1689+D1649+D1577+D1183+D1168+D1157+D1045+D996+D962+D782+D130</f>
        <v>#REF!</v>
      </c>
      <c r="E2612" s="268">
        <f>E130+E962+E996+E1045+E1157+E1168+E1183+E1577+E1689+E1757+E1795+E1804+E1812+E1826+E1864+E1912+E2115+E2132+E2144+E2154+E2170+E2180+E2325+E2334+E2484+E2505+E2518+E2608+E2247+E1649+E782</f>
        <v>213593.63</v>
      </c>
      <c r="G2612" s="6">
        <f>SUM(G9:G2607)</f>
        <v>314918726.31</v>
      </c>
      <c r="I2612" s="266"/>
    </row>
    <row r="2613" spans="1:9" ht="13.5" thickTop="1" x14ac:dyDescent="0.2">
      <c r="B2613" s="1"/>
      <c r="D2613" s="1"/>
      <c r="E2613" s="186"/>
    </row>
    <row r="2614" spans="1:9" ht="18" x14ac:dyDescent="0.25">
      <c r="B2614" s="48" t="s">
        <v>10</v>
      </c>
      <c r="D2614" s="1"/>
      <c r="E2614" s="186"/>
    </row>
    <row r="2615" spans="1:9" ht="15.75" x14ac:dyDescent="0.25">
      <c r="B2615" s="288" t="s">
        <v>2171</v>
      </c>
      <c r="C2615" s="7"/>
      <c r="D2615" s="1"/>
      <c r="E2615" s="190">
        <f>298414.24+2454+60574+5197+3422+4984.27+998+565000+101026.4-4984.27-998</f>
        <v>1036087.64</v>
      </c>
    </row>
    <row r="2616" spans="1:9" ht="14.25" x14ac:dyDescent="0.2">
      <c r="B2616" s="109"/>
      <c r="C2616" s="7"/>
      <c r="D2616" s="1"/>
      <c r="E2616" s="262"/>
    </row>
    <row r="2617" spans="1:9" ht="18.75" thickBot="1" x14ac:dyDescent="0.3">
      <c r="B2617" s="111" t="s">
        <v>298</v>
      </c>
      <c r="C2617" s="481">
        <f>SUM(E2612,E2615:E2615)</f>
        <v>1249681.27</v>
      </c>
      <c r="D2617" s="485"/>
      <c r="E2617" s="485"/>
    </row>
    <row r="2618" spans="1:9" ht="15" thickTop="1" x14ac:dyDescent="0.2">
      <c r="B2618" s="109"/>
      <c r="C2618" s="110"/>
      <c r="D2618" s="482"/>
      <c r="E2618" s="482"/>
    </row>
    <row r="2619" spans="1:9" ht="14.25" hidden="1" x14ac:dyDescent="0.2">
      <c r="B2619" s="109"/>
      <c r="C2619" s="110"/>
      <c r="D2619" s="31"/>
      <c r="E2619" s="187"/>
    </row>
    <row r="2620" spans="1:9" ht="18.75" hidden="1" thickBot="1" x14ac:dyDescent="0.3">
      <c r="B2620" s="111" t="s">
        <v>93</v>
      </c>
      <c r="C2620" s="112"/>
      <c r="D2620" s="481"/>
      <c r="E2620" s="481"/>
    </row>
    <row r="2621" spans="1:9" hidden="1" x14ac:dyDescent="0.2">
      <c r="B2621" s="1"/>
      <c r="C2621" s="7"/>
      <c r="D2621" s="1"/>
      <c r="E2621" s="262"/>
    </row>
    <row r="2622" spans="1:9" hidden="1" x14ac:dyDescent="0.2">
      <c r="B2622" s="1"/>
      <c r="C2622" s="7"/>
      <c r="D2622" s="1"/>
      <c r="E2622" s="262"/>
    </row>
    <row r="2623" spans="1:9" x14ac:dyDescent="0.2">
      <c r="B2623" s="1"/>
      <c r="C2623" s="7"/>
      <c r="D2623" s="1"/>
      <c r="E2623" s="262"/>
    </row>
    <row r="2624" spans="1:9" x14ac:dyDescent="0.2">
      <c r="B2624" s="1"/>
      <c r="C2624" s="7"/>
      <c r="D2624" s="1"/>
      <c r="E2624" s="262"/>
    </row>
    <row r="2625" spans="2:5" x14ac:dyDescent="0.2">
      <c r="B2625" s="1"/>
      <c r="C2625" s="7"/>
      <c r="D2625" s="1"/>
      <c r="E2625" s="262"/>
    </row>
    <row r="2626" spans="2:5" x14ac:dyDescent="0.2">
      <c r="B2626" s="1"/>
      <c r="C2626" s="7"/>
      <c r="D2626" s="1"/>
      <c r="E2626" s="262"/>
    </row>
    <row r="2627" spans="2:5" x14ac:dyDescent="0.2">
      <c r="B2627" s="1"/>
      <c r="C2627" s="7"/>
      <c r="D2627" s="1"/>
      <c r="E2627" s="262"/>
    </row>
    <row r="2628" spans="2:5" x14ac:dyDescent="0.2">
      <c r="B2628" s="1"/>
      <c r="C2628" s="7"/>
      <c r="D2628" s="1"/>
      <c r="E2628" s="262"/>
    </row>
    <row r="2629" spans="2:5" x14ac:dyDescent="0.2">
      <c r="B2629" s="1"/>
      <c r="C2629" s="7"/>
      <c r="D2629" s="1"/>
      <c r="E2629" s="262"/>
    </row>
    <row r="2630" spans="2:5" x14ac:dyDescent="0.2">
      <c r="B2630" s="1"/>
      <c r="C2630" s="7"/>
      <c r="D2630" s="1"/>
      <c r="E2630" s="262"/>
    </row>
    <row r="2631" spans="2:5" x14ac:dyDescent="0.2">
      <c r="B2631" s="1"/>
      <c r="C2631" s="7"/>
      <c r="D2631" s="1"/>
      <c r="E2631" s="262"/>
    </row>
    <row r="2632" spans="2:5" x14ac:dyDescent="0.2">
      <c r="B2632" s="1"/>
      <c r="C2632" s="7"/>
      <c r="D2632" s="1"/>
      <c r="E2632" s="262"/>
    </row>
    <row r="2633" spans="2:5" x14ac:dyDescent="0.2">
      <c r="B2633" s="1"/>
      <c r="C2633" s="7"/>
      <c r="D2633" s="1"/>
      <c r="E2633" s="262"/>
    </row>
    <row r="2634" spans="2:5" x14ac:dyDescent="0.2">
      <c r="B2634" s="1"/>
      <c r="C2634" s="7"/>
      <c r="D2634" s="1"/>
      <c r="E2634" s="262"/>
    </row>
    <row r="2635" spans="2:5" x14ac:dyDescent="0.2">
      <c r="B2635" s="1"/>
      <c r="C2635" s="7"/>
      <c r="D2635" s="1"/>
      <c r="E2635" s="262"/>
    </row>
    <row r="2636" spans="2:5" x14ac:dyDescent="0.2">
      <c r="B2636" s="1"/>
      <c r="C2636" s="7"/>
      <c r="D2636" s="1"/>
      <c r="E2636" s="262"/>
    </row>
    <row r="2637" spans="2:5" x14ac:dyDescent="0.2">
      <c r="B2637" s="1"/>
      <c r="C2637" s="7"/>
      <c r="D2637" s="1"/>
      <c r="E2637" s="262"/>
    </row>
    <row r="2638" spans="2:5" x14ac:dyDescent="0.2">
      <c r="B2638" s="1"/>
      <c r="C2638" s="7"/>
      <c r="D2638" s="1"/>
      <c r="E2638" s="262"/>
    </row>
    <row r="2639" spans="2:5" x14ac:dyDescent="0.2">
      <c r="B2639" s="1"/>
      <c r="C2639" s="7"/>
      <c r="D2639" s="1"/>
      <c r="E2639" s="262"/>
    </row>
    <row r="2640" spans="2:5" x14ac:dyDescent="0.2">
      <c r="B2640" s="1"/>
      <c r="C2640" s="7"/>
      <c r="D2640" s="1"/>
      <c r="E2640" s="262"/>
    </row>
    <row r="2641" spans="2:5" x14ac:dyDescent="0.2">
      <c r="B2641" s="1"/>
      <c r="C2641" s="7"/>
      <c r="D2641" s="1"/>
      <c r="E2641" s="262"/>
    </row>
    <row r="2642" spans="2:5" x14ac:dyDescent="0.2">
      <c r="B2642" s="1"/>
      <c r="C2642" s="7"/>
      <c r="D2642" s="1"/>
      <c r="E2642" s="262"/>
    </row>
    <row r="2643" spans="2:5" x14ac:dyDescent="0.2">
      <c r="B2643" s="1"/>
      <c r="C2643" s="7"/>
      <c r="D2643" s="1"/>
      <c r="E2643" s="262"/>
    </row>
    <row r="2644" spans="2:5" x14ac:dyDescent="0.2">
      <c r="B2644" s="1"/>
      <c r="C2644" s="7"/>
      <c r="D2644" s="1"/>
      <c r="E2644" s="262"/>
    </row>
    <row r="2645" spans="2:5" x14ac:dyDescent="0.2">
      <c r="B2645" s="1"/>
      <c r="C2645" s="7"/>
      <c r="D2645" s="1"/>
      <c r="E2645" s="262"/>
    </row>
    <row r="2646" spans="2:5" x14ac:dyDescent="0.2">
      <c r="B2646" s="1"/>
      <c r="C2646" s="7"/>
      <c r="D2646" s="1"/>
      <c r="E2646" s="262"/>
    </row>
    <row r="2647" spans="2:5" x14ac:dyDescent="0.2">
      <c r="B2647" s="1"/>
      <c r="C2647" s="7"/>
      <c r="D2647" s="1"/>
      <c r="E2647" s="262"/>
    </row>
    <row r="2648" spans="2:5" x14ac:dyDescent="0.2">
      <c r="B2648" s="1"/>
      <c r="C2648" s="7"/>
      <c r="D2648" s="1"/>
      <c r="E2648" s="262"/>
    </row>
    <row r="2649" spans="2:5" x14ac:dyDescent="0.2">
      <c r="B2649" s="1"/>
      <c r="C2649" s="7"/>
      <c r="D2649" s="1"/>
      <c r="E2649" s="262"/>
    </row>
    <row r="2650" spans="2:5" x14ac:dyDescent="0.2">
      <c r="B2650" s="1"/>
      <c r="C2650" s="7"/>
      <c r="D2650" s="1"/>
      <c r="E2650" s="262"/>
    </row>
    <row r="2651" spans="2:5" x14ac:dyDescent="0.2">
      <c r="B2651" s="1"/>
      <c r="C2651" s="7"/>
      <c r="D2651" s="1"/>
      <c r="E2651" s="262"/>
    </row>
    <row r="2652" spans="2:5" x14ac:dyDescent="0.2">
      <c r="B2652" s="1"/>
      <c r="C2652" s="7"/>
      <c r="D2652" s="1"/>
      <c r="E2652" s="262"/>
    </row>
  </sheetData>
  <mergeCells count="66">
    <mergeCell ref="B757:B758"/>
    <mergeCell ref="B764:B765"/>
    <mergeCell ref="C764:C765"/>
    <mergeCell ref="C757:C758"/>
    <mergeCell ref="B767:B768"/>
    <mergeCell ref="C767:C768"/>
    <mergeCell ref="B1843:B1844"/>
    <mergeCell ref="C1843:C1844"/>
    <mergeCell ref="B1845:B1846"/>
    <mergeCell ref="C1845:C1846"/>
    <mergeCell ref="B644:B645"/>
    <mergeCell ref="C644:C645"/>
    <mergeCell ref="B682:B683"/>
    <mergeCell ref="C682:C683"/>
    <mergeCell ref="B685:B686"/>
    <mergeCell ref="C685:C686"/>
    <mergeCell ref="B651:B652"/>
    <mergeCell ref="C651:C652"/>
    <mergeCell ref="B656:B657"/>
    <mergeCell ref="C656:C657"/>
    <mergeCell ref="B659:B660"/>
    <mergeCell ref="C659:C660"/>
    <mergeCell ref="B783:C783"/>
    <mergeCell ref="B1769:B1770"/>
    <mergeCell ref="B1782:B1783"/>
    <mergeCell ref="B1784:B1785"/>
    <mergeCell ref="B1791:B1792"/>
    <mergeCell ref="B699:B700"/>
    <mergeCell ref="C699:C700"/>
    <mergeCell ref="B595:B596"/>
    <mergeCell ref="C595:C596"/>
    <mergeCell ref="B598:B599"/>
    <mergeCell ref="C598:C599"/>
    <mergeCell ref="B607:B608"/>
    <mergeCell ref="C607:C608"/>
    <mergeCell ref="D2620:E2620"/>
    <mergeCell ref="D2618:E2618"/>
    <mergeCell ref="B2487:E2488"/>
    <mergeCell ref="C2617:E2617"/>
    <mergeCell ref="B2184:B2185"/>
    <mergeCell ref="C2037:C2038"/>
    <mergeCell ref="B2060:B2061"/>
    <mergeCell ref="C2060:C2061"/>
    <mergeCell ref="B2080:B2081"/>
    <mergeCell ref="C2080:C2081"/>
    <mergeCell ref="B2098:B2099"/>
    <mergeCell ref="C2098:C2099"/>
    <mergeCell ref="E644:E645"/>
    <mergeCell ref="E651:E652"/>
    <mergeCell ref="E656:E657"/>
    <mergeCell ref="E682:E683"/>
    <mergeCell ref="E685:E686"/>
    <mergeCell ref="E699:E700"/>
    <mergeCell ref="E767:E768"/>
    <mergeCell ref="B1966:B1967"/>
    <mergeCell ref="C1955:C1956"/>
    <mergeCell ref="C1966:C1967"/>
    <mergeCell ref="B1955:B1956"/>
    <mergeCell ref="B2028:B2029"/>
    <mergeCell ref="C2028:C2029"/>
    <mergeCell ref="B2037:B2038"/>
    <mergeCell ref="E595:E596"/>
    <mergeCell ref="E598:E599"/>
    <mergeCell ref="E607:E608"/>
    <mergeCell ref="E757:E758"/>
    <mergeCell ref="E764:E765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75" firstPageNumber="207" orientation="portrait" useFirstPageNumber="1" r:id="rId1"/>
  <headerFooter alignWithMargins="0">
    <oddFooter>&amp;L&amp;"Arial,Kurzíva"Zastupitelstvo Olomouckého kraje 20.6.2014
5.2. - Závěrečný účet Olomouckého kraje za rok 2013
Příloha č. 11.: Příspěvky a dotace poskytnuté z rozpočtu Olomouckého kraje v roce 2013&amp;R&amp;"Arial,Kurzíva"Strana &amp;P (celkem 480)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dotace </vt:lpstr>
      <vt:lpstr>'dotace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2014-06-02T12:48:25Z</cp:lastPrinted>
  <dcterms:created xsi:type="dcterms:W3CDTF">2011-03-31T06:06:24Z</dcterms:created>
  <dcterms:modified xsi:type="dcterms:W3CDTF">2014-06-02T12:48:33Z</dcterms:modified>
</cp:coreProperties>
</file>