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proc0588\Documents\"/>
    </mc:Choice>
  </mc:AlternateContent>
  <bookViews>
    <workbookView xWindow="0" yWindow="0" windowWidth="23040" windowHeight="8610" firstSheet="1" activeTab="1"/>
  </bookViews>
  <sheets>
    <sheet name="List1" sheetId="1" state="hidden" r:id="rId1"/>
    <sheet name="tisk" sheetId="2" r:id="rId2"/>
  </sheets>
  <definedNames>
    <definedName name="_FilterDatabase" localSheetId="0" hidden="1">List1!$A$3:$Q$9</definedName>
    <definedName name="DZACATEK">List1!#REF!</definedName>
    <definedName name="FZACATEK">List1!#REF!</definedName>
    <definedName name="LZACATEK">List1!#REF!</definedName>
    <definedName name="_xlnm.Print_Titles" localSheetId="0">List1!$1:$3</definedName>
    <definedName name="_xlnm.Print_Titles" localSheetId="1">tisk!$1:$3</definedName>
  </definedNames>
  <calcPr calcId="162913"/>
</workbook>
</file>

<file path=xl/calcChain.xml><?xml version="1.0" encoding="utf-8"?>
<calcChain xmlns="http://schemas.openxmlformats.org/spreadsheetml/2006/main">
  <c r="Q3" i="1" l="1"/>
  <c r="N3" i="1" l="1"/>
  <c r="W3" i="1" l="1"/>
  <c r="V31" i="1" l="1"/>
  <c r="V21" i="1"/>
  <c r="V29" i="1"/>
  <c r="V4" i="1"/>
  <c r="V35" i="1"/>
  <c r="V12" i="1"/>
  <c r="V9" i="1"/>
  <c r="V5" i="1"/>
  <c r="V20" i="1"/>
  <c r="V34" i="1"/>
  <c r="V14" i="1"/>
  <c r="V17" i="1"/>
  <c r="V25" i="1"/>
  <c r="V33" i="1"/>
  <c r="V27" i="1"/>
  <c r="V11" i="1"/>
  <c r="V22" i="1"/>
  <c r="V6" i="1"/>
  <c r="V15" i="1"/>
  <c r="V18" i="1"/>
  <c r="V19" i="1"/>
  <c r="V24" i="1"/>
  <c r="V7" i="1"/>
  <c r="V13" i="1"/>
  <c r="V32" i="1"/>
  <c r="V8" i="1"/>
  <c r="V28" i="1"/>
  <c r="V23" i="1"/>
  <c r="V16" i="1"/>
  <c r="V37" i="1"/>
  <c r="V30" i="1"/>
  <c r="V36" i="1"/>
  <c r="V10" i="1"/>
  <c r="V26" i="1"/>
  <c r="B4" i="2" l="1"/>
  <c r="F4" i="2" s="1"/>
  <c r="A6" i="2"/>
  <c r="B7" i="2" s="1"/>
  <c r="J7" i="2" s="1"/>
  <c r="A9" i="2"/>
  <c r="B10" i="2" s="1"/>
  <c r="D10" i="2" s="1"/>
  <c r="A12" i="2"/>
  <c r="B13" i="2" s="1"/>
  <c r="D14" i="2" s="1"/>
  <c r="A15" i="2"/>
  <c r="B16" i="2"/>
  <c r="D18" i="2" s="1"/>
  <c r="A18" i="2"/>
  <c r="B19" i="2" s="1"/>
  <c r="A21" i="2"/>
  <c r="B22" i="2" s="1"/>
  <c r="E22" i="2" s="1"/>
  <c r="A24" i="2"/>
  <c r="B25" i="2" s="1"/>
  <c r="C25" i="2" s="1"/>
  <c r="A27" i="2"/>
  <c r="B28" i="2" s="1"/>
  <c r="D28" i="2" s="1"/>
  <c r="A30" i="2"/>
  <c r="B31" i="2" s="1"/>
  <c r="I31" i="2" s="1"/>
  <c r="A33" i="2"/>
  <c r="B34" i="2" s="1"/>
  <c r="C36" i="2" s="1"/>
  <c r="A36" i="2"/>
  <c r="B37" i="2"/>
  <c r="H37" i="2" s="1"/>
  <c r="A39" i="2"/>
  <c r="B40" i="2" s="1"/>
  <c r="L40" i="2" s="1"/>
  <c r="A42" i="2"/>
  <c r="B43" i="2" s="1"/>
  <c r="A45" i="2"/>
  <c r="B46" i="2"/>
  <c r="C48" i="2" s="1"/>
  <c r="A48" i="2"/>
  <c r="B49" i="2"/>
  <c r="E49" i="2" s="1"/>
  <c r="A51" i="2"/>
  <c r="B52" i="2"/>
  <c r="C53" i="2" s="1"/>
  <c r="A54" i="2"/>
  <c r="B55" i="2"/>
  <c r="D56" i="2" s="1"/>
  <c r="A57" i="2"/>
  <c r="B58" i="2"/>
  <c r="D60" i="2" s="1"/>
  <c r="A60" i="2"/>
  <c r="B61" i="2"/>
  <c r="M61" i="2" s="1"/>
  <c r="A63" i="2"/>
  <c r="B64" i="2" s="1"/>
  <c r="F64" i="2" s="1"/>
  <c r="A66" i="2"/>
  <c r="B67" i="2" s="1"/>
  <c r="E67" i="2" s="1"/>
  <c r="A69" i="2"/>
  <c r="B70" i="2" s="1"/>
  <c r="D71" i="2" s="1"/>
  <c r="A72" i="2"/>
  <c r="B73" i="2" s="1"/>
  <c r="A75" i="2"/>
  <c r="B76" i="2"/>
  <c r="C77" i="2" s="1"/>
  <c r="A78" i="2"/>
  <c r="B79" i="2" s="1"/>
  <c r="A81" i="2"/>
  <c r="B82" i="2" s="1"/>
  <c r="E82" i="2" s="1"/>
  <c r="A84" i="2"/>
  <c r="B85" i="2" s="1"/>
  <c r="H85" i="2" s="1"/>
  <c r="A87" i="2"/>
  <c r="B88" i="2" s="1"/>
  <c r="D89" i="2" s="1"/>
  <c r="A90" i="2"/>
  <c r="B91" i="2" s="1"/>
  <c r="A93" i="2"/>
  <c r="B94" i="2" s="1"/>
  <c r="E94" i="2" s="1"/>
  <c r="A96" i="2"/>
  <c r="B97" i="2" s="1"/>
  <c r="G97" i="2" s="1"/>
  <c r="A99" i="2"/>
  <c r="B100" i="2" s="1"/>
  <c r="F102" i="2" s="1"/>
  <c r="A102" i="2"/>
  <c r="B103" i="2" s="1"/>
  <c r="C105" i="2" s="1"/>
  <c r="A105" i="2"/>
  <c r="B106" i="2" s="1"/>
  <c r="I106" i="2" s="1"/>
  <c r="C5" i="2"/>
  <c r="J4" i="2"/>
  <c r="C26" i="2"/>
  <c r="L4" i="2"/>
  <c r="H4" i="2"/>
  <c r="G64" i="2"/>
  <c r="D64" i="2"/>
  <c r="H64" i="2"/>
  <c r="I64" i="2"/>
  <c r="E85" i="2"/>
  <c r="I85" i="2"/>
  <c r="C85" i="2"/>
  <c r="F87" i="2"/>
  <c r="J64" i="2"/>
  <c r="K25" i="2"/>
  <c r="I25" i="2"/>
  <c r="M25" i="2"/>
  <c r="D5" i="2"/>
  <c r="C6" i="2"/>
  <c r="M4" i="2"/>
  <c r="C43" i="2" l="1"/>
  <c r="M43" i="2"/>
  <c r="D103" i="2"/>
  <c r="K4" i="2"/>
  <c r="D26" i="2"/>
  <c r="G85" i="2"/>
  <c r="M64" i="2"/>
  <c r="K64" i="2"/>
  <c r="D27" i="2"/>
  <c r="C4" i="2"/>
  <c r="F6" i="2"/>
  <c r="E25" i="2"/>
  <c r="G25" i="2"/>
  <c r="D86" i="2"/>
  <c r="C87" i="2"/>
  <c r="C65" i="2"/>
  <c r="E64" i="2"/>
  <c r="F66" i="2"/>
  <c r="C64" i="2"/>
  <c r="C86" i="2"/>
  <c r="F25" i="2"/>
  <c r="I4" i="2"/>
  <c r="G4" i="2"/>
  <c r="C27" i="2"/>
  <c r="F27" i="2"/>
  <c r="K85" i="2"/>
  <c r="M85" i="2"/>
  <c r="C66" i="2"/>
  <c r="L64" i="2"/>
  <c r="D65" i="2"/>
  <c r="D66" i="2"/>
  <c r="J85" i="2"/>
  <c r="E103" i="2"/>
  <c r="D105" i="2"/>
  <c r="F105" i="2"/>
  <c r="J103" i="2"/>
  <c r="F103" i="2"/>
  <c r="D104" i="2"/>
  <c r="C104" i="2"/>
  <c r="C103" i="2"/>
  <c r="K94" i="2"/>
  <c r="L94" i="2"/>
  <c r="H103" i="2"/>
  <c r="G94" i="2"/>
  <c r="D94" i="2"/>
  <c r="J94" i="2"/>
  <c r="I94" i="2"/>
  <c r="H28" i="2"/>
  <c r="C37" i="2"/>
  <c r="J37" i="2"/>
  <c r="D76" i="2"/>
  <c r="C67" i="2"/>
  <c r="C46" i="2"/>
  <c r="C28" i="2"/>
  <c r="K52" i="2"/>
  <c r="M76" i="2"/>
  <c r="M16" i="2"/>
  <c r="G7" i="2"/>
  <c r="J46" i="2"/>
  <c r="L7" i="2"/>
  <c r="I67" i="2"/>
  <c r="F58" i="2"/>
  <c r="G58" i="2"/>
  <c r="C39" i="2"/>
  <c r="M67" i="2"/>
  <c r="C30" i="2"/>
  <c r="C59" i="2"/>
  <c r="G67" i="2"/>
  <c r="C58" i="2"/>
  <c r="K76" i="2"/>
  <c r="D78" i="2"/>
  <c r="F7" i="2"/>
  <c r="G37" i="2"/>
  <c r="C18" i="2"/>
  <c r="D53" i="2"/>
  <c r="K7" i="2"/>
  <c r="G46" i="2"/>
  <c r="F52" i="2"/>
  <c r="F67" i="2"/>
  <c r="L103" i="2"/>
  <c r="I103" i="2"/>
  <c r="G103" i="2"/>
  <c r="M103" i="2"/>
  <c r="K103" i="2"/>
  <c r="C95" i="2"/>
  <c r="F94" i="2"/>
  <c r="H94" i="2"/>
  <c r="D95" i="2"/>
  <c r="M94" i="2"/>
  <c r="D96" i="2"/>
  <c r="C94" i="2"/>
  <c r="F96" i="2"/>
  <c r="C96" i="2"/>
  <c r="F85" i="2"/>
  <c r="L85" i="2"/>
  <c r="D87" i="2"/>
  <c r="D85" i="2"/>
  <c r="J25" i="2"/>
  <c r="D25" i="2"/>
  <c r="H25" i="2"/>
  <c r="L25" i="2"/>
  <c r="E4" i="2"/>
  <c r="D4" i="2"/>
  <c r="D6" i="2"/>
  <c r="F39" i="2"/>
  <c r="D58" i="2"/>
  <c r="K16" i="2"/>
  <c r="D29" i="2"/>
  <c r="F46" i="2"/>
  <c r="M52" i="2"/>
  <c r="E7" i="2"/>
  <c r="H46" i="2"/>
  <c r="F48" i="2"/>
  <c r="E46" i="2"/>
  <c r="E58" i="2"/>
  <c r="H76" i="2"/>
  <c r="J58" i="2"/>
  <c r="L67" i="2"/>
  <c r="D7" i="2"/>
  <c r="D39" i="2"/>
  <c r="C8" i="2"/>
  <c r="E37" i="2"/>
  <c r="H52" i="2"/>
  <c r="D17" i="2"/>
  <c r="F30" i="2"/>
  <c r="E28" i="2"/>
  <c r="C54" i="2"/>
  <c r="I7" i="2"/>
  <c r="L28" i="2"/>
  <c r="F69" i="2"/>
  <c r="I46" i="2"/>
  <c r="I58" i="2"/>
  <c r="I76" i="2"/>
  <c r="G76" i="2"/>
  <c r="D9" i="2"/>
  <c r="L37" i="2"/>
  <c r="F28" i="2"/>
  <c r="D52" i="2"/>
  <c r="C17" i="2"/>
  <c r="F37" i="2"/>
  <c r="H16" i="2"/>
  <c r="M37" i="2"/>
  <c r="D38" i="2"/>
  <c r="D46" i="2"/>
  <c r="L58" i="2"/>
  <c r="C69" i="2"/>
  <c r="G16" i="2"/>
  <c r="I16" i="2"/>
  <c r="K28" i="2"/>
  <c r="M28" i="2"/>
  <c r="C47" i="2"/>
  <c r="G52" i="2"/>
  <c r="C9" i="2"/>
  <c r="F9" i="2"/>
  <c r="L52" i="2"/>
  <c r="D47" i="2"/>
  <c r="D59" i="2"/>
  <c r="E76" i="2"/>
  <c r="F78" i="2"/>
  <c r="C76" i="2"/>
  <c r="I37" i="2"/>
  <c r="K37" i="2"/>
  <c r="L46" i="2"/>
  <c r="F60" i="2"/>
  <c r="F18" i="2"/>
  <c r="C16" i="2"/>
  <c r="E16" i="2"/>
  <c r="G28" i="2"/>
  <c r="I28" i="2"/>
  <c r="F54" i="2"/>
  <c r="C52" i="2"/>
  <c r="E52" i="2"/>
  <c r="M7" i="2"/>
  <c r="D8" i="2"/>
  <c r="L16" i="2"/>
  <c r="H58" i="2"/>
  <c r="D68" i="2"/>
  <c r="K46" i="2"/>
  <c r="M46" i="2"/>
  <c r="K58" i="2"/>
  <c r="M58" i="2"/>
  <c r="C78" i="2"/>
  <c r="L76" i="2"/>
  <c r="D77" i="2"/>
  <c r="J76" i="2"/>
  <c r="D37" i="2"/>
  <c r="D48" i="2"/>
  <c r="D67" i="2"/>
  <c r="D54" i="2"/>
  <c r="D16" i="2"/>
  <c r="H7" i="2"/>
  <c r="H67" i="2"/>
  <c r="J28" i="2"/>
  <c r="J67" i="2"/>
  <c r="I52" i="2"/>
  <c r="C7" i="2"/>
  <c r="K67" i="2"/>
  <c r="C60" i="2"/>
  <c r="J16" i="2"/>
  <c r="D30" i="2"/>
  <c r="J52" i="2"/>
  <c r="F16" i="2"/>
  <c r="C38" i="2"/>
  <c r="C68" i="2"/>
  <c r="H100" i="2"/>
  <c r="C102" i="2"/>
  <c r="C100" i="2"/>
  <c r="F100" i="2"/>
  <c r="D102" i="2"/>
  <c r="L100" i="2"/>
  <c r="D100" i="2"/>
  <c r="J100" i="2"/>
  <c r="M100" i="2"/>
  <c r="D101" i="2"/>
  <c r="C101" i="2"/>
  <c r="I79" i="2"/>
  <c r="D81" i="2"/>
  <c r="F21" i="2"/>
  <c r="D21" i="2"/>
  <c r="I100" i="2"/>
  <c r="K100" i="2"/>
  <c r="E100" i="2"/>
  <c r="G100" i="2"/>
  <c r="L88" i="2"/>
  <c r="J19" i="2"/>
  <c r="H106" i="2"/>
  <c r="L19" i="2"/>
  <c r="D69" i="2"/>
  <c r="C29" i="2"/>
  <c r="F76" i="2"/>
  <c r="G19" i="2"/>
  <c r="G10" i="2"/>
  <c r="C72" i="2"/>
  <c r="F31" i="2"/>
  <c r="M70" i="2"/>
  <c r="F90" i="2"/>
  <c r="C42" i="2"/>
  <c r="G106" i="2"/>
  <c r="E79" i="2"/>
  <c r="F81" i="2"/>
  <c r="D80" i="2"/>
  <c r="C31" i="2"/>
  <c r="K31" i="2"/>
  <c r="D32" i="2"/>
  <c r="C32" i="2"/>
  <c r="D12" i="2"/>
  <c r="I10" i="2"/>
  <c r="C11" i="2"/>
  <c r="M10" i="2"/>
  <c r="F10" i="2"/>
  <c r="C79" i="2"/>
  <c r="C106" i="2"/>
  <c r="D88" i="2"/>
  <c r="C89" i="2"/>
  <c r="M88" i="2"/>
  <c r="C88" i="2"/>
  <c r="C90" i="2"/>
  <c r="J70" i="2"/>
  <c r="H70" i="2"/>
  <c r="L70" i="2"/>
  <c r="C71" i="2"/>
  <c r="I40" i="2"/>
  <c r="D41" i="2"/>
  <c r="E40" i="2"/>
  <c r="F42" i="2"/>
  <c r="D19" i="2"/>
  <c r="E19" i="2"/>
  <c r="C19" i="2"/>
  <c r="C21" i="2"/>
  <c r="C20" i="2"/>
  <c r="F19" i="2"/>
  <c r="C40" i="2"/>
  <c r="M31" i="2"/>
  <c r="K10" i="2"/>
  <c r="K70" i="2"/>
  <c r="D106" i="2"/>
  <c r="J106" i="2"/>
  <c r="F79" i="2"/>
  <c r="H79" i="2"/>
  <c r="C80" i="2"/>
  <c r="L10" i="2"/>
  <c r="M79" i="2"/>
  <c r="K40" i="2"/>
  <c r="M40" i="2"/>
  <c r="M19" i="2"/>
  <c r="D20" i="2"/>
  <c r="E31" i="2"/>
  <c r="G31" i="2"/>
  <c r="G79" i="2"/>
  <c r="F12" i="2"/>
  <c r="C10" i="2"/>
  <c r="E10" i="2"/>
  <c r="I70" i="2"/>
  <c r="D70" i="2"/>
  <c r="G70" i="2"/>
  <c r="I88" i="2"/>
  <c r="K88" i="2"/>
  <c r="E106" i="2"/>
  <c r="J10" i="2"/>
  <c r="F70" i="2"/>
  <c r="H40" i="2"/>
  <c r="C81" i="2"/>
  <c r="G40" i="2"/>
  <c r="H10" i="2"/>
  <c r="I19" i="2"/>
  <c r="K19" i="2"/>
  <c r="C33" i="2"/>
  <c r="F33" i="2"/>
  <c r="K79" i="2"/>
  <c r="D11" i="2"/>
  <c r="C12" i="2"/>
  <c r="H88" i="2"/>
  <c r="E70" i="2"/>
  <c r="F72" i="2"/>
  <c r="C70" i="2"/>
  <c r="E88" i="2"/>
  <c r="G88" i="2"/>
  <c r="K106" i="2"/>
  <c r="D34" i="2"/>
  <c r="C49" i="2"/>
  <c r="C15" i="2"/>
  <c r="D62" i="2"/>
  <c r="F106" i="2"/>
  <c r="M106" i="2"/>
  <c r="J88" i="2"/>
  <c r="D90" i="2"/>
  <c r="F88" i="2"/>
  <c r="J79" i="2"/>
  <c r="D79" i="2"/>
  <c r="L79" i="2"/>
  <c r="D40" i="2"/>
  <c r="F40" i="2"/>
  <c r="D31" i="2"/>
  <c r="J31" i="2"/>
  <c r="D33" i="2"/>
  <c r="L31" i="2"/>
  <c r="J40" i="2"/>
  <c r="H31" i="2"/>
  <c r="D42" i="2"/>
  <c r="H19" i="2"/>
  <c r="D72" i="2"/>
  <c r="C41" i="2"/>
  <c r="L91" i="2"/>
  <c r="M91" i="2"/>
  <c r="F75" i="2"/>
  <c r="D73" i="2"/>
  <c r="D74" i="2"/>
  <c r="C75" i="2"/>
  <c r="G73" i="2"/>
  <c r="C55" i="2"/>
  <c r="E55" i="2"/>
  <c r="K55" i="2"/>
  <c r="M55" i="2"/>
  <c r="C56" i="2"/>
  <c r="G43" i="2"/>
  <c r="F45" i="2"/>
  <c r="K43" i="2"/>
  <c r="F43" i="2"/>
  <c r="D24" i="2"/>
  <c r="I22" i="2"/>
  <c r="K22" i="2"/>
  <c r="C23" i="2"/>
  <c r="C22" i="2"/>
  <c r="L22" i="2"/>
  <c r="I13" i="2"/>
  <c r="C51" i="2"/>
  <c r="F22" i="2"/>
  <c r="C45" i="2"/>
  <c r="G55" i="2"/>
  <c r="F24" i="2"/>
  <c r="K34" i="2"/>
  <c r="C92" i="2"/>
  <c r="F55" i="2"/>
  <c r="M73" i="2"/>
  <c r="I43" i="2"/>
  <c r="K73" i="2"/>
  <c r="G22" i="2"/>
  <c r="M97" i="2"/>
  <c r="C99" i="2"/>
  <c r="D98" i="2"/>
  <c r="K82" i="2"/>
  <c r="G82" i="2"/>
  <c r="K61" i="2"/>
  <c r="F63" i="2"/>
  <c r="G61" i="2"/>
  <c r="I61" i="2"/>
  <c r="D50" i="2"/>
  <c r="C50" i="2"/>
  <c r="F51" i="2"/>
  <c r="G49" i="2"/>
  <c r="I49" i="2"/>
  <c r="E34" i="2"/>
  <c r="G34" i="2"/>
  <c r="M34" i="2"/>
  <c r="D35" i="2"/>
  <c r="C35" i="2"/>
  <c r="G13" i="2"/>
  <c r="K13" i="2"/>
  <c r="M13" i="2"/>
  <c r="F15" i="2"/>
  <c r="C13" i="2"/>
  <c r="D22" i="2"/>
  <c r="K49" i="2"/>
  <c r="H34" i="2"/>
  <c r="D44" i="2"/>
  <c r="I55" i="2"/>
  <c r="C61" i="2"/>
  <c r="M22" i="2"/>
  <c r="I34" i="2"/>
  <c r="I97" i="2"/>
  <c r="K91" i="2"/>
  <c r="E13" i="2"/>
  <c r="L34" i="2"/>
  <c r="C44" i="2"/>
  <c r="M49" i="2"/>
  <c r="C63" i="2"/>
  <c r="I73" i="2"/>
  <c r="F34" i="2"/>
  <c r="H22" i="2"/>
  <c r="E43" i="2"/>
  <c r="C57" i="2"/>
  <c r="F57" i="2"/>
  <c r="C73" i="2"/>
  <c r="D23" i="2"/>
  <c r="C24" i="2"/>
  <c r="F36" i="2"/>
  <c r="C34" i="2"/>
  <c r="F99" i="2"/>
  <c r="C97" i="2"/>
  <c r="E97" i="2"/>
  <c r="G91" i="2"/>
  <c r="I91" i="2"/>
  <c r="C84" i="2"/>
  <c r="F84" i="2"/>
  <c r="C82" i="2"/>
  <c r="F93" i="2"/>
  <c r="C91" i="2"/>
  <c r="E91" i="2"/>
  <c r="M82" i="2"/>
  <c r="D83" i="2"/>
  <c r="F91" i="2"/>
  <c r="K97" i="2"/>
  <c r="H91" i="2"/>
  <c r="D92" i="2"/>
  <c r="C93" i="2"/>
  <c r="I82" i="2"/>
  <c r="H97" i="2"/>
  <c r="L97" i="2"/>
  <c r="D97" i="2"/>
  <c r="C98" i="2"/>
  <c r="J97" i="2"/>
  <c r="D99" i="2"/>
  <c r="F97" i="2"/>
  <c r="J91" i="2"/>
  <c r="D93" i="2"/>
  <c r="D91" i="2"/>
  <c r="J82" i="2"/>
  <c r="F82" i="2"/>
  <c r="D82" i="2"/>
  <c r="C83" i="2"/>
  <c r="D84" i="2"/>
  <c r="H82" i="2"/>
  <c r="L82" i="2"/>
  <c r="C74" i="2"/>
  <c r="J73" i="2"/>
  <c r="E73" i="2"/>
  <c r="F73" i="2"/>
  <c r="H73" i="2"/>
  <c r="D75" i="2"/>
  <c r="L73" i="2"/>
  <c r="E61" i="2"/>
  <c r="C62" i="2"/>
  <c r="J61" i="2"/>
  <c r="D63" i="2"/>
  <c r="F61" i="2"/>
  <c r="L61" i="2"/>
  <c r="D61" i="2"/>
  <c r="H61" i="2"/>
  <c r="H55" i="2"/>
  <c r="J55" i="2"/>
  <c r="D55" i="2"/>
  <c r="D57" i="2"/>
  <c r="L55" i="2"/>
  <c r="L49" i="2"/>
  <c r="J49" i="2"/>
  <c r="F49" i="2"/>
  <c r="D51" i="2"/>
  <c r="H49" i="2"/>
  <c r="D49" i="2"/>
  <c r="D43" i="2"/>
  <c r="H43" i="2"/>
  <c r="L43" i="2"/>
  <c r="J43" i="2"/>
  <c r="D45" i="2"/>
  <c r="D36" i="2"/>
  <c r="J34" i="2"/>
  <c r="H13" i="2"/>
  <c r="D15" i="2"/>
  <c r="J13" i="2"/>
  <c r="F13" i="2"/>
  <c r="C14" i="2"/>
  <c r="D13" i="2"/>
  <c r="L13" i="2"/>
  <c r="J22" i="2"/>
  <c r="M3" i="2" l="1"/>
</calcChain>
</file>

<file path=xl/sharedStrings.xml><?xml version="1.0" encoding="utf-8"?>
<sst xmlns="http://schemas.openxmlformats.org/spreadsheetml/2006/main" count="522" uniqueCount="320">
  <si>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</si>
  <si>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</si>
  <si>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</si>
  <si>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</si>
  <si>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</si>
  <si>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</si>
  <si>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</si>
  <si>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</si>
  <si>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</si>
  <si>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</si>
  <si>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</si>
  <si>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</si>
  <si>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</si>
  <si>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</si>
  <si>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</si>
  <si>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</si>
  <si>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</si>
  <si>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</si>
  <si>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</si>
  <si>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</si>
  <si>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</si>
  <si>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</si>
  <si>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</si>
  <si>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</si>
  <si>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</si>
  <si>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</si>
  <si>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</si>
  <si>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</si>
  <si>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</si>
  <si>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</si>
  <si>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</si>
  <si>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</si>
  <si>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</si>
  <si>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1</t>
  </si>
  <si>
    <t>Město Konice</t>
  </si>
  <si>
    <t>Masarykovo nám. 27</t>
  </si>
  <si>
    <t>Konice</t>
  </si>
  <si>
    <t>79852</t>
  </si>
  <si>
    <t>Prostějov</t>
  </si>
  <si>
    <t>00288365</t>
  </si>
  <si>
    <t>Zajištění akceschopnosti pro JSDH Konice</t>
  </si>
  <si>
    <t>Absolvování kurzu na získání řidičského oprávnění skupiny C u dvou členů jednotky je důležité z důvodu zajištění zastupitelnosti členů v jednotce SDH a zabezpečení její akceschopnost.</t>
  </si>
  <si>
    <t>1/2020</t>
  </si>
  <si>
    <t>6/2021</t>
  </si>
  <si>
    <t>2</t>
  </si>
  <si>
    <t>Městys Náměšť na Hané</t>
  </si>
  <si>
    <t>nám. T. G. Masaryka 100</t>
  </si>
  <si>
    <t>Náměšť na Hané</t>
  </si>
  <si>
    <t>78344</t>
  </si>
  <si>
    <t>Olomouc</t>
  </si>
  <si>
    <t>00299260</t>
  </si>
  <si>
    <t>Zajištění akceschopnosti pro JSDH Náměšť na Hané</t>
  </si>
  <si>
    <t>c) získání řidičského oprávnění skupiny C pro 1 člena JSDH obce a zároveň absolvování kurzu bezpečné jízdy</t>
  </si>
  <si>
    <t>3</t>
  </si>
  <si>
    <t>Obec Lutín</t>
  </si>
  <si>
    <t>Školní 203</t>
  </si>
  <si>
    <t>Lutín</t>
  </si>
  <si>
    <t>78349</t>
  </si>
  <si>
    <t>00299189</t>
  </si>
  <si>
    <t>Zajištění akceschopnosti pro JSDH Třebčín</t>
  </si>
  <si>
    <t>Kurz bezpečné jízdy</t>
  </si>
  <si>
    <t>h) absolvování kurzu bezpečné jízdy pro 4 členy JSDH obce</t>
  </si>
  <si>
    <t>4</t>
  </si>
  <si>
    <t>Obec Osek nad Bečvou</t>
  </si>
  <si>
    <t>Osek nad Bečvou 65</t>
  </si>
  <si>
    <t>Osek nad Bečvou</t>
  </si>
  <si>
    <t>75122</t>
  </si>
  <si>
    <t>Přerov</t>
  </si>
  <si>
    <t>00301680</t>
  </si>
  <si>
    <t>Zajištění akceschopnosti pro JSDH Osek nad Bečvou</t>
  </si>
  <si>
    <t>1x získání řidičského oprávnění skupiny C pro člena JSDH Osek nad Bečvou</t>
  </si>
  <si>
    <t>a) získání řidičského oprávnění skupiny C pro 1 člena JSDH</t>
  </si>
  <si>
    <t>5</t>
  </si>
  <si>
    <t>Statutární město Přerov</t>
  </si>
  <si>
    <t>Bratrská 709/34</t>
  </si>
  <si>
    <t>75002</t>
  </si>
  <si>
    <t>00301825</t>
  </si>
  <si>
    <t>Zajištění akceschopnosti pro JSDH Přerov - I Město</t>
  </si>
  <si>
    <t>S ohledem na otevření nového úseku dálnice D1 na Přerovsku a s tím rostoucí pravděpodobností přivolání JSDH Přerov I – Město jako podpory HZS ČR při zásahu na této komunikaci, je nezbytné zajistit proškolení řidičů.</t>
  </si>
  <si>
    <t>6</t>
  </si>
  <si>
    <t>Obec Hlubočky</t>
  </si>
  <si>
    <t>Olomoucká 17</t>
  </si>
  <si>
    <t>Hlubočky</t>
  </si>
  <si>
    <t>78361</t>
  </si>
  <si>
    <t>00298891</t>
  </si>
  <si>
    <t>Zajištění akceschopnosti pro JSDH Hlubočky</t>
  </si>
  <si>
    <t>Záměr: Absolvování kurzu bezpečné jízdy pro čtyři strojníky  JSDH Hlubočky - JPO II.</t>
  </si>
  <si>
    <t>7</t>
  </si>
  <si>
    <t>Obec Dolany</t>
  </si>
  <si>
    <t>Dolany 58</t>
  </si>
  <si>
    <t>Dolany</t>
  </si>
  <si>
    <t>78316</t>
  </si>
  <si>
    <t>00298808</t>
  </si>
  <si>
    <t>Zajištění akceschopnosti pro JSDH Dolany</t>
  </si>
  <si>
    <t>Řidičské oprávnění</t>
  </si>
  <si>
    <t>b) získání řidičského oprávnění skupiny C pro 2 členy JSDH</t>
  </si>
  <si>
    <t>8</t>
  </si>
  <si>
    <t>Obec Loučná nad Desnou</t>
  </si>
  <si>
    <t>Loučná nad Desnou 57</t>
  </si>
  <si>
    <t>Loučná nad Desnou</t>
  </si>
  <si>
    <t>78811</t>
  </si>
  <si>
    <t>Šumperk</t>
  </si>
  <si>
    <t>00302953</t>
  </si>
  <si>
    <t>Zajištění akceschopnosti pro JSDH Loučná nad Desnou</t>
  </si>
  <si>
    <t>Záměrem je zajištění provozuschopnosti a akceschopnosti jednotky sboru dobrovolných hasičů. Jednotka potřebuje zvýšit počet strojníků v jednotce z důvodu zvyšujícího se množství zásahů (vichřice, silný vítr - pády stromů,dopravní nehody).</t>
  </si>
  <si>
    <t>9</t>
  </si>
  <si>
    <t>Město Tovačov</t>
  </si>
  <si>
    <t>Náměstí 12</t>
  </si>
  <si>
    <t>Tovačov</t>
  </si>
  <si>
    <t>75101</t>
  </si>
  <si>
    <t>00302082</t>
  </si>
  <si>
    <t>Zajištění akceschopnosti pro JSDH Tovačov</t>
  </si>
  <si>
    <t>řidičské oprávnění skupiny C pro 1 člena JSDH</t>
  </si>
  <si>
    <t>10</t>
  </si>
  <si>
    <t>Obec Stará Červená Voda</t>
  </si>
  <si>
    <t>Stará Červená Voda 204</t>
  </si>
  <si>
    <t>Stará Červená Voda</t>
  </si>
  <si>
    <t>79053</t>
  </si>
  <si>
    <t>Jeseník</t>
  </si>
  <si>
    <t>00303356</t>
  </si>
  <si>
    <t>Zajištění akceschopnosti pro JSDH Stará Červená Voda</t>
  </si>
  <si>
    <t>Potřeba dalšího řidiče s oprávněním sk. C.</t>
  </si>
  <si>
    <t>11</t>
  </si>
  <si>
    <t>Obec Radslavice</t>
  </si>
  <si>
    <t>Na Návsi 103</t>
  </si>
  <si>
    <t>Radslavice</t>
  </si>
  <si>
    <t>75111</t>
  </si>
  <si>
    <t>00301884</t>
  </si>
  <si>
    <t>Zajištění akceschopnosti pro JSDH Radslavice</t>
  </si>
  <si>
    <t>Získáním nového řidiče s řidičským oprávněním skupiny C dojde k jednoznačnému zvýšení akceschopnosti JSDH Radslavice.</t>
  </si>
  <si>
    <t>12</t>
  </si>
  <si>
    <t>Statutární město Prostějov</t>
  </si>
  <si>
    <t>nám. T. G. Masaryka 130/14</t>
  </si>
  <si>
    <t>79601</t>
  </si>
  <si>
    <t>00288659</t>
  </si>
  <si>
    <t>Zajištění akceschopnosti pro JSDH Prostějov</t>
  </si>
  <si>
    <t>Zajištění akceschopnosti JSDH Prostějov - zajištění řidičského oprávnění skupiny C pro člena JSDH.</t>
  </si>
  <si>
    <t>13</t>
  </si>
  <si>
    <t>Obec Domašov nad Bystřicí</t>
  </si>
  <si>
    <t>Náměstí 35</t>
  </si>
  <si>
    <t>Domašov nad Bystřicí</t>
  </si>
  <si>
    <t>78306</t>
  </si>
  <si>
    <t>00298824</t>
  </si>
  <si>
    <t>Zajištění akceschopnosti pro JSDH Domašov nad Bystřicí</t>
  </si>
  <si>
    <t>Z důvodu zvýšení akceschopnosti JSDH.</t>
  </si>
  <si>
    <t>14</t>
  </si>
  <si>
    <t>Město Štíty</t>
  </si>
  <si>
    <t>nám. Míru 55</t>
  </si>
  <si>
    <t>Štíty</t>
  </si>
  <si>
    <t>78991</t>
  </si>
  <si>
    <t>00303453</t>
  </si>
  <si>
    <t>Zajištění akceschopnosti pro JSDH Štíty</t>
  </si>
  <si>
    <t>Zajištění kurzu bezpečné jízdy pro strojníky zásahové jednotky. Zvýšení bezpečnosti zasahujících hasičů a vyšší ochrana majetku zřizovatele.</t>
  </si>
  <si>
    <t>15</t>
  </si>
  <si>
    <t>Statutární město Olomouc</t>
  </si>
  <si>
    <t>Horní náměstí 583</t>
  </si>
  <si>
    <t>77900</t>
  </si>
  <si>
    <t>00299308</t>
  </si>
  <si>
    <t>Zajištění akceschopnosti pro JSDH Olomouc</t>
  </si>
  <si>
    <t>Dotace bude použita na kurz bezpečné jízdy k zajištění akceschopnosti JSDH Olomouc.</t>
  </si>
  <si>
    <t>16</t>
  </si>
  <si>
    <t>Městys Velký Újezd</t>
  </si>
  <si>
    <t>Olomoucká 15</t>
  </si>
  <si>
    <t>Velký Újezd</t>
  </si>
  <si>
    <t>78355</t>
  </si>
  <si>
    <t>00299677</t>
  </si>
  <si>
    <t>Zajištění akceschopnosti pro JSDH Velký Újezd</t>
  </si>
  <si>
    <t>Zvýšení akceschopnosti jednotky při řešení mimořádných událostí.</t>
  </si>
  <si>
    <t>17</t>
  </si>
  <si>
    <t>Obec Opatovice</t>
  </si>
  <si>
    <t>Hlavní 170</t>
  </si>
  <si>
    <t>Opatovice</t>
  </si>
  <si>
    <t>75356</t>
  </si>
  <si>
    <t>00301655</t>
  </si>
  <si>
    <t>Zajištění akceschopnosti pro JSDH Opatovice</t>
  </si>
  <si>
    <t>Cílem projektu je zajištění akceschopnosti JSDH Opatovice.</t>
  </si>
  <si>
    <t>18</t>
  </si>
  <si>
    <t>Obec Česká Ves</t>
  </si>
  <si>
    <t>Jánského 341</t>
  </si>
  <si>
    <t>Česká Ves</t>
  </si>
  <si>
    <t>79081</t>
  </si>
  <si>
    <t>00636037</t>
  </si>
  <si>
    <t>Zajištění akceschopnosti pro JSDH Česká Ves</t>
  </si>
  <si>
    <t>žádáme o dotaci na získání řidičského oprávnění skupiny C pro dva členy JSDH</t>
  </si>
  <si>
    <t>19</t>
  </si>
  <si>
    <t>Město Němčice nad Hanou</t>
  </si>
  <si>
    <t>Palackého nám. 3</t>
  </si>
  <si>
    <t>Němčice nad Hanou</t>
  </si>
  <si>
    <t>79827</t>
  </si>
  <si>
    <t>00288497</t>
  </si>
  <si>
    <t>Zajištění akceschopnosti pro JSDH Němčice nad Hanou</t>
  </si>
  <si>
    <t>Dotace bude využita pro jednoho člena JSDH JPO II/1 na zajištění řidičského oprávnění skupiny C, včetně kurzu bezpečné jízdy.</t>
  </si>
  <si>
    <t>20</t>
  </si>
  <si>
    <t>Obec Lipová-lázně</t>
  </si>
  <si>
    <t>Lipová -lázně 396</t>
  </si>
  <si>
    <t>Lipová-lázně</t>
  </si>
  <si>
    <t>79061</t>
  </si>
  <si>
    <t>00302929</t>
  </si>
  <si>
    <t>Zajištění akceschopnosti pro JSDH Lipová - lázně</t>
  </si>
  <si>
    <t>Doplnění počtu strojníků v JPO III Lipová -lázně</t>
  </si>
  <si>
    <t>21</t>
  </si>
  <si>
    <t>Obec Střítež nad Ludinou</t>
  </si>
  <si>
    <t>Střítež nad Ludinou 122</t>
  </si>
  <si>
    <t>Střítež nad Ludinou</t>
  </si>
  <si>
    <t>75363</t>
  </si>
  <si>
    <t>00302023</t>
  </si>
  <si>
    <t>Zajištění akceschopnosti pro JSDH Střítež nad Ludinou</t>
  </si>
  <si>
    <t>Zajištění akceschopnosti JSDH obcí Olomouckého kraje - podpora při získání řidičského oprávnění skupiny C</t>
  </si>
  <si>
    <t>22</t>
  </si>
  <si>
    <t>Město Kojetín</t>
  </si>
  <si>
    <t>Masarykovo náměstí 20</t>
  </si>
  <si>
    <t>Kojetín</t>
  </si>
  <si>
    <t>75201</t>
  </si>
  <si>
    <t>00301370</t>
  </si>
  <si>
    <t>Zajištění akceschopnosti pro JSDH Kojetín</t>
  </si>
  <si>
    <t>Zajištění akceschopnosti JSDH Kojetín vzhledem k nedostatku řidičů (strojníků) skupiny C - jednotka je vybavena vozidlem CAS 20 MAN.</t>
  </si>
  <si>
    <t>23</t>
  </si>
  <si>
    <t>Město Javorník</t>
  </si>
  <si>
    <t>nám. Svobody 134</t>
  </si>
  <si>
    <t>Javorník</t>
  </si>
  <si>
    <t>79070</t>
  </si>
  <si>
    <t>00302708</t>
  </si>
  <si>
    <t>Zajištění akceschopnosti pro JSDH Javorník</t>
  </si>
  <si>
    <t>Absolvování kurzu bezpečné jízdy členů JSDH Javorník.</t>
  </si>
  <si>
    <t>24</t>
  </si>
  <si>
    <t>Obec Senice na Hané</t>
  </si>
  <si>
    <t>Jos. Vodičky 243</t>
  </si>
  <si>
    <t>Senice na Hané</t>
  </si>
  <si>
    <t>78345</t>
  </si>
  <si>
    <t>00299421</t>
  </si>
  <si>
    <t>Zajištění akceschopnosti pro JSDH Senice na Hané</t>
  </si>
  <si>
    <t>Získání řidičského oprávnění skupiny C pro 2 členy JSDH</t>
  </si>
  <si>
    <t>25</t>
  </si>
  <si>
    <t>Město Jeseník</t>
  </si>
  <si>
    <t>Masarykovo nám. 167/1</t>
  </si>
  <si>
    <t>79001</t>
  </si>
  <si>
    <t>00302724</t>
  </si>
  <si>
    <t>Zajištění akceschopnosti pro JSDH Jeseník</t>
  </si>
  <si>
    <t>Zkvalitnění akceschopnosti jednotky a zvýšení bezpečnosti členů jednotky sboru dobrovolných hasičů při jízdách k zásahům.</t>
  </si>
  <si>
    <t>f) absolvování kurzu bezpečné jízdy pro 2 členy JSDH obce</t>
  </si>
  <si>
    <t>26</t>
  </si>
  <si>
    <t>Obec Bělotín</t>
  </si>
  <si>
    <t>Bělotín 151</t>
  </si>
  <si>
    <t>Bělotín</t>
  </si>
  <si>
    <t>75364</t>
  </si>
  <si>
    <t>00301019</t>
  </si>
  <si>
    <t>Zajištění akceschopnosti pro JSDH Bělotín</t>
  </si>
  <si>
    <t>Získání řidičského oprávnění skupiny C pro 2 členy JSDH obce a zároveň absolvování kurzu bezpečné jízdy zvýší zastupitelnost strojníků v rámci neprofesionální zásahové jednotky a zvýší bezpečnost.</t>
  </si>
  <si>
    <t>d) získání řidičského oprávnění skupiny C pro 2 členy JSDH obce a zároveň absolvování kurzu bezpečné jízdy</t>
  </si>
  <si>
    <t>27</t>
  </si>
  <si>
    <t>Město Kostelec na Hané</t>
  </si>
  <si>
    <t>Jakubské náměstí 138</t>
  </si>
  <si>
    <t>Kostelec na Hané</t>
  </si>
  <si>
    <t>79841</t>
  </si>
  <si>
    <t>00288373</t>
  </si>
  <si>
    <t>Zajištění akceschopnosti pro JSDH Kostelec na Hané</t>
  </si>
  <si>
    <t>Aby byla zajištěna akceschopnost jednotky je zapotřebí, aby dva členové získali oprávnění strojníka.</t>
  </si>
  <si>
    <t>28</t>
  </si>
  <si>
    <t>Obec Bohuňovice</t>
  </si>
  <si>
    <t>6. května 109</t>
  </si>
  <si>
    <t>Bohuňovice</t>
  </si>
  <si>
    <t>78314</t>
  </si>
  <si>
    <t>00298697</t>
  </si>
  <si>
    <t>Zajištění akceschopnosti pro JSDH Bohuňovice</t>
  </si>
  <si>
    <t>Zvýšení akceschopnosti JSDH Bohuňovice</t>
  </si>
  <si>
    <t>29</t>
  </si>
  <si>
    <t>Městys Protivanov</t>
  </si>
  <si>
    <t>Náměstí 32</t>
  </si>
  <si>
    <t>Protivanov</t>
  </si>
  <si>
    <t>79848</t>
  </si>
  <si>
    <t>00288675</t>
  </si>
  <si>
    <t>Zajištění akceschopnosti pro JSDH Protivanov</t>
  </si>
  <si>
    <t>Získání řidičského oprávnění skupiny C pro jednoho člena JSDH pro zajištění akceschopnosti jednotky a 
kurz bezpečné jízdy pro 2 členy jednotky pro zvýšení bezpečnosti posádky hasičského vozidla a ostatních účastníků silničního provozu.</t>
  </si>
  <si>
    <t>30</t>
  </si>
  <si>
    <t>Obec Lukavice</t>
  </si>
  <si>
    <t>Lukavice 47</t>
  </si>
  <si>
    <t>Lukavice</t>
  </si>
  <si>
    <t>78901</t>
  </si>
  <si>
    <t>00302961</t>
  </si>
  <si>
    <t>Zajištění akceschopnosti pro JSDH Lukavice</t>
  </si>
  <si>
    <t>Kurz bezpečné jízdy pro členy - řidiče  JSDH Lukavice. Zdokonalení řidičských schopností a dovedností.</t>
  </si>
  <si>
    <t>g) absolvování kurzu bezpečné jízdy pro 3 členy JSDH obce</t>
  </si>
  <si>
    <t>31</t>
  </si>
  <si>
    <t>Městys Dub nad Moravou</t>
  </si>
  <si>
    <t>Brodecká 1</t>
  </si>
  <si>
    <t>Dub nad Moravou</t>
  </si>
  <si>
    <t>78375</t>
  </si>
  <si>
    <t>00298867</t>
  </si>
  <si>
    <t>Zajištění akceschopnosti pro JSDH Dub nad Moravou</t>
  </si>
  <si>
    <t>JSDH II potřebuje rozšířit počet strojníků s ŘP sk. C, aby se zlepšila akceschopnost a možnost plánování služeb mezi více členů JSDH.</t>
  </si>
  <si>
    <t>32</t>
  </si>
  <si>
    <t>Obec Olšany u Prostějova</t>
  </si>
  <si>
    <t>Olšany u Prostějova 50</t>
  </si>
  <si>
    <t>Olšany u Prostějova</t>
  </si>
  <si>
    <t>79814</t>
  </si>
  <si>
    <t>00288560</t>
  </si>
  <si>
    <t>Zajištění akceschopnosti pro JSDH Olšany u Prostějova</t>
  </si>
  <si>
    <t>získání řidičského oprávnění skupiny C pro dva členy JSDH Olšany u Prostějova zařazené v kategorii JPO III</t>
  </si>
  <si>
    <t>33</t>
  </si>
  <si>
    <t>Městys Brodek u Přerova</t>
  </si>
  <si>
    <t>Masarykovo náměstí 13</t>
  </si>
  <si>
    <t>Brodek u Přerova</t>
  </si>
  <si>
    <t>75103</t>
  </si>
  <si>
    <t>00301078</t>
  </si>
  <si>
    <t>Zajištění akceschopnosti pro JSDH Brodek u Přerova</t>
  </si>
  <si>
    <t>člen jednotky získá řidičské oprávnění skupiny C</t>
  </si>
  <si>
    <t>34</t>
  </si>
  <si>
    <t>Město Plumlov</t>
  </si>
  <si>
    <t>Rudé armády 302</t>
  </si>
  <si>
    <t>Plumlov</t>
  </si>
  <si>
    <t>79803</t>
  </si>
  <si>
    <t>00288632</t>
  </si>
  <si>
    <t>Zajištění akceschopnosti pro JSDH Plumlov</t>
  </si>
  <si>
    <t>JSDH Plumlov - získání řidičského oprávnění skupiny C pro 2 členy</t>
  </si>
  <si>
    <t>v Kč</t>
  </si>
  <si>
    <t xml:space="preserve">Návrh dotace </t>
  </si>
  <si>
    <t>Poř. Číslo z VFP</t>
  </si>
  <si>
    <t>Obec, m. č. hl. m. Prahy</t>
  </si>
  <si>
    <t>Povinností JPO II je zajistit výjezd jednotky do 5 minut. Městys má 2 hasiče z JPO II jako zaměstnance z toho pouze 1 řidič (sk.C) Od 1.3.2020 přibude 3 hasič, který oprávnění  C nemá a proto ho chce získat, včetně absolvování kurzu bezpečné jízdy.</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</si>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</sst>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0.00\ &quot;Kč&quot;"/>
    <numFmt numFmtId="165" formatCode="_-* #,##0\ &quot;Kč&quot;_-;\-* #,##0\ &quot;Kč&quot;_-;_-* &quot;-&quot;??\ &quot;Kč&quot;_-;_-@_-"/>
    <numFmt numFmtId="166"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color theme="1"/>
      <name val="Calibri"/>
      <family val="2"/>
      <charset val="238"/>
      <scheme val="minor"/>
    </font>
    <font>
      <u/>
      <sz val="12"/>
      <color theme="1"/>
      <name val="Arial"/>
      <family val="2"/>
      <charset val="23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7" fillId="0" borderId="0" applyFont="0" applyFill="0" applyBorder="0" applyAlignment="0" applyProtection="0"/>
  </cellStyleXfs>
  <cellXfs count="10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4" fillId="0" borderId="0" xfId="0" applyFont="1"/>
    <xf numFmtId="0" fontId="4"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5" fillId="0" borderId="0" xfId="0" applyFont="1"/>
    <xf numFmtId="0" fontId="6"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Alignment="1">
      <alignment wrapText="1"/>
    </xf>
    <xf numFmtId="14" fontId="3" fillId="0" borderId="8" xfId="0" applyNumberFormat="1" applyFont="1" applyBorder="1" applyAlignment="1">
      <alignment horizontal="right" vertical="center"/>
    </xf>
    <xf numFmtId="165" fontId="1" fillId="0" borderId="13" xfId="1" applyNumberFormat="1" applyFont="1" applyFill="1" applyBorder="1" applyAlignment="1">
      <alignment horizontal="centerContinuous" wrapText="1"/>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13" xfId="0" applyFont="1" applyFill="1" applyBorder="1" applyAlignment="1">
      <alignment horizontal="center" wrapText="1"/>
    </xf>
    <xf numFmtId="0" fontId="8" fillId="0" borderId="0" xfId="0" applyFont="1"/>
    <xf numFmtId="3" fontId="1" fillId="0" borderId="15" xfId="0" applyNumberFormat="1" applyFont="1" applyFill="1" applyBorder="1" applyAlignment="1">
      <alignment wrapText="1"/>
    </xf>
    <xf numFmtId="166" fontId="1" fillId="0" borderId="13" xfId="0" applyNumberFormat="1" applyFont="1" applyFill="1" applyBorder="1" applyAlignment="1">
      <alignment wrapText="1"/>
    </xf>
    <xf numFmtId="166" fontId="6" fillId="0" borderId="0" xfId="0" applyNumberFormat="1" applyFont="1" applyBorder="1" applyAlignment="1">
      <alignment horizontal="center" vertical="center"/>
    </xf>
    <xf numFmtId="166" fontId="6" fillId="0" borderId="0" xfId="0" applyNumberFormat="1" applyFont="1" applyBorder="1"/>
    <xf numFmtId="166" fontId="6" fillId="0" borderId="0" xfId="0" applyNumberFormat="1" applyFont="1"/>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6" fontId="6" fillId="0" borderId="0" xfId="0" applyNumberFormat="1" applyFont="1" applyBorder="1" applyAlignment="1">
      <alignment horizontal="center" vertical="center"/>
    </xf>
    <xf numFmtId="166" fontId="1" fillId="0" borderId="2" xfId="0" applyNumberFormat="1" applyFont="1" applyFill="1" applyBorder="1" applyAlignment="1">
      <alignment horizontal="center" vertical="center" wrapText="1"/>
    </xf>
    <xf numFmtId="166" fontId="1"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2">
    <cellStyle name="Měna" xfId="1" builtinId="4"/>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topLeftCell="A31" workbookViewId="0">
      <selection activeCell="I4" sqref="I4:I37"/>
    </sheetView>
  </sheetViews>
  <sheetFormatPr defaultColWidth="9.140625" defaultRowHeight="30.6" customHeight="1" x14ac:dyDescent="0.25"/>
  <cols>
    <col min="1" max="1" width="3.85546875" customWidth="1"/>
    <col min="2" max="2" width="18.140625" bestFit="1" customWidth="1"/>
    <col min="3" max="4" width="14.42578125" customWidth="1"/>
    <col min="5" max="5" width="4.7109375" bestFit="1" customWidth="1"/>
    <col min="6" max="6" width="6.7109375" bestFit="1" customWidth="1"/>
    <col min="7" max="7" width="5.85546875" customWidth="1"/>
    <col min="8" max="8" width="7" bestFit="1" customWidth="1"/>
    <col min="9" max="9" width="14.42578125" customWidth="1"/>
    <col min="10" max="10" width="2.28515625" customWidth="1"/>
    <col min="11" max="11" width="39.140625" customWidth="1"/>
    <col min="12" max="12" width="40.7109375" customWidth="1"/>
    <col min="13" max="13" width="29.85546875" style="71" customWidth="1"/>
    <col min="14" max="14" width="9.7109375" customWidth="1"/>
    <col min="15" max="16" width="5.28515625" bestFit="1" customWidth="1"/>
    <col min="17" max="17" width="9.5703125" bestFit="1" customWidth="1"/>
    <col min="19" max="20" width="3.140625" bestFit="1" customWidth="1"/>
    <col min="21" max="21" width="5" bestFit="1" customWidth="1"/>
    <col min="22" max="22" width="5.7109375" bestFit="1" customWidth="1"/>
    <col min="23" max="23" width="9.5703125" bestFit="1" customWidth="1"/>
  </cols>
  <sheetData>
    <row r="1" spans="1:23" s="21" customFormat="1" ht="30.6" customHeight="1" thickBot="1" x14ac:dyDescent="0.2">
      <c r="A1" s="13" t="s">
        <v>0</v>
      </c>
      <c r="B1" s="52" t="s">
        <v>1</v>
      </c>
      <c r="C1" s="18"/>
      <c r="D1" s="18"/>
      <c r="E1" s="18"/>
      <c r="F1" s="18"/>
      <c r="G1" s="18"/>
      <c r="H1" s="18"/>
      <c r="I1" s="18"/>
      <c r="J1" s="19"/>
      <c r="K1" s="15" t="s">
        <v>26</v>
      </c>
      <c r="L1" s="20" t="s">
        <v>27</v>
      </c>
      <c r="M1" s="15" t="s">
        <v>2</v>
      </c>
      <c r="N1" s="69" t="s">
        <v>3</v>
      </c>
      <c r="O1" s="16" t="s">
        <v>4</v>
      </c>
      <c r="P1" s="20"/>
      <c r="Q1" s="16" t="s">
        <v>5</v>
      </c>
      <c r="R1" s="11" t="s">
        <v>6</v>
      </c>
      <c r="S1" s="40" t="s">
        <v>7</v>
      </c>
      <c r="T1" s="41"/>
      <c r="U1" s="41"/>
      <c r="V1" s="39"/>
      <c r="W1" s="15" t="s">
        <v>8</v>
      </c>
    </row>
    <row r="2" spans="1:23" s="21" customFormat="1" ht="19.899999999999999" customHeight="1" x14ac:dyDescent="0.2">
      <c r="A2" s="14"/>
      <c r="B2" s="53" t="s">
        <v>9</v>
      </c>
      <c r="C2" s="22"/>
      <c r="D2" s="22"/>
      <c r="E2" s="22"/>
      <c r="F2" s="43"/>
      <c r="G2" s="42"/>
      <c r="H2" s="23"/>
      <c r="I2" s="23"/>
      <c r="J2" s="54"/>
      <c r="K2" s="12"/>
      <c r="L2" s="24"/>
      <c r="M2" s="12"/>
      <c r="N2" s="12"/>
      <c r="O2" s="25"/>
      <c r="P2" s="26"/>
      <c r="Q2" s="25" t="s">
        <v>314</v>
      </c>
      <c r="R2" s="38"/>
      <c r="S2" s="27" t="s">
        <v>10</v>
      </c>
      <c r="T2" s="27" t="s">
        <v>11</v>
      </c>
      <c r="U2" s="28" t="s">
        <v>12</v>
      </c>
      <c r="V2" s="69" t="s">
        <v>13</v>
      </c>
      <c r="W2" s="12" t="s">
        <v>314</v>
      </c>
    </row>
    <row r="3" spans="1:23" s="21" customFormat="1" ht="30.6" customHeight="1" thickBot="1" x14ac:dyDescent="0.25">
      <c r="A3" s="29"/>
      <c r="B3" s="55" t="s">
        <v>14</v>
      </c>
      <c r="C3" s="56" t="s">
        <v>15</v>
      </c>
      <c r="D3" s="56" t="s">
        <v>16</v>
      </c>
      <c r="E3" s="56" t="s">
        <v>17</v>
      </c>
      <c r="F3" s="57" t="s">
        <v>18</v>
      </c>
      <c r="G3" s="58" t="s">
        <v>19</v>
      </c>
      <c r="H3" s="59" t="s">
        <v>20</v>
      </c>
      <c r="I3" s="59" t="s">
        <v>21</v>
      </c>
      <c r="J3" s="60" t="s">
        <v>22</v>
      </c>
      <c r="K3" s="30"/>
      <c r="L3" s="31"/>
      <c r="M3" s="30"/>
      <c r="N3" s="73">
        <f>SUM(N4:N37)</f>
        <v>742435</v>
      </c>
      <c r="O3" s="32" t="s">
        <v>23</v>
      </c>
      <c r="P3" s="33" t="s">
        <v>24</v>
      </c>
      <c r="Q3" s="83">
        <f>SUM(Q4:Q37)</f>
        <v>521800</v>
      </c>
      <c r="R3" s="34"/>
      <c r="S3" s="33"/>
      <c r="T3" s="33"/>
      <c r="U3" s="70" t="s">
        <v>25</v>
      </c>
      <c r="V3" s="30"/>
      <c r="W3" s="73">
        <f>SUM(W4:W37)</f>
        <v>521800</v>
      </c>
    </row>
    <row r="4" spans="1:23" s="37" customFormat="1" ht="46.15" customHeight="1" x14ac:dyDescent="0.25">
      <c r="A4" s="35" t="s">
        <v>282</v>
      </c>
      <c r="B4" s="61" t="s">
        <v>283</v>
      </c>
      <c r="C4" s="61" t="s">
        <v>284</v>
      </c>
      <c r="D4" s="62" t="s">
        <v>285</v>
      </c>
      <c r="E4" s="63" t="s">
        <v>286</v>
      </c>
      <c r="F4" s="61" t="s">
        <v>49</v>
      </c>
      <c r="G4" s="61" t="s">
        <v>317</v>
      </c>
      <c r="H4" s="63" t="s">
        <v>287</v>
      </c>
      <c r="I4" s="63" t="s">
        <v>319</v>
      </c>
      <c r="J4" s="63"/>
      <c r="K4" s="36" t="s">
        <v>288</v>
      </c>
      <c r="L4" s="36" t="s">
        <v>289</v>
      </c>
      <c r="M4" s="36" t="s">
        <v>95</v>
      </c>
      <c r="N4" s="65">
        <v>30000</v>
      </c>
      <c r="O4" s="64" t="s">
        <v>42</v>
      </c>
      <c r="P4" s="64" t="s">
        <v>43</v>
      </c>
      <c r="Q4" s="65">
        <v>20000</v>
      </c>
      <c r="R4" s="72">
        <v>44393</v>
      </c>
      <c r="S4" s="65">
        <v>100</v>
      </c>
      <c r="T4" s="65">
        <v>100</v>
      </c>
      <c r="U4" s="65">
        <v>100</v>
      </c>
      <c r="V4" s="65">
        <f t="shared" ref="V4:V37" si="0">SUM(S4:U4)</f>
        <v>300</v>
      </c>
      <c r="W4" s="74">
        <v>20000</v>
      </c>
    </row>
    <row r="5" spans="1:23" s="37" customFormat="1" ht="46.15" customHeight="1" x14ac:dyDescent="0.25">
      <c r="A5" s="35" t="s">
        <v>249</v>
      </c>
      <c r="B5" s="61" t="s">
        <v>250</v>
      </c>
      <c r="C5" s="61" t="s">
        <v>251</v>
      </c>
      <c r="D5" s="62" t="s">
        <v>252</v>
      </c>
      <c r="E5" s="63" t="s">
        <v>253</v>
      </c>
      <c r="F5" s="61" t="s">
        <v>38</v>
      </c>
      <c r="G5" s="61" t="s">
        <v>317</v>
      </c>
      <c r="H5" s="63" t="s">
        <v>254</v>
      </c>
      <c r="I5" s="63" t="s">
        <v>319</v>
      </c>
      <c r="J5" s="63"/>
      <c r="K5" s="36" t="s">
        <v>255</v>
      </c>
      <c r="L5" s="36" t="s">
        <v>256</v>
      </c>
      <c r="M5" s="36" t="s">
        <v>95</v>
      </c>
      <c r="N5" s="65">
        <v>20000</v>
      </c>
      <c r="O5" s="64" t="s">
        <v>42</v>
      </c>
      <c r="P5" s="64" t="s">
        <v>43</v>
      </c>
      <c r="Q5" s="65">
        <v>20000</v>
      </c>
      <c r="R5" s="72">
        <v>44393</v>
      </c>
      <c r="S5" s="65">
        <v>100</v>
      </c>
      <c r="T5" s="65">
        <v>100</v>
      </c>
      <c r="U5" s="65">
        <v>100</v>
      </c>
      <c r="V5" s="65">
        <f t="shared" si="0"/>
        <v>300</v>
      </c>
      <c r="W5" s="74">
        <v>20000</v>
      </c>
    </row>
    <row r="6" spans="1:23" s="37" customFormat="1" ht="46.15" customHeight="1" x14ac:dyDescent="0.25">
      <c r="A6" s="35" t="s">
        <v>168</v>
      </c>
      <c r="B6" s="61" t="s">
        <v>169</v>
      </c>
      <c r="C6" s="61" t="s">
        <v>170</v>
      </c>
      <c r="D6" s="62" t="s">
        <v>171</v>
      </c>
      <c r="E6" s="63" t="s">
        <v>172</v>
      </c>
      <c r="F6" s="61" t="s">
        <v>67</v>
      </c>
      <c r="G6" s="61" t="s">
        <v>317</v>
      </c>
      <c r="H6" s="63" t="s">
        <v>173</v>
      </c>
      <c r="I6" s="63" t="s">
        <v>319</v>
      </c>
      <c r="J6" s="63"/>
      <c r="K6" s="36" t="s">
        <v>174</v>
      </c>
      <c r="L6" s="36" t="s">
        <v>175</v>
      </c>
      <c r="M6" s="36" t="s">
        <v>71</v>
      </c>
      <c r="N6" s="65">
        <v>10000</v>
      </c>
      <c r="O6" s="64" t="s">
        <v>42</v>
      </c>
      <c r="P6" s="64" t="s">
        <v>43</v>
      </c>
      <c r="Q6" s="65">
        <v>10000</v>
      </c>
      <c r="R6" s="72">
        <v>44393</v>
      </c>
      <c r="S6" s="65">
        <v>100</v>
      </c>
      <c r="T6" s="65">
        <v>100</v>
      </c>
      <c r="U6" s="65">
        <v>100</v>
      </c>
      <c r="V6" s="65">
        <f t="shared" si="0"/>
        <v>300</v>
      </c>
      <c r="W6" s="74">
        <v>10000</v>
      </c>
    </row>
    <row r="7" spans="1:23" s="37" customFormat="1" ht="46.15" customHeight="1" x14ac:dyDescent="0.25">
      <c r="A7" s="35" t="s">
        <v>130</v>
      </c>
      <c r="B7" s="61" t="s">
        <v>131</v>
      </c>
      <c r="C7" s="61" t="s">
        <v>132</v>
      </c>
      <c r="D7" s="62" t="s">
        <v>38</v>
      </c>
      <c r="E7" s="63" t="s">
        <v>133</v>
      </c>
      <c r="F7" s="61" t="s">
        <v>38</v>
      </c>
      <c r="G7" s="61" t="s">
        <v>317</v>
      </c>
      <c r="H7" s="63" t="s">
        <v>134</v>
      </c>
      <c r="I7" s="63" t="s">
        <v>319</v>
      </c>
      <c r="J7" s="63"/>
      <c r="K7" s="36" t="s">
        <v>135</v>
      </c>
      <c r="L7" s="36" t="s">
        <v>136</v>
      </c>
      <c r="M7" s="36" t="s">
        <v>71</v>
      </c>
      <c r="N7" s="65">
        <v>18000</v>
      </c>
      <c r="O7" s="64" t="s">
        <v>42</v>
      </c>
      <c r="P7" s="64" t="s">
        <v>43</v>
      </c>
      <c r="Q7" s="65">
        <v>10000</v>
      </c>
      <c r="R7" s="72">
        <v>44393</v>
      </c>
      <c r="S7" s="65">
        <v>100</v>
      </c>
      <c r="T7" s="65">
        <v>100</v>
      </c>
      <c r="U7" s="65">
        <v>100</v>
      </c>
      <c r="V7" s="65">
        <f t="shared" si="0"/>
        <v>300</v>
      </c>
      <c r="W7" s="74">
        <v>10000</v>
      </c>
    </row>
    <row r="8" spans="1:23" s="37" customFormat="1" ht="46.15" customHeight="1" x14ac:dyDescent="0.25">
      <c r="A8" s="35" t="s">
        <v>105</v>
      </c>
      <c r="B8" s="61" t="s">
        <v>106</v>
      </c>
      <c r="C8" s="61" t="s">
        <v>107</v>
      </c>
      <c r="D8" s="62" t="s">
        <v>108</v>
      </c>
      <c r="E8" s="63" t="s">
        <v>109</v>
      </c>
      <c r="F8" s="61" t="s">
        <v>67</v>
      </c>
      <c r="G8" s="61" t="s">
        <v>317</v>
      </c>
      <c r="H8" s="63" t="s">
        <v>110</v>
      </c>
      <c r="I8" s="63" t="s">
        <v>319</v>
      </c>
      <c r="J8" s="63"/>
      <c r="K8" s="36" t="s">
        <v>111</v>
      </c>
      <c r="L8" s="36" t="s">
        <v>112</v>
      </c>
      <c r="M8" s="36" t="s">
        <v>71</v>
      </c>
      <c r="N8" s="65">
        <v>10000</v>
      </c>
      <c r="O8" s="64" t="s">
        <v>42</v>
      </c>
      <c r="P8" s="64" t="s">
        <v>43</v>
      </c>
      <c r="Q8" s="65">
        <v>10000</v>
      </c>
      <c r="R8" s="72">
        <v>44393</v>
      </c>
      <c r="S8" s="65">
        <v>100</v>
      </c>
      <c r="T8" s="65">
        <v>100</v>
      </c>
      <c r="U8" s="65">
        <v>100</v>
      </c>
      <c r="V8" s="65">
        <f t="shared" si="0"/>
        <v>300</v>
      </c>
      <c r="W8" s="74">
        <v>10000</v>
      </c>
    </row>
    <row r="9" spans="1:23" s="37" customFormat="1" ht="46.15" customHeight="1" x14ac:dyDescent="0.25">
      <c r="A9" s="35" t="s">
        <v>257</v>
      </c>
      <c r="B9" s="61" t="s">
        <v>258</v>
      </c>
      <c r="C9" s="61" t="s">
        <v>259</v>
      </c>
      <c r="D9" s="62" t="s">
        <v>260</v>
      </c>
      <c r="E9" s="63" t="s">
        <v>261</v>
      </c>
      <c r="F9" s="61" t="s">
        <v>49</v>
      </c>
      <c r="G9" s="61" t="s">
        <v>317</v>
      </c>
      <c r="H9" s="63" t="s">
        <v>262</v>
      </c>
      <c r="I9" s="63" t="s">
        <v>319</v>
      </c>
      <c r="J9" s="63"/>
      <c r="K9" s="36" t="s">
        <v>263</v>
      </c>
      <c r="L9" s="36" t="s">
        <v>264</v>
      </c>
      <c r="M9" s="36" t="s">
        <v>248</v>
      </c>
      <c r="N9" s="65">
        <v>28000</v>
      </c>
      <c r="O9" s="64" t="s">
        <v>42</v>
      </c>
      <c r="P9" s="64" t="s">
        <v>43</v>
      </c>
      <c r="Q9" s="65">
        <v>28000</v>
      </c>
      <c r="R9" s="72">
        <v>44393</v>
      </c>
      <c r="S9" s="65">
        <v>50</v>
      </c>
      <c r="T9" s="65">
        <v>100</v>
      </c>
      <c r="U9" s="65">
        <v>100</v>
      </c>
      <c r="V9" s="65">
        <f t="shared" si="0"/>
        <v>250</v>
      </c>
      <c r="W9" s="74">
        <v>28000</v>
      </c>
    </row>
    <row r="10" spans="1:23" s="37" customFormat="1" ht="46.15" customHeight="1" x14ac:dyDescent="0.25">
      <c r="A10" s="35" t="s">
        <v>44</v>
      </c>
      <c r="B10" s="61" t="s">
        <v>45</v>
      </c>
      <c r="C10" s="61" t="s">
        <v>46</v>
      </c>
      <c r="D10" s="62" t="s">
        <v>47</v>
      </c>
      <c r="E10" s="63" t="s">
        <v>48</v>
      </c>
      <c r="F10" s="61" t="s">
        <v>49</v>
      </c>
      <c r="G10" s="61" t="s">
        <v>317</v>
      </c>
      <c r="H10" s="63" t="s">
        <v>50</v>
      </c>
      <c r="I10" s="63" t="s">
        <v>319</v>
      </c>
      <c r="J10" s="63"/>
      <c r="K10" s="36" t="s">
        <v>51</v>
      </c>
      <c r="L10" s="36" t="s">
        <v>318</v>
      </c>
      <c r="M10" s="36" t="s">
        <v>52</v>
      </c>
      <c r="N10" s="65">
        <v>32000</v>
      </c>
      <c r="O10" s="64" t="s">
        <v>42</v>
      </c>
      <c r="P10" s="64" t="s">
        <v>43</v>
      </c>
      <c r="Q10" s="65">
        <v>14000</v>
      </c>
      <c r="R10" s="72">
        <v>44393</v>
      </c>
      <c r="S10" s="65">
        <v>50</v>
      </c>
      <c r="T10" s="65">
        <v>100</v>
      </c>
      <c r="U10" s="65">
        <v>100</v>
      </c>
      <c r="V10" s="65">
        <f t="shared" si="0"/>
        <v>250</v>
      </c>
      <c r="W10" s="74">
        <v>14000</v>
      </c>
    </row>
    <row r="11" spans="1:23" s="37" customFormat="1" ht="46.15" customHeight="1" x14ac:dyDescent="0.25">
      <c r="A11" s="35" t="s">
        <v>184</v>
      </c>
      <c r="B11" s="61" t="s">
        <v>185</v>
      </c>
      <c r="C11" s="61" t="s">
        <v>186</v>
      </c>
      <c r="D11" s="62" t="s">
        <v>187</v>
      </c>
      <c r="E11" s="63" t="s">
        <v>188</v>
      </c>
      <c r="F11" s="61" t="s">
        <v>38</v>
      </c>
      <c r="G11" s="61" t="s">
        <v>317</v>
      </c>
      <c r="H11" s="63" t="s">
        <v>189</v>
      </c>
      <c r="I11" s="63" t="s">
        <v>319</v>
      </c>
      <c r="J11" s="63"/>
      <c r="K11" s="36" t="s">
        <v>190</v>
      </c>
      <c r="L11" s="36" t="s">
        <v>191</v>
      </c>
      <c r="M11" s="36" t="s">
        <v>52</v>
      </c>
      <c r="N11" s="65">
        <v>20000</v>
      </c>
      <c r="O11" s="64" t="s">
        <v>42</v>
      </c>
      <c r="P11" s="64" t="s">
        <v>43</v>
      </c>
      <c r="Q11" s="65">
        <v>14000</v>
      </c>
      <c r="R11" s="72">
        <v>44393</v>
      </c>
      <c r="S11" s="65">
        <v>50</v>
      </c>
      <c r="T11" s="65">
        <v>100</v>
      </c>
      <c r="U11" s="65">
        <v>100</v>
      </c>
      <c r="V11" s="65">
        <f t="shared" si="0"/>
        <v>250</v>
      </c>
      <c r="W11" s="74">
        <v>14000</v>
      </c>
    </row>
    <row r="12" spans="1:23" s="37" customFormat="1" ht="56.45" customHeight="1" x14ac:dyDescent="0.25">
      <c r="A12" s="35" t="s">
        <v>265</v>
      </c>
      <c r="B12" s="61" t="s">
        <v>266</v>
      </c>
      <c r="C12" s="61" t="s">
        <v>267</v>
      </c>
      <c r="D12" s="62" t="s">
        <v>268</v>
      </c>
      <c r="E12" s="63" t="s">
        <v>269</v>
      </c>
      <c r="F12" s="61" t="s">
        <v>38</v>
      </c>
      <c r="G12" s="61" t="s">
        <v>317</v>
      </c>
      <c r="H12" s="63" t="s">
        <v>270</v>
      </c>
      <c r="I12" s="63" t="s">
        <v>319</v>
      </c>
      <c r="J12" s="63"/>
      <c r="K12" s="36" t="s">
        <v>271</v>
      </c>
      <c r="L12" s="36" t="s">
        <v>272</v>
      </c>
      <c r="M12" s="36" t="s">
        <v>52</v>
      </c>
      <c r="N12" s="65">
        <v>19800</v>
      </c>
      <c r="O12" s="64" t="s">
        <v>42</v>
      </c>
      <c r="P12" s="64" t="s">
        <v>43</v>
      </c>
      <c r="Q12" s="65">
        <v>14000</v>
      </c>
      <c r="R12" s="72">
        <v>44393</v>
      </c>
      <c r="S12" s="65">
        <v>50</v>
      </c>
      <c r="T12" s="65">
        <v>100</v>
      </c>
      <c r="U12" s="65">
        <v>100</v>
      </c>
      <c r="V12" s="65">
        <f t="shared" si="0"/>
        <v>250</v>
      </c>
      <c r="W12" s="74">
        <v>14000</v>
      </c>
    </row>
    <row r="13" spans="1:23" s="37" customFormat="1" ht="46.15" customHeight="1" x14ac:dyDescent="0.25">
      <c r="A13" s="35" t="s">
        <v>122</v>
      </c>
      <c r="B13" s="61" t="s">
        <v>123</v>
      </c>
      <c r="C13" s="61" t="s">
        <v>124</v>
      </c>
      <c r="D13" s="62" t="s">
        <v>125</v>
      </c>
      <c r="E13" s="63" t="s">
        <v>126</v>
      </c>
      <c r="F13" s="61" t="s">
        <v>67</v>
      </c>
      <c r="G13" s="61" t="s">
        <v>317</v>
      </c>
      <c r="H13" s="63" t="s">
        <v>127</v>
      </c>
      <c r="I13" s="63" t="s">
        <v>319</v>
      </c>
      <c r="J13" s="63"/>
      <c r="K13" s="36" t="s">
        <v>128</v>
      </c>
      <c r="L13" s="36" t="s">
        <v>129</v>
      </c>
      <c r="M13" s="36" t="s">
        <v>71</v>
      </c>
      <c r="N13" s="65">
        <v>16500</v>
      </c>
      <c r="O13" s="64" t="s">
        <v>42</v>
      </c>
      <c r="P13" s="64" t="s">
        <v>43</v>
      </c>
      <c r="Q13" s="65">
        <v>10000</v>
      </c>
      <c r="R13" s="72">
        <v>44393</v>
      </c>
      <c r="S13" s="65">
        <v>100</v>
      </c>
      <c r="T13" s="65">
        <v>50</v>
      </c>
      <c r="U13" s="65">
        <v>100</v>
      </c>
      <c r="V13" s="65">
        <f t="shared" si="0"/>
        <v>250</v>
      </c>
      <c r="W13" s="74">
        <v>10000</v>
      </c>
    </row>
    <row r="14" spans="1:23" s="37" customFormat="1" ht="46.15" customHeight="1" x14ac:dyDescent="0.25">
      <c r="A14" s="35" t="s">
        <v>224</v>
      </c>
      <c r="B14" s="61" t="s">
        <v>225</v>
      </c>
      <c r="C14" s="61" t="s">
        <v>226</v>
      </c>
      <c r="D14" s="62" t="s">
        <v>227</v>
      </c>
      <c r="E14" s="63" t="s">
        <v>228</v>
      </c>
      <c r="F14" s="61" t="s">
        <v>49</v>
      </c>
      <c r="G14" s="61" t="s">
        <v>317</v>
      </c>
      <c r="H14" s="63" t="s">
        <v>229</v>
      </c>
      <c r="I14" s="63" t="s">
        <v>319</v>
      </c>
      <c r="J14" s="63"/>
      <c r="K14" s="36" t="s">
        <v>230</v>
      </c>
      <c r="L14" s="36" t="s">
        <v>231</v>
      </c>
      <c r="M14" s="36" t="s">
        <v>95</v>
      </c>
      <c r="N14" s="65">
        <v>40000</v>
      </c>
      <c r="O14" s="64" t="s">
        <v>42</v>
      </c>
      <c r="P14" s="64" t="s">
        <v>43</v>
      </c>
      <c r="Q14" s="65">
        <v>20000</v>
      </c>
      <c r="R14" s="72">
        <v>44393</v>
      </c>
      <c r="S14" s="65">
        <v>100</v>
      </c>
      <c r="T14" s="65">
        <v>50</v>
      </c>
      <c r="U14" s="65">
        <v>100</v>
      </c>
      <c r="V14" s="65">
        <f t="shared" si="0"/>
        <v>250</v>
      </c>
      <c r="W14" s="74">
        <v>20000</v>
      </c>
    </row>
    <row r="15" spans="1:23" s="37" customFormat="1" ht="46.15" customHeight="1" x14ac:dyDescent="0.25">
      <c r="A15" s="35" t="s">
        <v>160</v>
      </c>
      <c r="B15" s="61" t="s">
        <v>161</v>
      </c>
      <c r="C15" s="61" t="s">
        <v>162</v>
      </c>
      <c r="D15" s="62" t="s">
        <v>163</v>
      </c>
      <c r="E15" s="63" t="s">
        <v>164</v>
      </c>
      <c r="F15" s="61" t="s">
        <v>49</v>
      </c>
      <c r="G15" s="61" t="s">
        <v>317</v>
      </c>
      <c r="H15" s="63" t="s">
        <v>165</v>
      </c>
      <c r="I15" s="63" t="s">
        <v>319</v>
      </c>
      <c r="J15" s="63"/>
      <c r="K15" s="36" t="s">
        <v>166</v>
      </c>
      <c r="L15" s="36" t="s">
        <v>167</v>
      </c>
      <c r="M15" s="36" t="s">
        <v>95</v>
      </c>
      <c r="N15" s="65">
        <v>30000</v>
      </c>
      <c r="O15" s="64" t="s">
        <v>42</v>
      </c>
      <c r="P15" s="64" t="s">
        <v>43</v>
      </c>
      <c r="Q15" s="65">
        <v>20000</v>
      </c>
      <c r="R15" s="72">
        <v>44393</v>
      </c>
      <c r="S15" s="65">
        <v>100</v>
      </c>
      <c r="T15" s="65">
        <v>50</v>
      </c>
      <c r="U15" s="65">
        <v>100</v>
      </c>
      <c r="V15" s="65">
        <f t="shared" si="0"/>
        <v>250</v>
      </c>
      <c r="W15" s="74">
        <v>20000</v>
      </c>
    </row>
    <row r="16" spans="1:23" s="37" customFormat="1" ht="46.15" customHeight="1" x14ac:dyDescent="0.25">
      <c r="A16" s="35" t="s">
        <v>79</v>
      </c>
      <c r="B16" s="61" t="s">
        <v>80</v>
      </c>
      <c r="C16" s="61" t="s">
        <v>81</v>
      </c>
      <c r="D16" s="62" t="s">
        <v>82</v>
      </c>
      <c r="E16" s="63" t="s">
        <v>83</v>
      </c>
      <c r="F16" s="61" t="s">
        <v>49</v>
      </c>
      <c r="G16" s="61" t="s">
        <v>317</v>
      </c>
      <c r="H16" s="63" t="s">
        <v>84</v>
      </c>
      <c r="I16" s="63" t="s">
        <v>319</v>
      </c>
      <c r="J16" s="63"/>
      <c r="K16" s="36" t="s">
        <v>85</v>
      </c>
      <c r="L16" s="36" t="s">
        <v>86</v>
      </c>
      <c r="M16" s="36" t="s">
        <v>61</v>
      </c>
      <c r="N16" s="65">
        <v>16000</v>
      </c>
      <c r="O16" s="64" t="s">
        <v>42</v>
      </c>
      <c r="P16" s="64" t="s">
        <v>43</v>
      </c>
      <c r="Q16" s="65">
        <v>16000</v>
      </c>
      <c r="R16" s="72">
        <v>44393</v>
      </c>
      <c r="S16" s="65">
        <v>30</v>
      </c>
      <c r="T16" s="65">
        <v>100</v>
      </c>
      <c r="U16" s="65">
        <v>100</v>
      </c>
      <c r="V16" s="65">
        <f t="shared" si="0"/>
        <v>230</v>
      </c>
      <c r="W16" s="74">
        <v>16000</v>
      </c>
    </row>
    <row r="17" spans="1:23" s="37" customFormat="1" ht="46.15" customHeight="1" x14ac:dyDescent="0.25">
      <c r="A17" s="35" t="s">
        <v>216</v>
      </c>
      <c r="B17" s="61" t="s">
        <v>217</v>
      </c>
      <c r="C17" s="61" t="s">
        <v>218</v>
      </c>
      <c r="D17" s="62" t="s">
        <v>219</v>
      </c>
      <c r="E17" s="63" t="s">
        <v>220</v>
      </c>
      <c r="F17" s="61" t="s">
        <v>118</v>
      </c>
      <c r="G17" s="61" t="s">
        <v>317</v>
      </c>
      <c r="H17" s="63" t="s">
        <v>221</v>
      </c>
      <c r="I17" s="63" t="s">
        <v>319</v>
      </c>
      <c r="J17" s="63"/>
      <c r="K17" s="36" t="s">
        <v>222</v>
      </c>
      <c r="L17" s="36" t="s">
        <v>223</v>
      </c>
      <c r="M17" s="36" t="s">
        <v>61</v>
      </c>
      <c r="N17" s="65">
        <v>16000</v>
      </c>
      <c r="O17" s="64" t="s">
        <v>42</v>
      </c>
      <c r="P17" s="64" t="s">
        <v>43</v>
      </c>
      <c r="Q17" s="65">
        <v>16000</v>
      </c>
      <c r="R17" s="72">
        <v>44393</v>
      </c>
      <c r="S17" s="65">
        <v>30</v>
      </c>
      <c r="T17" s="65">
        <v>100</v>
      </c>
      <c r="U17" s="65">
        <v>100</v>
      </c>
      <c r="V17" s="65">
        <f t="shared" si="0"/>
        <v>230</v>
      </c>
      <c r="W17" s="74">
        <v>16000</v>
      </c>
    </row>
    <row r="18" spans="1:23" s="37" customFormat="1" ht="46.15" customHeight="1" x14ac:dyDescent="0.25">
      <c r="A18" s="35" t="s">
        <v>153</v>
      </c>
      <c r="B18" s="61" t="s">
        <v>154</v>
      </c>
      <c r="C18" s="61" t="s">
        <v>155</v>
      </c>
      <c r="D18" s="62" t="s">
        <v>49</v>
      </c>
      <c r="E18" s="63" t="s">
        <v>156</v>
      </c>
      <c r="F18" s="61" t="s">
        <v>49</v>
      </c>
      <c r="G18" s="61" t="s">
        <v>317</v>
      </c>
      <c r="H18" s="63" t="s">
        <v>157</v>
      </c>
      <c r="I18" s="63" t="s">
        <v>319</v>
      </c>
      <c r="J18" s="63"/>
      <c r="K18" s="36" t="s">
        <v>158</v>
      </c>
      <c r="L18" s="36" t="s">
        <v>159</v>
      </c>
      <c r="M18" s="36" t="s">
        <v>61</v>
      </c>
      <c r="N18" s="65">
        <v>20000</v>
      </c>
      <c r="O18" s="64" t="s">
        <v>42</v>
      </c>
      <c r="P18" s="64" t="s">
        <v>43</v>
      </c>
      <c r="Q18" s="65">
        <v>16000</v>
      </c>
      <c r="R18" s="72">
        <v>44393</v>
      </c>
      <c r="S18" s="65">
        <v>30</v>
      </c>
      <c r="T18" s="65">
        <v>100</v>
      </c>
      <c r="U18" s="65">
        <v>100</v>
      </c>
      <c r="V18" s="65">
        <f t="shared" si="0"/>
        <v>230</v>
      </c>
      <c r="W18" s="74">
        <v>16000</v>
      </c>
    </row>
    <row r="19" spans="1:23" s="37" customFormat="1" ht="46.15" customHeight="1" x14ac:dyDescent="0.25">
      <c r="A19" s="35" t="s">
        <v>145</v>
      </c>
      <c r="B19" s="61" t="s">
        <v>146</v>
      </c>
      <c r="C19" s="61" t="s">
        <v>147</v>
      </c>
      <c r="D19" s="62" t="s">
        <v>148</v>
      </c>
      <c r="E19" s="63" t="s">
        <v>149</v>
      </c>
      <c r="F19" s="61" t="s">
        <v>101</v>
      </c>
      <c r="G19" s="61" t="s">
        <v>317</v>
      </c>
      <c r="H19" s="63" t="s">
        <v>150</v>
      </c>
      <c r="I19" s="63" t="s">
        <v>319</v>
      </c>
      <c r="J19" s="63"/>
      <c r="K19" s="36" t="s">
        <v>151</v>
      </c>
      <c r="L19" s="36" t="s">
        <v>152</v>
      </c>
      <c r="M19" s="36" t="s">
        <v>61</v>
      </c>
      <c r="N19" s="65">
        <v>20000</v>
      </c>
      <c r="O19" s="64" t="s">
        <v>42</v>
      </c>
      <c r="P19" s="64" t="s">
        <v>43</v>
      </c>
      <c r="Q19" s="65">
        <v>16000</v>
      </c>
      <c r="R19" s="72">
        <v>44393</v>
      </c>
      <c r="S19" s="65">
        <v>30</v>
      </c>
      <c r="T19" s="65">
        <v>100</v>
      </c>
      <c r="U19" s="65">
        <v>100</v>
      </c>
      <c r="V19" s="65">
        <f t="shared" si="0"/>
        <v>230</v>
      </c>
      <c r="W19" s="74">
        <v>16000</v>
      </c>
    </row>
    <row r="20" spans="1:23" s="37" customFormat="1" ht="46.15" customHeight="1" x14ac:dyDescent="0.25">
      <c r="A20" s="35" t="s">
        <v>240</v>
      </c>
      <c r="B20" s="61" t="s">
        <v>241</v>
      </c>
      <c r="C20" s="61" t="s">
        <v>242</v>
      </c>
      <c r="D20" s="62" t="s">
        <v>243</v>
      </c>
      <c r="E20" s="63" t="s">
        <v>244</v>
      </c>
      <c r="F20" s="61" t="s">
        <v>67</v>
      </c>
      <c r="G20" s="61" t="s">
        <v>317</v>
      </c>
      <c r="H20" s="63" t="s">
        <v>245</v>
      </c>
      <c r="I20" s="63" t="s">
        <v>319</v>
      </c>
      <c r="J20" s="63"/>
      <c r="K20" s="36" t="s">
        <v>246</v>
      </c>
      <c r="L20" s="36" t="s">
        <v>247</v>
      </c>
      <c r="M20" s="36" t="s">
        <v>248</v>
      </c>
      <c r="N20" s="65">
        <v>40000</v>
      </c>
      <c r="O20" s="64" t="s">
        <v>42</v>
      </c>
      <c r="P20" s="64" t="s">
        <v>43</v>
      </c>
      <c r="Q20" s="65">
        <v>28000</v>
      </c>
      <c r="R20" s="72">
        <v>44393</v>
      </c>
      <c r="S20" s="65">
        <v>50</v>
      </c>
      <c r="T20" s="65">
        <v>50</v>
      </c>
      <c r="U20" s="65">
        <v>100</v>
      </c>
      <c r="V20" s="65">
        <f t="shared" si="0"/>
        <v>200</v>
      </c>
      <c r="W20" s="74">
        <v>28000</v>
      </c>
    </row>
    <row r="21" spans="1:23" s="37" customFormat="1" ht="46.15" customHeight="1" x14ac:dyDescent="0.25">
      <c r="A21" s="35" t="s">
        <v>298</v>
      </c>
      <c r="B21" s="61" t="s">
        <v>299</v>
      </c>
      <c r="C21" s="61" t="s">
        <v>300</v>
      </c>
      <c r="D21" s="62" t="s">
        <v>301</v>
      </c>
      <c r="E21" s="63" t="s">
        <v>302</v>
      </c>
      <c r="F21" s="61" t="s">
        <v>67</v>
      </c>
      <c r="G21" s="61" t="s">
        <v>317</v>
      </c>
      <c r="H21" s="63" t="s">
        <v>303</v>
      </c>
      <c r="I21" s="63" t="s">
        <v>319</v>
      </c>
      <c r="J21" s="63"/>
      <c r="K21" s="36" t="s">
        <v>304</v>
      </c>
      <c r="L21" s="36" t="s">
        <v>305</v>
      </c>
      <c r="M21" s="36" t="s">
        <v>71</v>
      </c>
      <c r="N21" s="65">
        <v>20000</v>
      </c>
      <c r="O21" s="64" t="s">
        <v>42</v>
      </c>
      <c r="P21" s="64" t="s">
        <v>43</v>
      </c>
      <c r="Q21" s="65">
        <v>10000</v>
      </c>
      <c r="R21" s="72">
        <v>44393</v>
      </c>
      <c r="S21" s="65">
        <v>100</v>
      </c>
      <c r="T21" s="65">
        <v>50</v>
      </c>
      <c r="U21" s="65">
        <v>50</v>
      </c>
      <c r="V21" s="65">
        <f t="shared" si="0"/>
        <v>200</v>
      </c>
      <c r="W21" s="74">
        <v>10000</v>
      </c>
    </row>
    <row r="22" spans="1:23" s="37" customFormat="1" ht="46.15" customHeight="1" x14ac:dyDescent="0.25">
      <c r="A22" s="35" t="s">
        <v>176</v>
      </c>
      <c r="B22" s="61" t="s">
        <v>177</v>
      </c>
      <c r="C22" s="61" t="s">
        <v>178</v>
      </c>
      <c r="D22" s="62" t="s">
        <v>179</v>
      </c>
      <c r="E22" s="63" t="s">
        <v>180</v>
      </c>
      <c r="F22" s="61" t="s">
        <v>118</v>
      </c>
      <c r="G22" s="61" t="s">
        <v>317</v>
      </c>
      <c r="H22" s="63" t="s">
        <v>181</v>
      </c>
      <c r="I22" s="63" t="s">
        <v>319</v>
      </c>
      <c r="J22" s="63"/>
      <c r="K22" s="36" t="s">
        <v>182</v>
      </c>
      <c r="L22" s="36" t="s">
        <v>183</v>
      </c>
      <c r="M22" s="36" t="s">
        <v>95</v>
      </c>
      <c r="N22" s="65">
        <v>24000</v>
      </c>
      <c r="O22" s="64" t="s">
        <v>42</v>
      </c>
      <c r="P22" s="64" t="s">
        <v>43</v>
      </c>
      <c r="Q22" s="65">
        <v>20000</v>
      </c>
      <c r="R22" s="72">
        <v>44393</v>
      </c>
      <c r="S22" s="65">
        <v>100</v>
      </c>
      <c r="T22" s="65">
        <v>50</v>
      </c>
      <c r="U22" s="65">
        <v>50</v>
      </c>
      <c r="V22" s="65">
        <f t="shared" si="0"/>
        <v>200</v>
      </c>
      <c r="W22" s="74">
        <v>20000</v>
      </c>
    </row>
    <row r="23" spans="1:23" s="37" customFormat="1" ht="46.15" customHeight="1" x14ac:dyDescent="0.25">
      <c r="A23" s="35" t="s">
        <v>87</v>
      </c>
      <c r="B23" s="61" t="s">
        <v>88</v>
      </c>
      <c r="C23" s="61" t="s">
        <v>89</v>
      </c>
      <c r="D23" s="62" t="s">
        <v>90</v>
      </c>
      <c r="E23" s="63" t="s">
        <v>91</v>
      </c>
      <c r="F23" s="61" t="s">
        <v>49</v>
      </c>
      <c r="G23" s="61" t="s">
        <v>317</v>
      </c>
      <c r="H23" s="63" t="s">
        <v>92</v>
      </c>
      <c r="I23" s="63" t="s">
        <v>319</v>
      </c>
      <c r="J23" s="63"/>
      <c r="K23" s="36" t="s">
        <v>93</v>
      </c>
      <c r="L23" s="36" t="s">
        <v>94</v>
      </c>
      <c r="M23" s="36" t="s">
        <v>95</v>
      </c>
      <c r="N23" s="65">
        <v>30000</v>
      </c>
      <c r="O23" s="64" t="s">
        <v>42</v>
      </c>
      <c r="P23" s="64" t="s">
        <v>43</v>
      </c>
      <c r="Q23" s="65">
        <v>20000</v>
      </c>
      <c r="R23" s="72">
        <v>44393</v>
      </c>
      <c r="S23" s="65">
        <v>100</v>
      </c>
      <c r="T23" s="65">
        <v>50</v>
      </c>
      <c r="U23" s="65">
        <v>50</v>
      </c>
      <c r="V23" s="65">
        <f t="shared" si="0"/>
        <v>200</v>
      </c>
      <c r="W23" s="74">
        <v>20000</v>
      </c>
    </row>
    <row r="24" spans="1:23" s="37" customFormat="1" ht="46.15" customHeight="1" x14ac:dyDescent="0.25">
      <c r="A24" s="35" t="s">
        <v>137</v>
      </c>
      <c r="B24" s="61" t="s">
        <v>138</v>
      </c>
      <c r="C24" s="61" t="s">
        <v>139</v>
      </c>
      <c r="D24" s="62" t="s">
        <v>140</v>
      </c>
      <c r="E24" s="63" t="s">
        <v>141</v>
      </c>
      <c r="F24" s="61" t="s">
        <v>49</v>
      </c>
      <c r="G24" s="61" t="s">
        <v>317</v>
      </c>
      <c r="H24" s="63" t="s">
        <v>142</v>
      </c>
      <c r="I24" s="63" t="s">
        <v>319</v>
      </c>
      <c r="J24" s="63"/>
      <c r="K24" s="36" t="s">
        <v>143</v>
      </c>
      <c r="L24" s="36" t="s">
        <v>144</v>
      </c>
      <c r="M24" s="36" t="s">
        <v>71</v>
      </c>
      <c r="N24" s="65">
        <v>17000</v>
      </c>
      <c r="O24" s="64" t="s">
        <v>42</v>
      </c>
      <c r="P24" s="64" t="s">
        <v>43</v>
      </c>
      <c r="Q24" s="65">
        <v>10000</v>
      </c>
      <c r="R24" s="72">
        <v>44393</v>
      </c>
      <c r="S24" s="65">
        <v>100</v>
      </c>
      <c r="T24" s="65">
        <v>50</v>
      </c>
      <c r="U24" s="65">
        <v>50</v>
      </c>
      <c r="V24" s="65">
        <f t="shared" si="0"/>
        <v>200</v>
      </c>
      <c r="W24" s="74">
        <v>10000</v>
      </c>
    </row>
    <row r="25" spans="1:23" s="37" customFormat="1" ht="46.15" customHeight="1" x14ac:dyDescent="0.25">
      <c r="A25" s="35" t="s">
        <v>208</v>
      </c>
      <c r="B25" s="61" t="s">
        <v>209</v>
      </c>
      <c r="C25" s="61" t="s">
        <v>210</v>
      </c>
      <c r="D25" s="62" t="s">
        <v>211</v>
      </c>
      <c r="E25" s="63" t="s">
        <v>212</v>
      </c>
      <c r="F25" s="61" t="s">
        <v>67</v>
      </c>
      <c r="G25" s="61" t="s">
        <v>317</v>
      </c>
      <c r="H25" s="63" t="s">
        <v>213</v>
      </c>
      <c r="I25" s="63" t="s">
        <v>319</v>
      </c>
      <c r="J25" s="63"/>
      <c r="K25" s="36" t="s">
        <v>214</v>
      </c>
      <c r="L25" s="36" t="s">
        <v>215</v>
      </c>
      <c r="M25" s="36" t="s">
        <v>95</v>
      </c>
      <c r="N25" s="65">
        <v>34000</v>
      </c>
      <c r="O25" s="64" t="s">
        <v>42</v>
      </c>
      <c r="P25" s="64" t="s">
        <v>43</v>
      </c>
      <c r="Q25" s="65">
        <v>20000</v>
      </c>
      <c r="R25" s="72">
        <v>44393</v>
      </c>
      <c r="S25" s="65">
        <v>100</v>
      </c>
      <c r="T25" s="65">
        <v>50</v>
      </c>
      <c r="U25" s="65">
        <v>50</v>
      </c>
      <c r="V25" s="65">
        <f t="shared" si="0"/>
        <v>200</v>
      </c>
      <c r="W25" s="74">
        <v>20000</v>
      </c>
    </row>
    <row r="26" spans="1:23" s="37" customFormat="1" ht="46.15" customHeight="1" x14ac:dyDescent="0.25">
      <c r="A26" s="35" t="s">
        <v>33</v>
      </c>
      <c r="B26" s="61" t="s">
        <v>34</v>
      </c>
      <c r="C26" s="61" t="s">
        <v>35</v>
      </c>
      <c r="D26" s="62" t="s">
        <v>36</v>
      </c>
      <c r="E26" s="63" t="s">
        <v>37</v>
      </c>
      <c r="F26" s="61" t="s">
        <v>38</v>
      </c>
      <c r="G26" s="61" t="s">
        <v>317</v>
      </c>
      <c r="H26" s="63" t="s">
        <v>39</v>
      </c>
      <c r="I26" s="63" t="s">
        <v>319</v>
      </c>
      <c r="J26" s="63"/>
      <c r="K26" s="36" t="s">
        <v>40</v>
      </c>
      <c r="L26" s="36" t="s">
        <v>41</v>
      </c>
      <c r="M26" s="36" t="s">
        <v>95</v>
      </c>
      <c r="N26" s="65">
        <v>32000</v>
      </c>
      <c r="O26" s="64" t="s">
        <v>42</v>
      </c>
      <c r="P26" s="64" t="s">
        <v>43</v>
      </c>
      <c r="Q26" s="65">
        <v>20000</v>
      </c>
      <c r="R26" s="72">
        <v>44393</v>
      </c>
      <c r="S26" s="65">
        <v>100</v>
      </c>
      <c r="T26" s="65">
        <v>50</v>
      </c>
      <c r="U26" s="65">
        <v>50</v>
      </c>
      <c r="V26" s="65">
        <f t="shared" si="0"/>
        <v>200</v>
      </c>
      <c r="W26" s="74">
        <v>20000</v>
      </c>
    </row>
    <row r="27" spans="1:23" s="37" customFormat="1" ht="46.15" customHeight="1" x14ac:dyDescent="0.25">
      <c r="A27" s="35" t="s">
        <v>192</v>
      </c>
      <c r="B27" s="61" t="s">
        <v>193</v>
      </c>
      <c r="C27" s="61" t="s">
        <v>194</v>
      </c>
      <c r="D27" s="62" t="s">
        <v>195</v>
      </c>
      <c r="E27" s="63" t="s">
        <v>196</v>
      </c>
      <c r="F27" s="61" t="s">
        <v>118</v>
      </c>
      <c r="G27" s="61" t="s">
        <v>317</v>
      </c>
      <c r="H27" s="63" t="s">
        <v>197</v>
      </c>
      <c r="I27" s="63" t="s">
        <v>319</v>
      </c>
      <c r="J27" s="63"/>
      <c r="K27" s="36" t="s">
        <v>198</v>
      </c>
      <c r="L27" s="36" t="s">
        <v>199</v>
      </c>
      <c r="M27" s="36" t="s">
        <v>52</v>
      </c>
      <c r="N27" s="65">
        <v>14000</v>
      </c>
      <c r="O27" s="64" t="s">
        <v>42</v>
      </c>
      <c r="P27" s="64" t="s">
        <v>43</v>
      </c>
      <c r="Q27" s="65">
        <v>14000</v>
      </c>
      <c r="R27" s="72">
        <v>44393</v>
      </c>
      <c r="S27" s="65">
        <v>50</v>
      </c>
      <c r="T27" s="65">
        <v>50</v>
      </c>
      <c r="U27" s="65">
        <v>100</v>
      </c>
      <c r="V27" s="65">
        <f t="shared" si="0"/>
        <v>200</v>
      </c>
      <c r="W27" s="74">
        <v>14000</v>
      </c>
    </row>
    <row r="28" spans="1:23" s="37" customFormat="1" ht="46.15" customHeight="1" x14ac:dyDescent="0.25">
      <c r="A28" s="35" t="s">
        <v>96</v>
      </c>
      <c r="B28" s="61" t="s">
        <v>97</v>
      </c>
      <c r="C28" s="61" t="s">
        <v>98</v>
      </c>
      <c r="D28" s="62" t="s">
        <v>99</v>
      </c>
      <c r="E28" s="63" t="s">
        <v>100</v>
      </c>
      <c r="F28" s="61" t="s">
        <v>101</v>
      </c>
      <c r="G28" s="61" t="s">
        <v>317</v>
      </c>
      <c r="H28" s="63" t="s">
        <v>102</v>
      </c>
      <c r="I28" s="63" t="s">
        <v>319</v>
      </c>
      <c r="J28" s="63"/>
      <c r="K28" s="36" t="s">
        <v>103</v>
      </c>
      <c r="L28" s="36" t="s">
        <v>104</v>
      </c>
      <c r="M28" s="36" t="s">
        <v>52</v>
      </c>
      <c r="N28" s="65">
        <v>20000</v>
      </c>
      <c r="O28" s="64" t="s">
        <v>42</v>
      </c>
      <c r="P28" s="64" t="s">
        <v>43</v>
      </c>
      <c r="Q28" s="65">
        <v>14000</v>
      </c>
      <c r="R28" s="72">
        <v>44393</v>
      </c>
      <c r="S28" s="65">
        <v>50</v>
      </c>
      <c r="T28" s="65">
        <v>50</v>
      </c>
      <c r="U28" s="65">
        <v>100</v>
      </c>
      <c r="V28" s="65">
        <f t="shared" si="0"/>
        <v>200</v>
      </c>
      <c r="W28" s="74">
        <v>14000</v>
      </c>
    </row>
    <row r="29" spans="1:23" s="37" customFormat="1" ht="46.15" customHeight="1" x14ac:dyDescent="0.25">
      <c r="A29" s="35" t="s">
        <v>290</v>
      </c>
      <c r="B29" s="61" t="s">
        <v>291</v>
      </c>
      <c r="C29" s="61" t="s">
        <v>292</v>
      </c>
      <c r="D29" s="62" t="s">
        <v>293</v>
      </c>
      <c r="E29" s="63" t="s">
        <v>294</v>
      </c>
      <c r="F29" s="61" t="s">
        <v>38</v>
      </c>
      <c r="G29" s="61" t="s">
        <v>317</v>
      </c>
      <c r="H29" s="63" t="s">
        <v>295</v>
      </c>
      <c r="I29" s="63" t="s">
        <v>319</v>
      </c>
      <c r="J29" s="63"/>
      <c r="K29" s="36" t="s">
        <v>296</v>
      </c>
      <c r="L29" s="36" t="s">
        <v>297</v>
      </c>
      <c r="M29" s="36" t="s">
        <v>95</v>
      </c>
      <c r="N29" s="65">
        <v>20000</v>
      </c>
      <c r="O29" s="64" t="s">
        <v>42</v>
      </c>
      <c r="P29" s="64" t="s">
        <v>43</v>
      </c>
      <c r="Q29" s="65">
        <v>10000</v>
      </c>
      <c r="R29" s="72">
        <v>44393</v>
      </c>
      <c r="S29" s="65">
        <v>100</v>
      </c>
      <c r="T29" s="65">
        <v>50</v>
      </c>
      <c r="U29" s="65">
        <v>50</v>
      </c>
      <c r="V29" s="65">
        <f t="shared" si="0"/>
        <v>200</v>
      </c>
      <c r="W29" s="74">
        <v>10000</v>
      </c>
    </row>
    <row r="30" spans="1:23" s="37" customFormat="1" ht="46.15" customHeight="1" x14ac:dyDescent="0.25">
      <c r="A30" s="35" t="s">
        <v>62</v>
      </c>
      <c r="B30" s="61" t="s">
        <v>63</v>
      </c>
      <c r="C30" s="61" t="s">
        <v>64</v>
      </c>
      <c r="D30" s="62" t="s">
        <v>65</v>
      </c>
      <c r="E30" s="63" t="s">
        <v>66</v>
      </c>
      <c r="F30" s="61" t="s">
        <v>67</v>
      </c>
      <c r="G30" s="61" t="s">
        <v>317</v>
      </c>
      <c r="H30" s="63" t="s">
        <v>68</v>
      </c>
      <c r="I30" s="63" t="s">
        <v>319</v>
      </c>
      <c r="J30" s="63"/>
      <c r="K30" s="36" t="s">
        <v>69</v>
      </c>
      <c r="L30" s="36" t="s">
        <v>70</v>
      </c>
      <c r="M30" s="36" t="s">
        <v>71</v>
      </c>
      <c r="N30" s="65">
        <v>22000</v>
      </c>
      <c r="O30" s="64" t="s">
        <v>42</v>
      </c>
      <c r="P30" s="64" t="s">
        <v>43</v>
      </c>
      <c r="Q30" s="65">
        <v>10000</v>
      </c>
      <c r="R30" s="72">
        <v>44393</v>
      </c>
      <c r="S30" s="65">
        <v>100</v>
      </c>
      <c r="T30" s="65">
        <v>50</v>
      </c>
      <c r="U30" s="65">
        <v>50</v>
      </c>
      <c r="V30" s="65">
        <f t="shared" si="0"/>
        <v>200</v>
      </c>
      <c r="W30" s="74">
        <v>10000</v>
      </c>
    </row>
    <row r="31" spans="1:23" s="37" customFormat="1" ht="46.15" customHeight="1" x14ac:dyDescent="0.25">
      <c r="A31" s="35" t="s">
        <v>306</v>
      </c>
      <c r="B31" s="61" t="s">
        <v>307</v>
      </c>
      <c r="C31" s="61" t="s">
        <v>308</v>
      </c>
      <c r="D31" s="62" t="s">
        <v>309</v>
      </c>
      <c r="E31" s="63" t="s">
        <v>310</v>
      </c>
      <c r="F31" s="61" t="s">
        <v>38</v>
      </c>
      <c r="G31" s="61" t="s">
        <v>317</v>
      </c>
      <c r="H31" s="63" t="s">
        <v>311</v>
      </c>
      <c r="I31" s="63" t="s">
        <v>319</v>
      </c>
      <c r="J31" s="63"/>
      <c r="K31" s="36" t="s">
        <v>312</v>
      </c>
      <c r="L31" s="36" t="s">
        <v>313</v>
      </c>
      <c r="M31" s="36" t="s">
        <v>95</v>
      </c>
      <c r="N31" s="65">
        <v>32000</v>
      </c>
      <c r="O31" s="64" t="s">
        <v>42</v>
      </c>
      <c r="P31" s="64" t="s">
        <v>43</v>
      </c>
      <c r="Q31" s="65">
        <v>20000</v>
      </c>
      <c r="R31" s="72">
        <v>44393</v>
      </c>
      <c r="S31" s="65">
        <v>100</v>
      </c>
      <c r="T31" s="65">
        <v>50</v>
      </c>
      <c r="U31" s="65">
        <v>50</v>
      </c>
      <c r="V31" s="65">
        <f t="shared" si="0"/>
        <v>200</v>
      </c>
      <c r="W31" s="74">
        <v>20000</v>
      </c>
    </row>
    <row r="32" spans="1:23" s="37" customFormat="1" ht="46.15" customHeight="1" x14ac:dyDescent="0.25">
      <c r="A32" s="35" t="s">
        <v>113</v>
      </c>
      <c r="B32" s="61" t="s">
        <v>114</v>
      </c>
      <c r="C32" s="61" t="s">
        <v>115</v>
      </c>
      <c r="D32" s="62" t="s">
        <v>116</v>
      </c>
      <c r="E32" s="63" t="s">
        <v>117</v>
      </c>
      <c r="F32" s="61" t="s">
        <v>118</v>
      </c>
      <c r="G32" s="61" t="s">
        <v>317</v>
      </c>
      <c r="H32" s="63" t="s">
        <v>119</v>
      </c>
      <c r="I32" s="63" t="s">
        <v>319</v>
      </c>
      <c r="J32" s="63"/>
      <c r="K32" s="36" t="s">
        <v>120</v>
      </c>
      <c r="L32" s="36" t="s">
        <v>121</v>
      </c>
      <c r="M32" s="36" t="s">
        <v>71</v>
      </c>
      <c r="N32" s="65">
        <v>17000</v>
      </c>
      <c r="O32" s="64" t="s">
        <v>42</v>
      </c>
      <c r="P32" s="64" t="s">
        <v>43</v>
      </c>
      <c r="Q32" s="65">
        <v>10000</v>
      </c>
      <c r="R32" s="72">
        <v>44393</v>
      </c>
      <c r="S32" s="65">
        <v>100</v>
      </c>
      <c r="T32" s="65">
        <v>50</v>
      </c>
      <c r="U32" s="65">
        <v>50</v>
      </c>
      <c r="V32" s="65">
        <f t="shared" si="0"/>
        <v>200</v>
      </c>
      <c r="W32" s="74">
        <v>10000</v>
      </c>
    </row>
    <row r="33" spans="1:23" s="37" customFormat="1" ht="46.15" customHeight="1" x14ac:dyDescent="0.25">
      <c r="A33" s="35" t="s">
        <v>200</v>
      </c>
      <c r="B33" s="61" t="s">
        <v>201</v>
      </c>
      <c r="C33" s="61" t="s">
        <v>202</v>
      </c>
      <c r="D33" s="62" t="s">
        <v>203</v>
      </c>
      <c r="E33" s="63" t="s">
        <v>204</v>
      </c>
      <c r="F33" s="61" t="s">
        <v>67</v>
      </c>
      <c r="G33" s="61" t="s">
        <v>317</v>
      </c>
      <c r="H33" s="63" t="s">
        <v>205</v>
      </c>
      <c r="I33" s="63" t="s">
        <v>319</v>
      </c>
      <c r="J33" s="63"/>
      <c r="K33" s="36" t="s">
        <v>206</v>
      </c>
      <c r="L33" s="36" t="s">
        <v>207</v>
      </c>
      <c r="M33" s="36" t="s">
        <v>71</v>
      </c>
      <c r="N33" s="65">
        <v>18000</v>
      </c>
      <c r="O33" s="64" t="s">
        <v>42</v>
      </c>
      <c r="P33" s="64" t="s">
        <v>43</v>
      </c>
      <c r="Q33" s="65">
        <v>10000</v>
      </c>
      <c r="R33" s="72">
        <v>44393</v>
      </c>
      <c r="S33" s="65">
        <v>100</v>
      </c>
      <c r="T33" s="65">
        <v>50</v>
      </c>
      <c r="U33" s="65">
        <v>50</v>
      </c>
      <c r="V33" s="65">
        <f t="shared" si="0"/>
        <v>200</v>
      </c>
      <c r="W33" s="74">
        <v>10000</v>
      </c>
    </row>
    <row r="34" spans="1:23" s="37" customFormat="1" ht="46.15" customHeight="1" x14ac:dyDescent="0.25">
      <c r="A34" s="35" t="s">
        <v>232</v>
      </c>
      <c r="B34" s="61" t="s">
        <v>233</v>
      </c>
      <c r="C34" s="61" t="s">
        <v>234</v>
      </c>
      <c r="D34" s="62" t="s">
        <v>118</v>
      </c>
      <c r="E34" s="63" t="s">
        <v>235</v>
      </c>
      <c r="F34" s="61" t="s">
        <v>118</v>
      </c>
      <c r="G34" s="61" t="s">
        <v>317</v>
      </c>
      <c r="H34" s="63" t="s">
        <v>236</v>
      </c>
      <c r="I34" s="63" t="s">
        <v>319</v>
      </c>
      <c r="J34" s="63"/>
      <c r="K34" s="36" t="s">
        <v>237</v>
      </c>
      <c r="L34" s="36" t="s">
        <v>238</v>
      </c>
      <c r="M34" s="36" t="s">
        <v>239</v>
      </c>
      <c r="N34" s="65">
        <v>7800</v>
      </c>
      <c r="O34" s="64" t="s">
        <v>42</v>
      </c>
      <c r="P34" s="64" t="s">
        <v>43</v>
      </c>
      <c r="Q34" s="65">
        <v>7800</v>
      </c>
      <c r="R34" s="72">
        <v>44393</v>
      </c>
      <c r="S34" s="65">
        <v>30</v>
      </c>
      <c r="T34" s="65">
        <v>50</v>
      </c>
      <c r="U34" s="65">
        <v>100</v>
      </c>
      <c r="V34" s="65">
        <f t="shared" si="0"/>
        <v>180</v>
      </c>
      <c r="W34" s="74">
        <v>7800</v>
      </c>
    </row>
    <row r="35" spans="1:23" s="37" customFormat="1" ht="46.15" customHeight="1" x14ac:dyDescent="0.25">
      <c r="A35" s="35" t="s">
        <v>273</v>
      </c>
      <c r="B35" s="61" t="s">
        <v>274</v>
      </c>
      <c r="C35" s="61" t="s">
        <v>275</v>
      </c>
      <c r="D35" s="62" t="s">
        <v>276</v>
      </c>
      <c r="E35" s="63" t="s">
        <v>277</v>
      </c>
      <c r="F35" s="61" t="s">
        <v>101</v>
      </c>
      <c r="G35" s="61" t="s">
        <v>317</v>
      </c>
      <c r="H35" s="63" t="s">
        <v>278</v>
      </c>
      <c r="I35" s="63" t="s">
        <v>319</v>
      </c>
      <c r="J35" s="63"/>
      <c r="K35" s="36" t="s">
        <v>279</v>
      </c>
      <c r="L35" s="36" t="s">
        <v>280</v>
      </c>
      <c r="M35" s="36" t="s">
        <v>281</v>
      </c>
      <c r="N35" s="65">
        <v>16335</v>
      </c>
      <c r="O35" s="64" t="s">
        <v>42</v>
      </c>
      <c r="P35" s="64" t="s">
        <v>43</v>
      </c>
      <c r="Q35" s="65">
        <v>12000</v>
      </c>
      <c r="R35" s="72">
        <v>44393</v>
      </c>
      <c r="S35" s="65">
        <v>30</v>
      </c>
      <c r="T35" s="65">
        <v>50</v>
      </c>
      <c r="U35" s="65">
        <v>100</v>
      </c>
      <c r="V35" s="65">
        <f t="shared" si="0"/>
        <v>180</v>
      </c>
      <c r="W35" s="74">
        <v>12000</v>
      </c>
    </row>
    <row r="36" spans="1:23" s="37" customFormat="1" ht="46.15" customHeight="1" x14ac:dyDescent="0.25">
      <c r="A36" s="35" t="s">
        <v>53</v>
      </c>
      <c r="B36" s="61" t="s">
        <v>54</v>
      </c>
      <c r="C36" s="61" t="s">
        <v>55</v>
      </c>
      <c r="D36" s="62" t="s">
        <v>56</v>
      </c>
      <c r="E36" s="63" t="s">
        <v>57</v>
      </c>
      <c r="F36" s="61" t="s">
        <v>49</v>
      </c>
      <c r="G36" s="61" t="s">
        <v>317</v>
      </c>
      <c r="H36" s="63" t="s">
        <v>58</v>
      </c>
      <c r="I36" s="63" t="s">
        <v>319</v>
      </c>
      <c r="J36" s="63"/>
      <c r="K36" s="36" t="s">
        <v>59</v>
      </c>
      <c r="L36" s="36" t="s">
        <v>60</v>
      </c>
      <c r="M36" s="36" t="s">
        <v>61</v>
      </c>
      <c r="N36" s="65">
        <v>16000</v>
      </c>
      <c r="O36" s="64" t="s">
        <v>42</v>
      </c>
      <c r="P36" s="64" t="s">
        <v>43</v>
      </c>
      <c r="Q36" s="65">
        <v>16000</v>
      </c>
      <c r="R36" s="72">
        <v>44393</v>
      </c>
      <c r="S36" s="65">
        <v>30</v>
      </c>
      <c r="T36" s="65">
        <v>50</v>
      </c>
      <c r="U36" s="65">
        <v>100</v>
      </c>
      <c r="V36" s="65">
        <f t="shared" si="0"/>
        <v>180</v>
      </c>
      <c r="W36" s="74">
        <v>16000</v>
      </c>
    </row>
    <row r="37" spans="1:23" s="37" customFormat="1" ht="46.15" customHeight="1" x14ac:dyDescent="0.25">
      <c r="A37" s="35" t="s">
        <v>72</v>
      </c>
      <c r="B37" s="61" t="s">
        <v>73</v>
      </c>
      <c r="C37" s="61" t="s">
        <v>74</v>
      </c>
      <c r="D37" s="62" t="s">
        <v>67</v>
      </c>
      <c r="E37" s="63" t="s">
        <v>75</v>
      </c>
      <c r="F37" s="61" t="s">
        <v>67</v>
      </c>
      <c r="G37" s="61" t="s">
        <v>317</v>
      </c>
      <c r="H37" s="63" t="s">
        <v>76</v>
      </c>
      <c r="I37" s="63" t="s">
        <v>319</v>
      </c>
      <c r="J37" s="63"/>
      <c r="K37" s="36" t="s">
        <v>77</v>
      </c>
      <c r="L37" s="36" t="s">
        <v>78</v>
      </c>
      <c r="M37" s="36" t="s">
        <v>61</v>
      </c>
      <c r="N37" s="65">
        <v>16000</v>
      </c>
      <c r="O37" s="64" t="s">
        <v>42</v>
      </c>
      <c r="P37" s="64" t="s">
        <v>43</v>
      </c>
      <c r="Q37" s="65">
        <v>16000</v>
      </c>
      <c r="R37" s="72">
        <v>44393</v>
      </c>
      <c r="S37" s="65">
        <v>30</v>
      </c>
      <c r="T37" s="65">
        <v>50</v>
      </c>
      <c r="U37" s="65">
        <v>100</v>
      </c>
      <c r="V37" s="65">
        <f t="shared" si="0"/>
        <v>180</v>
      </c>
      <c r="W37" s="74">
        <v>16000</v>
      </c>
    </row>
  </sheetData>
  <sortState ref="A4:W37">
    <sortCondition descending="1" ref="V4:V37"/>
    <sortCondition ref="D4:D37"/>
  </sortState>
  <pageMargins left="0.31496062992125984" right="0.31496062992125984" top="0.78740157480314965" bottom="0.78740157480314965" header="0.31496062992125984" footer="0.31496062992125984"/>
  <pageSetup paperSize="8" scale="75" fitToHeight="0" orientation="landscape" r:id="rId1"/>
  <headerFooter alignWithMargins="0">
    <oddHeader xml:space="preserve">&amp;L14_02_03 - Dotace na zajištění akceschopnosti JSDH obcí JPO II a JPO III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8"/>
  <sheetViews>
    <sheetView tabSelected="1" view="pageLayout" topLeftCell="A58" zoomScaleNormal="90" zoomScaleSheetLayoutView="80" workbookViewId="0">
      <selection activeCell="D116" sqref="D116"/>
    </sheetView>
  </sheetViews>
  <sheetFormatPr defaultRowHeight="15" x14ac:dyDescent="0.25"/>
  <cols>
    <col min="1" max="1" width="4.140625" style="48" customWidth="1"/>
    <col min="2" max="2" width="5.28515625" style="2" customWidth="1"/>
    <col min="3" max="3" width="25" style="4" customWidth="1"/>
    <col min="4" max="4" width="51.28515625" style="6" customWidth="1"/>
    <col min="5" max="5" width="17.7109375" style="10" customWidth="1"/>
    <col min="6" max="6" width="12.140625" style="47" customWidth="1"/>
    <col min="7" max="7" width="19.140625" style="8" customWidth="1"/>
    <col min="8" max="8" width="12.42578125" customWidth="1"/>
    <col min="9" max="10" width="4" bestFit="1" customWidth="1"/>
    <col min="11" max="11" width="5.5703125" bestFit="1" customWidth="1"/>
    <col min="12" max="12" width="6.7109375" bestFit="1" customWidth="1"/>
    <col min="13" max="13" width="13.42578125" style="87" customWidth="1"/>
  </cols>
  <sheetData>
    <row r="1" spans="1:13" ht="15.75" customHeight="1" thickBot="1" x14ac:dyDescent="0.3">
      <c r="B1" s="95" t="s">
        <v>316</v>
      </c>
      <c r="C1" s="13" t="s">
        <v>1</v>
      </c>
      <c r="D1" s="1" t="s">
        <v>28</v>
      </c>
      <c r="E1" s="98" t="s">
        <v>31</v>
      </c>
      <c r="F1" s="101" t="s">
        <v>32</v>
      </c>
      <c r="G1" s="98" t="s">
        <v>5</v>
      </c>
      <c r="H1" s="101" t="s">
        <v>6</v>
      </c>
      <c r="I1" s="40" t="s">
        <v>7</v>
      </c>
      <c r="J1" s="41"/>
      <c r="K1" s="41"/>
      <c r="L1" s="39"/>
      <c r="M1" s="93" t="s">
        <v>315</v>
      </c>
    </row>
    <row r="2" spans="1:13" ht="23.25" thickBot="1" x14ac:dyDescent="0.3">
      <c r="B2" s="96"/>
      <c r="C2" s="14"/>
      <c r="D2" s="1" t="s">
        <v>29</v>
      </c>
      <c r="E2" s="99"/>
      <c r="F2" s="102"/>
      <c r="G2" s="99"/>
      <c r="H2" s="102"/>
      <c r="I2" s="50" t="s">
        <v>10</v>
      </c>
      <c r="J2" s="50" t="s">
        <v>11</v>
      </c>
      <c r="K2" s="17" t="s">
        <v>12</v>
      </c>
      <c r="L2" s="12" t="s">
        <v>13</v>
      </c>
      <c r="M2" s="94"/>
    </row>
    <row r="3" spans="1:13" ht="23.25" thickBot="1" x14ac:dyDescent="0.3">
      <c r="B3" s="97"/>
      <c r="C3" s="29"/>
      <c r="D3" s="1" t="s">
        <v>30</v>
      </c>
      <c r="E3" s="100"/>
      <c r="F3" s="103"/>
      <c r="G3" s="100"/>
      <c r="H3" s="103"/>
      <c r="I3" s="51"/>
      <c r="J3" s="51"/>
      <c r="K3" s="81" t="s">
        <v>25</v>
      </c>
      <c r="L3" s="30"/>
      <c r="M3" s="84">
        <f ca="1">SUM(M4:M105)</f>
        <v>521800</v>
      </c>
    </row>
    <row r="4" spans="1:13" ht="61.9" customHeight="1" x14ac:dyDescent="0.25">
      <c r="A4" s="66"/>
      <c r="B4" s="88" t="str">
        <f ca="1">IF(OFFSET(List1!A$4,tisk!A3,0)&gt;0,OFFSET(List1!A$4,tisk!A3,0),"")</f>
        <v>31</v>
      </c>
      <c r="C4" s="3" t="str">
        <f ca="1">IF(B4="","",CONCATENATE(OFFSET(List1!B$4,tisk!A3,0),"
",OFFSET(List1!C$4,tisk!A3,0),"
",OFFSET(List1!D$4,tisk!A3,0),"
",OFFSET(List1!E$4,tisk!A3,0)))</f>
        <v>Městys Dub nad Moravou
Brodecká 1
Dub nad Moravou
78375</v>
      </c>
      <c r="D4" s="67" t="str">
        <f ca="1">IF(B4="","",OFFSET(List1!K$4,tisk!A3,0))</f>
        <v>Zajištění akceschopnosti pro JSDH Dub nad Moravou</v>
      </c>
      <c r="E4" s="89">
        <f ca="1">IF(B4="","",OFFSET(List1!N$4,tisk!A3,0))</f>
        <v>30000</v>
      </c>
      <c r="F4" s="80" t="str">
        <f ca="1">IF(B4="","",OFFSET(List1!O$4,tisk!A3,0))</f>
        <v>1/2020</v>
      </c>
      <c r="G4" s="90">
        <f ca="1">IF(B4="","",OFFSET(List1!Q$4,tisk!A3,0))</f>
        <v>20000</v>
      </c>
      <c r="H4" s="91">
        <f ca="1">IF(B4="","",OFFSET(List1!R$4,tisk!A3,0))</f>
        <v>44393</v>
      </c>
      <c r="I4" s="88">
        <f ca="1">IF(B4="","",OFFSET(List1!S$4,tisk!A3,0))</f>
        <v>100</v>
      </c>
      <c r="J4" s="88">
        <f ca="1">IF(B4="","",OFFSET(List1!T$4,tisk!A3,0))</f>
        <v>100</v>
      </c>
      <c r="K4" s="88">
        <f ca="1">IF(B4="","",OFFSET(List1!U$4,tisk!A3,0))</f>
        <v>100</v>
      </c>
      <c r="L4" s="88">
        <f ca="1">IF(B4="","",OFFSET(List1!V$4,tisk!A3,0))</f>
        <v>300</v>
      </c>
      <c r="M4" s="92">
        <f ca="1">IF(B4="","",OFFSET(List1!W$4,tisk!A3,0))</f>
        <v>20000</v>
      </c>
    </row>
    <row r="5" spans="1:13" ht="73.900000000000006" customHeight="1" x14ac:dyDescent="0.25">
      <c r="A5" s="66"/>
      <c r="B5" s="88"/>
      <c r="C5" s="3" t="str">
        <f ca="1">IF(B4="","",CONCATENATE("Okres ",OFFSET(List1!F$4,tisk!A3,0),"
","Právní forma","
",OFFSET(List1!G$4,tisk!A3,0),"
","IČO ",OFFSET(List1!H$4,tisk!A3,0),"
 ","B.Ú. ",OFFSET(List1!I$4,tisk!A3,0)))</f>
        <v>Okres Olomouc
Právní forma
Obec, m. č. hl. m. Prahy
IČO 00298867
 B.Ú. anonymizováno</v>
      </c>
      <c r="D5" s="5" t="str">
        <f ca="1">IF(B4="","",OFFSET(List1!L$4,tisk!A3,0))</f>
        <v>JSDH II potřebuje rozšířit počet strojníků s ŘP sk. C, aby se zlepšila akceschopnost a možnost plánování služeb mezi více členů JSDH.</v>
      </c>
      <c r="E5" s="89"/>
      <c r="F5" s="79"/>
      <c r="G5" s="90"/>
      <c r="H5" s="91"/>
      <c r="I5" s="88"/>
      <c r="J5" s="88"/>
      <c r="K5" s="88"/>
      <c r="L5" s="88"/>
      <c r="M5" s="92"/>
    </row>
    <row r="6" spans="1:13" ht="30" customHeight="1" x14ac:dyDescent="0.25">
      <c r="A6" s="66">
        <f>ROW()/3-1</f>
        <v>1</v>
      </c>
      <c r="B6" s="88"/>
      <c r="C6" s="3" t="str">
        <f ca="1">IF(B4="","",CONCATENATE("Zástupce","
",OFFSET(List1!J$4,tisk!A3,0)))</f>
        <v xml:space="preserve">Zástupce
</v>
      </c>
      <c r="D6" s="68" t="str">
        <f ca="1">IF(B4="","",CONCATENATE("Dotace bude použita na:","
",OFFSET(List1!M$4,tisk!A3,0)))</f>
        <v>Dotace bude použita na:
b) získání řidičského oprávnění skupiny C pro 2 členy JSDH</v>
      </c>
      <c r="E6" s="89"/>
      <c r="F6" s="80" t="str">
        <f ca="1">IF(B4="","",OFFSET(List1!P$4,tisk!A3,0))</f>
        <v>6/2021</v>
      </c>
      <c r="G6" s="90"/>
      <c r="H6" s="91"/>
      <c r="I6" s="88"/>
      <c r="J6" s="88"/>
      <c r="K6" s="88"/>
      <c r="L6" s="88"/>
      <c r="M6" s="92"/>
    </row>
    <row r="7" spans="1:13" ht="60" x14ac:dyDescent="0.25">
      <c r="A7" s="66"/>
      <c r="B7" s="88" t="str">
        <f ca="1">IF(OFFSET(List1!A$4,tisk!A6,0)&gt;0,OFFSET(List1!A$4,tisk!A6,0),"")</f>
        <v>27</v>
      </c>
      <c r="C7" s="3" t="str">
        <f ca="1">IF(B7="","",CONCATENATE(OFFSET(List1!B$4,tisk!A6,0),"
",OFFSET(List1!C$4,tisk!A6,0),"
",OFFSET(List1!D$4,tisk!A6,0),"
",OFFSET(List1!E$4,tisk!A6,0)))</f>
        <v>Město Kostelec na Hané
Jakubské náměstí 138
Kostelec na Hané
79841</v>
      </c>
      <c r="D7" s="67" t="str">
        <f ca="1">IF(B7="","",OFFSET(List1!K$4,tisk!A6,0))</f>
        <v>Zajištění akceschopnosti pro JSDH Kostelec na Hané</v>
      </c>
      <c r="E7" s="89">
        <f ca="1">IF(B7="","",OFFSET(List1!N$4,tisk!A6,0))</f>
        <v>20000</v>
      </c>
      <c r="F7" s="45" t="str">
        <f ca="1">IF(B7="","",OFFSET(List1!O$4,tisk!A6,0))</f>
        <v>1/2020</v>
      </c>
      <c r="G7" s="90">
        <f ca="1">IF(B7="","",OFFSET(List1!Q$4,tisk!A6,0))</f>
        <v>20000</v>
      </c>
      <c r="H7" s="91">
        <f ca="1">IF(B7="","",OFFSET(List1!R$4,tisk!A6,0))</f>
        <v>44393</v>
      </c>
      <c r="I7" s="88">
        <f ca="1">IF(B7="","",OFFSET(List1!S$4,tisk!A6,0))</f>
        <v>100</v>
      </c>
      <c r="J7" s="88">
        <f ca="1">IF(B7="","",OFFSET(List1!T$4,tisk!A6,0))</f>
        <v>100</v>
      </c>
      <c r="K7" s="88">
        <f ca="1">IF(B7="","",OFFSET(List1!U$4,tisk!A6,0))</f>
        <v>100</v>
      </c>
      <c r="L7" s="88">
        <f ca="1">IF(B7="","",OFFSET(List1!V$4,tisk!A6,0))</f>
        <v>300</v>
      </c>
      <c r="M7" s="92">
        <f ca="1">IF(B7="","",OFFSET(List1!W$4,tisk!A6,0))</f>
        <v>20000</v>
      </c>
    </row>
    <row r="8" spans="1:13" ht="75" customHeight="1" x14ac:dyDescent="0.25">
      <c r="A8" s="66"/>
      <c r="B8" s="88"/>
      <c r="C8" s="3" t="str">
        <f ca="1">IF(B7="","",CONCATENATE("Okres ",OFFSET(List1!F$4,tisk!A6,0),"
","Právní forma","
",OFFSET(List1!G$4,tisk!A6,0),"
","IČO ",OFFSET(List1!H$4,tisk!A6,0),"
 ","B.Ú. ",OFFSET(List1!I$4,tisk!A6,0)))</f>
        <v>Okres Prostějov
Právní forma
Obec, m. č. hl. m. Prahy
IČO 00288373
 B.Ú. anonymizováno</v>
      </c>
      <c r="D8" s="5" t="str">
        <f ca="1">IF(B7="","",OFFSET(List1!L$4,tisk!A6,0))</f>
        <v>Aby byla zajištěna akceschopnost jednotky je zapotřebí, aby dva členové získali oprávnění strojníka.</v>
      </c>
      <c r="E8" s="89"/>
      <c r="F8" s="44"/>
      <c r="G8" s="90"/>
      <c r="H8" s="91"/>
      <c r="I8" s="88"/>
      <c r="J8" s="88"/>
      <c r="K8" s="88"/>
      <c r="L8" s="88"/>
      <c r="M8" s="92"/>
    </row>
    <row r="9" spans="1:13" ht="33.6" customHeight="1" x14ac:dyDescent="0.25">
      <c r="A9" s="66">
        <f>ROW()/3-1</f>
        <v>2</v>
      </c>
      <c r="B9" s="88"/>
      <c r="C9" s="3" t="str">
        <f ca="1">IF(B7="","",CONCATENATE("Zástupce","
",OFFSET(List1!J$4,tisk!A6,0)))</f>
        <v xml:space="preserve">Zástupce
</v>
      </c>
      <c r="D9" s="5" t="str">
        <f ca="1">IF(B7="","",CONCATENATE("Dotace bude použita na:",OFFSET(List1!M$4,tisk!A6,0)))</f>
        <v>Dotace bude použita na:b) získání řidičského oprávnění skupiny C pro 2 členy JSDH</v>
      </c>
      <c r="E9" s="89"/>
      <c r="F9" s="45" t="str">
        <f ca="1">IF(B7="","",OFFSET(List1!P$4,tisk!A6,0))</f>
        <v>6/2021</v>
      </c>
      <c r="G9" s="90"/>
      <c r="H9" s="91"/>
      <c r="I9" s="88"/>
      <c r="J9" s="88"/>
      <c r="K9" s="88"/>
      <c r="L9" s="88"/>
      <c r="M9" s="92"/>
    </row>
    <row r="10" spans="1:13" ht="60" x14ac:dyDescent="0.25">
      <c r="A10" s="66"/>
      <c r="B10" s="88" t="str">
        <f ca="1">IF(OFFSET(List1!A$4,tisk!A9,0)&gt;0,OFFSET(List1!A$4,tisk!A9,0),"")</f>
        <v>17</v>
      </c>
      <c r="C10" s="3" t="str">
        <f ca="1">IF(B10="","",CONCATENATE(OFFSET(List1!B$4,tisk!A9,0),"
",OFFSET(List1!C$4,tisk!A9,0),"
",OFFSET(List1!D$4,tisk!A9,0),"
",OFFSET(List1!E$4,tisk!A9,0)))</f>
        <v>Obec Opatovice
Hlavní 170
Opatovice
75356</v>
      </c>
      <c r="D10" s="67" t="str">
        <f ca="1">IF(B10="","",OFFSET(List1!K$4,tisk!A9,0))</f>
        <v>Zajištění akceschopnosti pro JSDH Opatovice</v>
      </c>
      <c r="E10" s="89">
        <f ca="1">IF(B10="","",OFFSET(List1!N$4,tisk!A9,0))</f>
        <v>10000</v>
      </c>
      <c r="F10" s="45" t="str">
        <f ca="1">IF(B10="","",OFFSET(List1!O$4,tisk!A9,0))</f>
        <v>1/2020</v>
      </c>
      <c r="G10" s="90">
        <f ca="1">IF(B10="","",OFFSET(List1!Q$4,tisk!A9,0))</f>
        <v>10000</v>
      </c>
      <c r="H10" s="91">
        <f ca="1">IF(B10="","",OFFSET(List1!R$4,tisk!A9,0))</f>
        <v>44393</v>
      </c>
      <c r="I10" s="88">
        <f ca="1">IF(B10="","",OFFSET(List1!S$4,tisk!A9,0))</f>
        <v>100</v>
      </c>
      <c r="J10" s="88">
        <f ca="1">IF(B10="","",OFFSET(List1!T$4,tisk!A9,0))</f>
        <v>100</v>
      </c>
      <c r="K10" s="88">
        <f ca="1">IF(B10="","",OFFSET(List1!U$4,tisk!A9,0))</f>
        <v>100</v>
      </c>
      <c r="L10" s="88">
        <f ca="1">IF(B10="","",OFFSET(List1!V$4,tisk!A9,0))</f>
        <v>300</v>
      </c>
      <c r="M10" s="92">
        <f ca="1">IF(B10="","",OFFSET(List1!W$4,tisk!A9,0))</f>
        <v>10000</v>
      </c>
    </row>
    <row r="11" spans="1:13" ht="81.599999999999994" customHeight="1" x14ac:dyDescent="0.25">
      <c r="A11" s="66"/>
      <c r="B11" s="88"/>
      <c r="C11" s="3" t="str">
        <f ca="1">IF(B10="","",CONCATENATE("Okres ",OFFSET(List1!F$4,tisk!A9,0),"
","Právní forma","
",OFFSET(List1!G$4,tisk!A9,0),"
","IČO ",OFFSET(List1!H$4,tisk!A9,0),"
 ","B.Ú. ",OFFSET(List1!I$4,tisk!A9,0)))</f>
        <v>Okres Přerov
Právní forma
Obec, m. č. hl. m. Prahy
IČO 00301655
 B.Ú. anonymizováno</v>
      </c>
      <c r="D11" s="5" t="str">
        <f ca="1">IF(B10="","",OFFSET(List1!L$4,tisk!A9,0))</f>
        <v>Cílem projektu je zajištění akceschopnosti JSDH Opatovice.</v>
      </c>
      <c r="E11" s="89"/>
      <c r="F11" s="44"/>
      <c r="G11" s="90"/>
      <c r="H11" s="91"/>
      <c r="I11" s="88"/>
      <c r="J11" s="88"/>
      <c r="K11" s="88"/>
      <c r="L11" s="88"/>
      <c r="M11" s="92"/>
    </row>
    <row r="12" spans="1:13" ht="30" x14ac:dyDescent="0.25">
      <c r="A12" s="66">
        <f>ROW()/3-1</f>
        <v>3</v>
      </c>
      <c r="B12" s="88"/>
      <c r="C12" s="3" t="str">
        <f ca="1">IF(B10="","",CONCATENATE("Zástupce","
",OFFSET(List1!J$4,tisk!A9,0)))</f>
        <v xml:space="preserve">Zástupce
</v>
      </c>
      <c r="D12" s="5" t="str">
        <f ca="1">IF(B10="","",CONCATENATE("Dotace bude použita na:",OFFSET(List1!M$4,tisk!A9,0)))</f>
        <v>Dotace bude použita na:a) získání řidičského oprávnění skupiny C pro 1 člena JSDH</v>
      </c>
      <c r="E12" s="89"/>
      <c r="F12" s="45" t="str">
        <f ca="1">IF(B10="","",OFFSET(List1!P$4,tisk!A9,0))</f>
        <v>6/2021</v>
      </c>
      <c r="G12" s="90"/>
      <c r="H12" s="91"/>
      <c r="I12" s="88"/>
      <c r="J12" s="88"/>
      <c r="K12" s="88"/>
      <c r="L12" s="88"/>
      <c r="M12" s="92"/>
    </row>
    <row r="13" spans="1:13" ht="63" customHeight="1" x14ac:dyDescent="0.25">
      <c r="B13" s="88" t="str">
        <f ca="1">IF(OFFSET(List1!A$4,tisk!A12,0)&gt;0,OFFSET(List1!A$4,tisk!A12,0),"")</f>
        <v>12</v>
      </c>
      <c r="C13" s="3" t="str">
        <f ca="1">IF(B13="","",CONCATENATE(OFFSET(List1!B$4,tisk!A12,0),"
",OFFSET(List1!C$4,tisk!A12,0),"
",OFFSET(List1!D$4,tisk!A12,0),"
",OFFSET(List1!E$4,tisk!A12,0)))</f>
        <v>Statutární město Prostějov
nám. T. G. Masaryka 130/14
Prostějov
79601</v>
      </c>
      <c r="D13" s="67" t="str">
        <f ca="1">IF(B13="","",OFFSET(List1!K$4,tisk!A12,0))</f>
        <v>Zajištění akceschopnosti pro JSDH Prostějov</v>
      </c>
      <c r="E13" s="89">
        <f ca="1">IF(B13="","",OFFSET(List1!N$4,tisk!A12,0))</f>
        <v>18000</v>
      </c>
      <c r="F13" s="45" t="str">
        <f ca="1">IF(B13="","",OFFSET(List1!O$4,tisk!A12,0))</f>
        <v>1/2020</v>
      </c>
      <c r="G13" s="90">
        <f ca="1">IF(B13="","",OFFSET(List1!Q$4,tisk!A12,0))</f>
        <v>10000</v>
      </c>
      <c r="H13" s="91">
        <f ca="1">IF(B13="","",OFFSET(List1!R$4,tisk!A12,0))</f>
        <v>44393</v>
      </c>
      <c r="I13" s="88">
        <f ca="1">IF(B13="","",OFFSET(List1!S$4,tisk!A12,0))</f>
        <v>100</v>
      </c>
      <c r="J13" s="88">
        <f ca="1">IF(B13="","",OFFSET(List1!T$4,tisk!A12,0))</f>
        <v>100</v>
      </c>
      <c r="K13" s="88">
        <f ca="1">IF(B13="","",OFFSET(List1!U$4,tisk!A12,0))</f>
        <v>100</v>
      </c>
      <c r="L13" s="88">
        <f ca="1">IF(B13="","",OFFSET(List1!V$4,tisk!A12,0))</f>
        <v>300</v>
      </c>
      <c r="M13" s="92">
        <f ca="1">IF(B13="","",OFFSET(List1!W$4,tisk!A12,0))</f>
        <v>10000</v>
      </c>
    </row>
    <row r="14" spans="1:13" ht="81.599999999999994" customHeight="1" x14ac:dyDescent="0.25">
      <c r="B14" s="88"/>
      <c r="C14" s="3" t="str">
        <f ca="1">IF(B13="","",CONCATENATE("Okres ",OFFSET(List1!F$4,tisk!A12,0),"
","Právní forma","
",OFFSET(List1!G$4,tisk!A12,0),"
","IČO ",OFFSET(List1!H$4,tisk!A12,0),"
 ","B.Ú. ",OFFSET(List1!I$4,tisk!A12,0)))</f>
        <v>Okres Prostějov
Právní forma
Obec, m. č. hl. m. Prahy
IČO 00288659
 B.Ú. anonymizováno</v>
      </c>
      <c r="D14" s="5" t="str">
        <f ca="1">IF(B13="","",OFFSET(List1!L$4,tisk!A12,0))</f>
        <v>Zajištění akceschopnosti JSDH Prostějov - zajištění řidičského oprávnění skupiny C pro člena JSDH.</v>
      </c>
      <c r="E14" s="89"/>
      <c r="F14" s="44"/>
      <c r="G14" s="90"/>
      <c r="H14" s="91"/>
      <c r="I14" s="88"/>
      <c r="J14" s="88"/>
      <c r="K14" s="88"/>
      <c r="L14" s="88"/>
      <c r="M14" s="92"/>
    </row>
    <row r="15" spans="1:13" ht="35.450000000000003" customHeight="1" x14ac:dyDescent="0.25">
      <c r="A15" s="48">
        <f>ROW()/3-1</f>
        <v>4</v>
      </c>
      <c r="B15" s="88"/>
      <c r="C15" s="3" t="str">
        <f ca="1">IF(B13="","",CONCATENATE("Zástupce","
",OFFSET(List1!J$4,tisk!A12,0)))</f>
        <v xml:space="preserve">Zástupce
</v>
      </c>
      <c r="D15" s="5" t="str">
        <f ca="1">IF(B13="","",CONCATENATE("Dotace bude použita na:",OFFSET(List1!M$4,tisk!A12,0)))</f>
        <v>Dotace bude použita na:a) získání řidičského oprávnění skupiny C pro 1 člena JSDH</v>
      </c>
      <c r="E15" s="89"/>
      <c r="F15" s="45" t="str">
        <f ca="1">IF(B13="","",OFFSET(List1!P$4,tisk!A12,0))</f>
        <v>6/2021</v>
      </c>
      <c r="G15" s="90"/>
      <c r="H15" s="91"/>
      <c r="I15" s="88"/>
      <c r="J15" s="88"/>
      <c r="K15" s="88"/>
      <c r="L15" s="88"/>
      <c r="M15" s="92"/>
    </row>
    <row r="16" spans="1:13" ht="63.6" customHeight="1" x14ac:dyDescent="0.25">
      <c r="B16" s="88" t="str">
        <f ca="1">IF(OFFSET(List1!A$4,tisk!A15,0)&gt;0,OFFSET(List1!A$4,tisk!A15,0),"")</f>
        <v>9</v>
      </c>
      <c r="C16" s="3" t="str">
        <f ca="1">IF(B16="","",CONCATENATE(OFFSET(List1!B$4,tisk!A15,0),"
",OFFSET(List1!C$4,tisk!A15,0),"
",OFFSET(List1!D$4,tisk!A15,0),"
",OFFSET(List1!E$4,tisk!A15,0)))</f>
        <v>Město Tovačov
Náměstí 12
Tovačov
75101</v>
      </c>
      <c r="D16" s="67" t="str">
        <f ca="1">IF(B16="","",OFFSET(List1!K$4,tisk!A15,0))</f>
        <v>Zajištění akceschopnosti pro JSDH Tovačov</v>
      </c>
      <c r="E16" s="89">
        <f ca="1">IF(B16="","",OFFSET(List1!N$4,tisk!A15,0))</f>
        <v>10000</v>
      </c>
      <c r="F16" s="45" t="str">
        <f ca="1">IF(B16="","",OFFSET(List1!O$4,tisk!A15,0))</f>
        <v>1/2020</v>
      </c>
      <c r="G16" s="90">
        <f ca="1">IF(B16="","",OFFSET(List1!Q$4,tisk!A15,0))</f>
        <v>10000</v>
      </c>
      <c r="H16" s="91">
        <f ca="1">IF(B16="","",OFFSET(List1!R$4,tisk!A15,0))</f>
        <v>44393</v>
      </c>
      <c r="I16" s="88">
        <f ca="1">IF(B16="","",OFFSET(List1!S$4,tisk!A15,0))</f>
        <v>100</v>
      </c>
      <c r="J16" s="88">
        <f ca="1">IF(B16="","",OFFSET(List1!T$4,tisk!A15,0))</f>
        <v>100</v>
      </c>
      <c r="K16" s="88">
        <f ca="1">IF(B16="","",OFFSET(List1!U$4,tisk!A15,0))</f>
        <v>100</v>
      </c>
      <c r="L16" s="88">
        <f ca="1">IF(B16="","",OFFSET(List1!V$4,tisk!A15,0))</f>
        <v>300</v>
      </c>
      <c r="M16" s="92">
        <f ca="1">IF(B16="","",OFFSET(List1!W$4,tisk!A15,0))</f>
        <v>10000</v>
      </c>
    </row>
    <row r="17" spans="1:13" ht="78" customHeight="1" x14ac:dyDescent="0.25">
      <c r="B17" s="88"/>
      <c r="C17" s="3" t="str">
        <f ca="1">IF(B16="","",CONCATENATE("Okres ",OFFSET(List1!F$4,tisk!A15,0),"
","Právní forma","
",OFFSET(List1!G$4,tisk!A15,0),"
","IČO ",OFFSET(List1!H$4,tisk!A15,0),"
 ","B.Ú. ",OFFSET(List1!I$4,tisk!A15,0)))</f>
        <v>Okres Přerov
Právní forma
Obec, m. č. hl. m. Prahy
IČO 00302082
 B.Ú. anonymizováno</v>
      </c>
      <c r="D17" s="5" t="str">
        <f ca="1">IF(B16="","",OFFSET(List1!L$4,tisk!A15,0))</f>
        <v>řidičské oprávnění skupiny C pro 1 člena JSDH</v>
      </c>
      <c r="E17" s="89"/>
      <c r="F17" s="44"/>
      <c r="G17" s="90"/>
      <c r="H17" s="91"/>
      <c r="I17" s="88"/>
      <c r="J17" s="88"/>
      <c r="K17" s="88"/>
      <c r="L17" s="88"/>
      <c r="M17" s="92"/>
    </row>
    <row r="18" spans="1:13" ht="29.45" customHeight="1" x14ac:dyDescent="0.25">
      <c r="A18" s="48">
        <f>ROW()/3-1</f>
        <v>5</v>
      </c>
      <c r="B18" s="88"/>
      <c r="C18" s="3" t="str">
        <f ca="1">IF(B16="","",CONCATENATE("Zástupce","
",OFFSET(List1!J$4,tisk!A15,0)))</f>
        <v xml:space="preserve">Zástupce
</v>
      </c>
      <c r="D18" s="5" t="str">
        <f ca="1">IF(B16="","",CONCATENATE("Dotace bude použita na:",OFFSET(List1!M$4,tisk!A15,0)))</f>
        <v>Dotace bude použita na:a) získání řidičského oprávnění skupiny C pro 1 člena JSDH</v>
      </c>
      <c r="E18" s="89"/>
      <c r="F18" s="45" t="str">
        <f ca="1">IF(B16="","",OFFSET(List1!P$4,tisk!A15,0))</f>
        <v>6/2021</v>
      </c>
      <c r="G18" s="90"/>
      <c r="H18" s="91"/>
      <c r="I18" s="88"/>
      <c r="J18" s="88"/>
      <c r="K18" s="88"/>
      <c r="L18" s="88"/>
      <c r="M18" s="92"/>
    </row>
    <row r="19" spans="1:13" s="2" customFormat="1" ht="69.599999999999994" customHeight="1" x14ac:dyDescent="0.25">
      <c r="A19" s="48"/>
      <c r="B19" s="88" t="str">
        <f ca="1">IF(OFFSET(List1!A$4,tisk!A18,0)&gt;0,OFFSET(List1!A$4,tisk!A18,0),"")</f>
        <v>28</v>
      </c>
      <c r="C19" s="3" t="str">
        <f ca="1">IF(B19="","",CONCATENATE(OFFSET(List1!B$4,tisk!A18,0),"
",OFFSET(List1!C$4,tisk!A18,0),"
",OFFSET(List1!D$4,tisk!A18,0),"
",OFFSET(List1!E$4,tisk!A18,0)))</f>
        <v>Obec Bohuňovice
6. května 109
Bohuňovice
78314</v>
      </c>
      <c r="D19" s="67" t="str">
        <f ca="1">IF(B19="","",OFFSET(List1!K$4,tisk!A18,0))</f>
        <v>Zajištění akceschopnosti pro JSDH Bohuňovice</v>
      </c>
      <c r="E19" s="89">
        <f ca="1">IF(B19="","",OFFSET(List1!N$4,tisk!A18,0))</f>
        <v>28000</v>
      </c>
      <c r="F19" s="45" t="str">
        <f ca="1">IF(B19="","",OFFSET(List1!O$4,tisk!A18,0))</f>
        <v>1/2020</v>
      </c>
      <c r="G19" s="90">
        <f ca="1">IF(B19="","",OFFSET(List1!Q$4,tisk!A18,0))</f>
        <v>28000</v>
      </c>
      <c r="H19" s="91">
        <f ca="1">IF(B19="","",OFFSET(List1!R$4,tisk!A18,0))</f>
        <v>44393</v>
      </c>
      <c r="I19" s="88">
        <f ca="1">IF(B19="","",OFFSET(List1!S$4,tisk!A18,0))</f>
        <v>50</v>
      </c>
      <c r="J19" s="88">
        <f ca="1">IF(B19="","",OFFSET(List1!T$4,tisk!A18,0))</f>
        <v>100</v>
      </c>
      <c r="K19" s="88">
        <f ca="1">IF(B19="","",OFFSET(List1!U$4,tisk!A18,0))</f>
        <v>100</v>
      </c>
      <c r="L19" s="88">
        <f ca="1">IF(B19="","",OFFSET(List1!V$4,tisk!A18,0))</f>
        <v>250</v>
      </c>
      <c r="M19" s="92">
        <f ca="1">IF(B19="","",OFFSET(List1!W$4,tisk!A18,0))</f>
        <v>28000</v>
      </c>
    </row>
    <row r="20" spans="1:13" s="2" customFormat="1" ht="75" customHeight="1" x14ac:dyDescent="0.25">
      <c r="A20" s="48"/>
      <c r="B20" s="88"/>
      <c r="C20" s="3" t="str">
        <f ca="1">IF(B19="","",CONCATENATE("Okres ",OFFSET(List1!F$4,tisk!A18,0),"
","Právní forma","
",OFFSET(List1!G$4,tisk!A18,0),"
","IČO ",OFFSET(List1!H$4,tisk!A18,0),"
 ","B.Ú. ",OFFSET(List1!I$4,tisk!A18,0)))</f>
        <v>Okres Olomouc
Právní forma
Obec, m. č. hl. m. Prahy
IČO 00298697
 B.Ú. anonymizováno</v>
      </c>
      <c r="D20" s="5" t="str">
        <f ca="1">IF(B19="","",OFFSET(List1!L$4,tisk!A18,0))</f>
        <v>Zvýšení akceschopnosti JSDH Bohuňovice</v>
      </c>
      <c r="E20" s="89"/>
      <c r="F20" s="44"/>
      <c r="G20" s="90"/>
      <c r="H20" s="91"/>
      <c r="I20" s="88"/>
      <c r="J20" s="88"/>
      <c r="K20" s="88"/>
      <c r="L20" s="88"/>
      <c r="M20" s="92"/>
    </row>
    <row r="21" spans="1:13" s="2" customFormat="1" ht="48" customHeight="1" x14ac:dyDescent="0.25">
      <c r="A21" s="48">
        <f>ROW()/3-1</f>
        <v>6</v>
      </c>
      <c r="B21" s="88"/>
      <c r="C21" s="3" t="str">
        <f ca="1">IF(B19="","",CONCATENATE("Zástupce","
",OFFSET(List1!J$4,tisk!A18,0)))</f>
        <v xml:space="preserve">Zástupce
</v>
      </c>
      <c r="D21" s="5" t="str">
        <f ca="1">IF(B19="","",CONCATENATE("Dotace bude použita na:",OFFSET(List1!M$4,tisk!A18,0)))</f>
        <v>Dotace bude použita na:d) získání řidičského oprávnění skupiny C pro 2 členy JSDH obce a zároveň absolvování kurzu bezpečné jízdy</v>
      </c>
      <c r="E21" s="89"/>
      <c r="F21" s="45" t="str">
        <f ca="1">IF(B19="","",OFFSET(List1!P$4,tisk!A18,0))</f>
        <v>6/2021</v>
      </c>
      <c r="G21" s="90"/>
      <c r="H21" s="91"/>
      <c r="I21" s="88"/>
      <c r="J21" s="88"/>
      <c r="K21" s="88"/>
      <c r="L21" s="88"/>
      <c r="M21" s="92"/>
    </row>
    <row r="22" spans="1:13" s="2" customFormat="1" ht="62.45" customHeight="1" x14ac:dyDescent="0.25">
      <c r="A22" s="48"/>
      <c r="B22" s="88" t="str">
        <f ca="1">IF(OFFSET(List1!A$4,tisk!A21,0)&gt;0,OFFSET(List1!A$4,tisk!A21,0),"")</f>
        <v>2</v>
      </c>
      <c r="C22" s="3" t="str">
        <f ca="1">IF(B22="","",CONCATENATE(OFFSET(List1!B$4,tisk!A21,0),"
",OFFSET(List1!C$4,tisk!A21,0),"
",OFFSET(List1!D$4,tisk!A21,0),"
",OFFSET(List1!E$4,tisk!A21,0)))</f>
        <v>Městys Náměšť na Hané
nám. T. G. Masaryka 100
Náměšť na Hané
78344</v>
      </c>
      <c r="D22" s="67" t="str">
        <f ca="1">IF(B22="","",OFFSET(List1!K$4,tisk!A21,0))</f>
        <v>Zajištění akceschopnosti pro JSDH Náměšť na Hané</v>
      </c>
      <c r="E22" s="89">
        <f ca="1">IF(B22="","",OFFSET(List1!N$4,tisk!A21,0))</f>
        <v>32000</v>
      </c>
      <c r="F22" s="45" t="str">
        <f ca="1">IF(B22="","",OFFSET(List1!O$4,tisk!A21,0))</f>
        <v>1/2020</v>
      </c>
      <c r="G22" s="90">
        <f ca="1">IF(B22="","",OFFSET(List1!Q$4,tisk!A21,0))</f>
        <v>14000</v>
      </c>
      <c r="H22" s="91">
        <f ca="1">IF(B22="","",OFFSET(List1!R$4,tisk!A21,0))</f>
        <v>44393</v>
      </c>
      <c r="I22" s="88">
        <f ca="1">IF(B22="","",OFFSET(List1!S$4,tisk!A21,0))</f>
        <v>50</v>
      </c>
      <c r="J22" s="88">
        <f ca="1">IF(B22="","",OFFSET(List1!T$4,tisk!A21,0))</f>
        <v>100</v>
      </c>
      <c r="K22" s="88">
        <f ca="1">IF(B22="","",OFFSET(List1!U$4,tisk!A21,0))</f>
        <v>100</v>
      </c>
      <c r="L22" s="88">
        <f ca="1">IF(B22="","",OFFSET(List1!V$4,tisk!A21,0))</f>
        <v>250</v>
      </c>
      <c r="M22" s="92">
        <f ca="1">IF(B22="","",OFFSET(List1!W$4,tisk!A21,0))</f>
        <v>14000</v>
      </c>
    </row>
    <row r="23" spans="1:13" s="2" customFormat="1" ht="75.599999999999994" customHeight="1" x14ac:dyDescent="0.25">
      <c r="A23" s="48"/>
      <c r="B23" s="88"/>
      <c r="C23" s="3" t="str">
        <f ca="1">IF(B22="","",CONCATENATE("Okres ",OFFSET(List1!F$4,tisk!A21,0),"
","Právní forma","
",OFFSET(List1!G$4,tisk!A21,0),"
","IČO ",OFFSET(List1!H$4,tisk!A21,0),"
 ","B.Ú. ",OFFSET(List1!I$4,tisk!A21,0)))</f>
        <v>Okres Olomouc
Právní forma
Obec, m. č. hl. m. Prahy
IČO 00299260
 B.Ú. anonymizováno</v>
      </c>
      <c r="D23" s="5" t="str">
        <f ca="1">IF(B22="","",OFFSET(List1!L$4,tisk!A21,0))</f>
        <v>Povinností JPO II je zajistit výjezd jednotky do 5 minut. Městys má 2 hasiče z JPO II jako zaměstnance z toho pouze 1 řidič (sk.C) Od 1.3.2020 přibude 3 hasič, který oprávnění  C nemá a proto ho chce získat, včetně absolvování kurzu bezpečné jízdy.</v>
      </c>
      <c r="E23" s="89"/>
      <c r="F23" s="44"/>
      <c r="G23" s="90"/>
      <c r="H23" s="91"/>
      <c r="I23" s="88"/>
      <c r="J23" s="88"/>
      <c r="K23" s="88"/>
      <c r="L23" s="88"/>
      <c r="M23" s="92"/>
    </row>
    <row r="24" spans="1:13" s="2" customFormat="1" ht="43.5" customHeight="1" x14ac:dyDescent="0.25">
      <c r="A24" s="48">
        <f>ROW()/3-1</f>
        <v>7</v>
      </c>
      <c r="B24" s="88"/>
      <c r="C24" s="3" t="str">
        <f ca="1">IF(B22="","",CONCATENATE("Zástupce","
",OFFSET(List1!J$4,tisk!A21,0)))</f>
        <v xml:space="preserve">Zástupce
</v>
      </c>
      <c r="D24" s="5" t="str">
        <f ca="1">IF(B22="","",CONCATENATE("Dotace bude použita na:",OFFSET(List1!M$4,tisk!A21,0)))</f>
        <v>Dotace bude použita na:c) získání řidičského oprávnění skupiny C pro 1 člena JSDH obce a zároveň absolvování kurzu bezpečné jízdy</v>
      </c>
      <c r="E24" s="89"/>
      <c r="F24" s="45" t="str">
        <f ca="1">IF(B22="","",OFFSET(List1!P$4,tisk!A21,0))</f>
        <v>6/2021</v>
      </c>
      <c r="G24" s="90"/>
      <c r="H24" s="91"/>
      <c r="I24" s="88"/>
      <c r="J24" s="88"/>
      <c r="K24" s="88"/>
      <c r="L24" s="88"/>
      <c r="M24" s="92"/>
    </row>
    <row r="25" spans="1:13" s="2" customFormat="1" ht="63.6" customHeight="1" x14ac:dyDescent="0.25">
      <c r="A25" s="48"/>
      <c r="B25" s="88" t="str">
        <f ca="1">IF(OFFSET(List1!A$4,tisk!A24,0)&gt;0,OFFSET(List1!A$4,tisk!A24,0),"")</f>
        <v>19</v>
      </c>
      <c r="C25" s="3" t="str">
        <f ca="1">IF(B25="","",CONCATENATE(OFFSET(List1!B$4,tisk!A24,0),"
",OFFSET(List1!C$4,tisk!A24,0),"
",OFFSET(List1!D$4,tisk!A24,0),"
",OFFSET(List1!E$4,tisk!A24,0)))</f>
        <v>Město Němčice nad Hanou
Palackého nám. 3
Němčice nad Hanou
79827</v>
      </c>
      <c r="D25" s="67" t="str">
        <f ca="1">IF(B25="","",OFFSET(List1!K$4,tisk!A24,0))</f>
        <v>Zajištění akceschopnosti pro JSDH Němčice nad Hanou</v>
      </c>
      <c r="E25" s="89">
        <f ca="1">IF(B25="","",OFFSET(List1!N$4,tisk!A24,0))</f>
        <v>20000</v>
      </c>
      <c r="F25" s="45" t="str">
        <f ca="1">IF(B25="","",OFFSET(List1!O$4,tisk!A24,0))</f>
        <v>1/2020</v>
      </c>
      <c r="G25" s="90">
        <f ca="1">IF(B25="","",OFFSET(List1!Q$4,tisk!A24,0))</f>
        <v>14000</v>
      </c>
      <c r="H25" s="91">
        <f ca="1">IF(B25="","",OFFSET(List1!R$4,tisk!A24,0))</f>
        <v>44393</v>
      </c>
      <c r="I25" s="88">
        <f ca="1">IF(B25="","",OFFSET(List1!S$4,tisk!A24,0))</f>
        <v>50</v>
      </c>
      <c r="J25" s="88">
        <f ca="1">IF(B25="","",OFFSET(List1!T$4,tisk!A24,0))</f>
        <v>100</v>
      </c>
      <c r="K25" s="88">
        <f ca="1">IF(B25="","",OFFSET(List1!U$4,tisk!A24,0))</f>
        <v>100</v>
      </c>
      <c r="L25" s="88">
        <f ca="1">IF(B25="","",OFFSET(List1!V$4,tisk!A24,0))</f>
        <v>250</v>
      </c>
      <c r="M25" s="92">
        <f ca="1">IF(B25="","",OFFSET(List1!W$4,tisk!A24,0))</f>
        <v>14000</v>
      </c>
    </row>
    <row r="26" spans="1:13" s="2" customFormat="1" ht="75" customHeight="1" x14ac:dyDescent="0.25">
      <c r="A26" s="48"/>
      <c r="B26" s="88"/>
      <c r="C26" s="3" t="str">
        <f ca="1">IF(B25="","",CONCATENATE("Okres ",OFFSET(List1!F$4,tisk!A24,0),"
","Právní forma","
",OFFSET(List1!G$4,tisk!A24,0),"
","IČO ",OFFSET(List1!H$4,tisk!A24,0),"
 ","B.Ú. ",OFFSET(List1!I$4,tisk!A24,0)))</f>
        <v>Okres Prostějov
Právní forma
Obec, m. č. hl. m. Prahy
IČO 00288497
 B.Ú. anonymizováno</v>
      </c>
      <c r="D26" s="5" t="str">
        <f ca="1">IF(B25="","",OFFSET(List1!L$4,tisk!A24,0))</f>
        <v>Dotace bude využita pro jednoho člena JSDH JPO II/1 na zajištění řidičského oprávnění skupiny C, včetně kurzu bezpečné jízdy.</v>
      </c>
      <c r="E26" s="89"/>
      <c r="F26" s="44"/>
      <c r="G26" s="90"/>
      <c r="H26" s="91"/>
      <c r="I26" s="88"/>
      <c r="J26" s="88"/>
      <c r="K26" s="88"/>
      <c r="L26" s="88"/>
      <c r="M26" s="92"/>
    </row>
    <row r="27" spans="1:13" s="2" customFormat="1" ht="47.45" customHeight="1" x14ac:dyDescent="0.25">
      <c r="A27" s="48">
        <f>ROW()/3-1</f>
        <v>8</v>
      </c>
      <c r="B27" s="88"/>
      <c r="C27" s="3" t="str">
        <f ca="1">IF(B25="","",CONCATENATE("Zástupce","
",OFFSET(List1!J$4,tisk!A24,0)))</f>
        <v xml:space="preserve">Zástupce
</v>
      </c>
      <c r="D27" s="5" t="str">
        <f ca="1">IF(B25="","",CONCATENATE("Dotace bude použita na:",OFFSET(List1!M$4,tisk!A24,0)))</f>
        <v>Dotace bude použita na:c) získání řidičského oprávnění skupiny C pro 1 člena JSDH obce a zároveň absolvování kurzu bezpečné jízdy</v>
      </c>
      <c r="E27" s="89"/>
      <c r="F27" s="45" t="str">
        <f ca="1">IF(B25="","",OFFSET(List1!P$4,tisk!A24,0))</f>
        <v>6/2021</v>
      </c>
      <c r="G27" s="90"/>
      <c r="H27" s="91"/>
      <c r="I27" s="88"/>
      <c r="J27" s="88"/>
      <c r="K27" s="88"/>
      <c r="L27" s="88"/>
      <c r="M27" s="92"/>
    </row>
    <row r="28" spans="1:13" s="2" customFormat="1" ht="61.15" customHeight="1" x14ac:dyDescent="0.25">
      <c r="A28" s="48"/>
      <c r="B28" s="88" t="str">
        <f ca="1">IF(OFFSET(List1!A$4,tisk!A27,0)&gt;0,OFFSET(List1!A$4,tisk!A27,0),"")</f>
        <v>29</v>
      </c>
      <c r="C28" s="3" t="str">
        <f ca="1">IF(B28="","",CONCATENATE(OFFSET(List1!B$4,tisk!A27,0),"
",OFFSET(List1!C$4,tisk!A27,0),"
",OFFSET(List1!D$4,tisk!A27,0),"
",OFFSET(List1!E$4,tisk!A27,0)))</f>
        <v>Městys Protivanov
Náměstí 32
Protivanov
79848</v>
      </c>
      <c r="D28" s="67" t="str">
        <f ca="1">IF(B28="","",OFFSET(List1!K$4,tisk!A27,0))</f>
        <v>Zajištění akceschopnosti pro JSDH Protivanov</v>
      </c>
      <c r="E28" s="89">
        <f ca="1">IF(B28="","",OFFSET(List1!N$4,tisk!A27,0))</f>
        <v>19800</v>
      </c>
      <c r="F28" s="45" t="str">
        <f ca="1">IF(B28="","",OFFSET(List1!O$4,tisk!A27,0))</f>
        <v>1/2020</v>
      </c>
      <c r="G28" s="90">
        <f ca="1">IF(B28="","",OFFSET(List1!Q$4,tisk!A27,0))</f>
        <v>14000</v>
      </c>
      <c r="H28" s="91">
        <f ca="1">IF(B28="","",OFFSET(List1!R$4,tisk!A27,0))</f>
        <v>44393</v>
      </c>
      <c r="I28" s="88">
        <f ca="1">IF(B28="","",OFFSET(List1!S$4,tisk!A27,0))</f>
        <v>50</v>
      </c>
      <c r="J28" s="88">
        <f ca="1">IF(B28="","",OFFSET(List1!T$4,tisk!A27,0))</f>
        <v>100</v>
      </c>
      <c r="K28" s="88">
        <f ca="1">IF(B28="","",OFFSET(List1!U$4,tisk!A27,0))</f>
        <v>100</v>
      </c>
      <c r="L28" s="88">
        <f ca="1">IF(B28="","",OFFSET(List1!V$4,tisk!A27,0))</f>
        <v>250</v>
      </c>
      <c r="M28" s="92">
        <f ca="1">IF(B28="","",OFFSET(List1!W$4,tisk!A27,0))</f>
        <v>14000</v>
      </c>
    </row>
    <row r="29" spans="1:13" s="2" customFormat="1" ht="75.599999999999994" customHeight="1" x14ac:dyDescent="0.25">
      <c r="A29" s="48"/>
      <c r="B29" s="88"/>
      <c r="C29" s="3" t="str">
        <f ca="1">IF(B28="","",CONCATENATE("Okres ",OFFSET(List1!F$4,tisk!A27,0),"
","Právní forma","
",OFFSET(List1!G$4,tisk!A27,0),"
","IČO ",OFFSET(List1!H$4,tisk!A27,0),"
 ","B.Ú. ",OFFSET(List1!I$4,tisk!A27,0)))</f>
        <v>Okres Prostějov
Právní forma
Obec, m. č. hl. m. Prahy
IČO 00288675
 B.Ú. anonymizováno</v>
      </c>
      <c r="D29" s="5" t="str">
        <f ca="1">IF(B28="","",OFFSET(List1!L$4,tisk!A27,0))</f>
        <v>Získání řidičského oprávnění skupiny C pro jednoho člena JSDH pro zajištění akceschopnosti jednotky a 
kurz bezpečné jízdy pro 2 členy jednotky pro zvýšení bezpečnosti posádky hasičského vozidla a ostatních účastníků silničního provozu.</v>
      </c>
      <c r="E29" s="89"/>
      <c r="F29" s="44"/>
      <c r="G29" s="90"/>
      <c r="H29" s="91"/>
      <c r="I29" s="88"/>
      <c r="J29" s="88"/>
      <c r="K29" s="88"/>
      <c r="L29" s="88"/>
      <c r="M29" s="92"/>
    </row>
    <row r="30" spans="1:13" s="2" customFormat="1" ht="46.5" customHeight="1" x14ac:dyDescent="0.25">
      <c r="A30" s="48">
        <f>ROW()/3-1</f>
        <v>9</v>
      </c>
      <c r="B30" s="88"/>
      <c r="C30" s="3" t="str">
        <f ca="1">IF(B28="","",CONCATENATE("Zástupce","
",OFFSET(List1!J$4,tisk!A27,0)))</f>
        <v xml:space="preserve">Zástupce
</v>
      </c>
      <c r="D30" s="5" t="str">
        <f ca="1">IF(B28="","",CONCATENATE("Dotace bude použita na:",OFFSET(List1!M$4,tisk!A27,0)))</f>
        <v>Dotace bude použita na:c) získání řidičského oprávnění skupiny C pro 1 člena JSDH obce a zároveň absolvování kurzu bezpečné jízdy</v>
      </c>
      <c r="E30" s="89"/>
      <c r="F30" s="45" t="str">
        <f ca="1">IF(B28="","",OFFSET(List1!P$4,tisk!A27,0))</f>
        <v>6/2021</v>
      </c>
      <c r="G30" s="90"/>
      <c r="H30" s="91"/>
      <c r="I30" s="88"/>
      <c r="J30" s="88"/>
      <c r="K30" s="88"/>
      <c r="L30" s="88"/>
      <c r="M30" s="92"/>
    </row>
    <row r="31" spans="1:13" s="2" customFormat="1" ht="57" customHeight="1" x14ac:dyDescent="0.25">
      <c r="A31" s="48"/>
      <c r="B31" s="88" t="str">
        <f ca="1">IF(OFFSET(List1!A$4,tisk!A30,0)&gt;0,OFFSET(List1!A$4,tisk!A30,0),"")</f>
        <v>11</v>
      </c>
      <c r="C31" s="3" t="str">
        <f ca="1">IF(B31="","",CONCATENATE(OFFSET(List1!B$4,tisk!A30,0),"
",OFFSET(List1!C$4,tisk!A30,0),"
",OFFSET(List1!D$4,tisk!A30,0),"
",OFFSET(List1!E$4,tisk!A30,0)))</f>
        <v>Obec Radslavice
Na Návsi 103
Radslavice
75111</v>
      </c>
      <c r="D31" s="67" t="str">
        <f ca="1">IF(B31="","",OFFSET(List1!K$4,tisk!A30,0))</f>
        <v>Zajištění akceschopnosti pro JSDH Radslavice</v>
      </c>
      <c r="E31" s="89">
        <f ca="1">IF(B31="","",OFFSET(List1!N$4,tisk!A30,0))</f>
        <v>16500</v>
      </c>
      <c r="F31" s="45" t="str">
        <f ca="1">IF(B31="","",OFFSET(List1!O$4,tisk!A30,0))</f>
        <v>1/2020</v>
      </c>
      <c r="G31" s="90">
        <f ca="1">IF(B31="","",OFFSET(List1!Q$4,tisk!A30,0))</f>
        <v>10000</v>
      </c>
      <c r="H31" s="91">
        <f ca="1">IF(B31="","",OFFSET(List1!R$4,tisk!A30,0))</f>
        <v>44393</v>
      </c>
      <c r="I31" s="88">
        <f ca="1">IF(B31="","",OFFSET(List1!S$4,tisk!A30,0))</f>
        <v>100</v>
      </c>
      <c r="J31" s="88">
        <f ca="1">IF(B31="","",OFFSET(List1!T$4,tisk!A30,0))</f>
        <v>50</v>
      </c>
      <c r="K31" s="88">
        <f ca="1">IF(B31="","",OFFSET(List1!U$4,tisk!A30,0))</f>
        <v>100</v>
      </c>
      <c r="L31" s="88">
        <f ca="1">IF(B31="","",OFFSET(List1!V$4,tisk!A30,0))</f>
        <v>250</v>
      </c>
      <c r="M31" s="92">
        <f ca="1">IF(B31="","",OFFSET(List1!W$4,tisk!A30,0))</f>
        <v>10000</v>
      </c>
    </row>
    <row r="32" spans="1:13" s="2" customFormat="1" ht="73.900000000000006" customHeight="1" x14ac:dyDescent="0.25">
      <c r="A32" s="48"/>
      <c r="B32" s="88"/>
      <c r="C32" s="3" t="str">
        <f ca="1">IF(B31="","",CONCATENATE("Okres ",OFFSET(List1!F$4,tisk!A30,0),"
","Právní forma","
",OFFSET(List1!G$4,tisk!A30,0),"
","IČO ",OFFSET(List1!H$4,tisk!A30,0),"
 ","B.Ú. ",OFFSET(List1!I$4,tisk!A30,0)))</f>
        <v>Okres Přerov
Právní forma
Obec, m. č. hl. m. Prahy
IČO 00301884
 B.Ú. anonymizováno</v>
      </c>
      <c r="D32" s="5" t="str">
        <f ca="1">IF(B31="","",OFFSET(List1!L$4,tisk!A30,0))</f>
        <v>Získáním nového řidiče s řidičským oprávněním skupiny C dojde k jednoznačnému zvýšení akceschopnosti JSDH Radslavice.</v>
      </c>
      <c r="E32" s="89"/>
      <c r="F32" s="44"/>
      <c r="G32" s="90"/>
      <c r="H32" s="91"/>
      <c r="I32" s="88"/>
      <c r="J32" s="88"/>
      <c r="K32" s="88"/>
      <c r="L32" s="88"/>
      <c r="M32" s="92"/>
    </row>
    <row r="33" spans="1:13" s="2" customFormat="1" ht="33" customHeight="1" x14ac:dyDescent="0.25">
      <c r="A33" s="48">
        <f>ROW()/3-1</f>
        <v>10</v>
      </c>
      <c r="B33" s="88"/>
      <c r="C33" s="3" t="str">
        <f ca="1">IF(B31="","",CONCATENATE("Zástupce","
",OFFSET(List1!J$4,tisk!A30,0)))</f>
        <v xml:space="preserve">Zástupce
</v>
      </c>
      <c r="D33" s="5" t="str">
        <f ca="1">IF(B31="","",CONCATENATE("Dotace bude použita na:",OFFSET(List1!M$4,tisk!A30,0)))</f>
        <v>Dotace bude použita na:a) získání řidičského oprávnění skupiny C pro 1 člena JSDH</v>
      </c>
      <c r="E33" s="89"/>
      <c r="F33" s="45" t="str">
        <f ca="1">IF(B31="","",OFFSET(List1!P$4,tisk!A30,0))</f>
        <v>6/2021</v>
      </c>
      <c r="G33" s="90"/>
      <c r="H33" s="91"/>
      <c r="I33" s="88"/>
      <c r="J33" s="88"/>
      <c r="K33" s="88"/>
      <c r="L33" s="88"/>
      <c r="M33" s="92"/>
    </row>
    <row r="34" spans="1:13" s="2" customFormat="1" ht="60.6" customHeight="1" x14ac:dyDescent="0.25">
      <c r="A34" s="48"/>
      <c r="B34" s="88" t="str">
        <f ca="1">IF(OFFSET(List1!A$4,tisk!A33,0)&gt;0,OFFSET(List1!A$4,tisk!A33,0),"")</f>
        <v>24</v>
      </c>
      <c r="C34" s="3" t="str">
        <f ca="1">IF(B34="","",CONCATENATE(OFFSET(List1!B$4,tisk!A33,0),"
",OFFSET(List1!C$4,tisk!A33,0),"
",OFFSET(List1!D$4,tisk!A33,0),"
",OFFSET(List1!E$4,tisk!A33,0)))</f>
        <v>Obec Senice na Hané
Jos. Vodičky 243
Senice na Hané
78345</v>
      </c>
      <c r="D34" s="67" t="str">
        <f ca="1">IF(B34="","",OFFSET(List1!K$4,tisk!A33,0))</f>
        <v>Zajištění akceschopnosti pro JSDH Senice na Hané</v>
      </c>
      <c r="E34" s="89">
        <f ca="1">IF(B34="","",OFFSET(List1!N$4,tisk!A33,0))</f>
        <v>40000</v>
      </c>
      <c r="F34" s="45" t="str">
        <f ca="1">IF(B34="","",OFFSET(List1!O$4,tisk!A33,0))</f>
        <v>1/2020</v>
      </c>
      <c r="G34" s="90">
        <f ca="1">IF(B34="","",OFFSET(List1!Q$4,tisk!A33,0))</f>
        <v>20000</v>
      </c>
      <c r="H34" s="91">
        <f ca="1">IF(B34="","",OFFSET(List1!R$4,tisk!A33,0))</f>
        <v>44393</v>
      </c>
      <c r="I34" s="88">
        <f ca="1">IF(B34="","",OFFSET(List1!S$4,tisk!A33,0))</f>
        <v>100</v>
      </c>
      <c r="J34" s="88">
        <f ca="1">IF(B34="","",OFFSET(List1!T$4,tisk!A33,0))</f>
        <v>50</v>
      </c>
      <c r="K34" s="88">
        <f ca="1">IF(B34="","",OFFSET(List1!U$4,tisk!A33,0))</f>
        <v>100</v>
      </c>
      <c r="L34" s="88">
        <f ca="1">IF(B34="","",OFFSET(List1!V$4,tisk!A33,0))</f>
        <v>250</v>
      </c>
      <c r="M34" s="92">
        <f ca="1">IF(B34="","",OFFSET(List1!W$4,tisk!A33,0))</f>
        <v>20000</v>
      </c>
    </row>
    <row r="35" spans="1:13" s="2" customFormat="1" ht="76.900000000000006" customHeight="1" x14ac:dyDescent="0.25">
      <c r="A35" s="48"/>
      <c r="B35" s="88"/>
      <c r="C35" s="3" t="str">
        <f ca="1">IF(B34="","",CONCATENATE("Okres ",OFFSET(List1!F$4,tisk!A33,0),"
","Právní forma","
",OFFSET(List1!G$4,tisk!A33,0),"
","IČO ",OFFSET(List1!H$4,tisk!A33,0),"
 ","B.Ú. ",OFFSET(List1!I$4,tisk!A33,0)))</f>
        <v>Okres Olomouc
Právní forma
Obec, m. č. hl. m. Prahy
IČO 00299421
 B.Ú. anonymizováno</v>
      </c>
      <c r="D35" s="5" t="str">
        <f ca="1">IF(B34="","",OFFSET(List1!L$4,tisk!A33,0))</f>
        <v>Získání řidičského oprávnění skupiny C pro 2 členy JSDH</v>
      </c>
      <c r="E35" s="89"/>
      <c r="F35" s="44"/>
      <c r="G35" s="90"/>
      <c r="H35" s="91"/>
      <c r="I35" s="88"/>
      <c r="J35" s="88"/>
      <c r="K35" s="88"/>
      <c r="L35" s="88"/>
      <c r="M35" s="92"/>
    </row>
    <row r="36" spans="1:13" s="2" customFormat="1" ht="31.9" customHeight="1" x14ac:dyDescent="0.25">
      <c r="A36" s="48">
        <f>ROW()/3-1</f>
        <v>11</v>
      </c>
      <c r="B36" s="88"/>
      <c r="C36" s="3" t="str">
        <f ca="1">IF(B34="","",CONCATENATE("Zástupce","
",OFFSET(List1!J$4,tisk!A33,0)))</f>
        <v xml:space="preserve">Zástupce
</v>
      </c>
      <c r="D36" s="5" t="str">
        <f ca="1">IF(B34="","",CONCATENATE("Dotace bude použita na:",OFFSET(List1!M$4,tisk!A33,0)))</f>
        <v>Dotace bude použita na:b) získání řidičského oprávnění skupiny C pro 2 členy JSDH</v>
      </c>
      <c r="E36" s="89"/>
      <c r="F36" s="45" t="str">
        <f ca="1">IF(B34="","",OFFSET(List1!P$4,tisk!A33,0))</f>
        <v>6/2021</v>
      </c>
      <c r="G36" s="90"/>
      <c r="H36" s="91"/>
      <c r="I36" s="88"/>
      <c r="J36" s="88"/>
      <c r="K36" s="88"/>
      <c r="L36" s="88"/>
      <c r="M36" s="92"/>
    </row>
    <row r="37" spans="1:13" s="2" customFormat="1" ht="60" customHeight="1" x14ac:dyDescent="0.25">
      <c r="A37" s="48"/>
      <c r="B37" s="88" t="str">
        <f ca="1">IF(OFFSET(List1!A$4,tisk!A36,0)&gt;0,OFFSET(List1!A$4,tisk!A36,0),"")</f>
        <v>16</v>
      </c>
      <c r="C37" s="3" t="str">
        <f ca="1">IF(B37="","",CONCATENATE(OFFSET(List1!B$4,tisk!A36,0),"
",OFFSET(List1!C$4,tisk!A36,0),"
",OFFSET(List1!D$4,tisk!A36,0),"
",OFFSET(List1!E$4,tisk!A36,0)))</f>
        <v>Městys Velký Újezd
Olomoucká 15
Velký Újezd
78355</v>
      </c>
      <c r="D37" s="67" t="str">
        <f ca="1">IF(B37="","",OFFSET(List1!K$4,tisk!A36,0))</f>
        <v>Zajištění akceschopnosti pro JSDH Velký Újezd</v>
      </c>
      <c r="E37" s="89">
        <f ca="1">IF(B37="","",OFFSET(List1!N$4,tisk!A36,0))</f>
        <v>30000</v>
      </c>
      <c r="F37" s="45" t="str">
        <f ca="1">IF(B37="","",OFFSET(List1!O$4,tisk!A36,0))</f>
        <v>1/2020</v>
      </c>
      <c r="G37" s="90">
        <f ca="1">IF(B37="","",OFFSET(List1!Q$4,tisk!A36,0))</f>
        <v>20000</v>
      </c>
      <c r="H37" s="91">
        <f ca="1">IF(B37="","",OFFSET(List1!R$4,tisk!A36,0))</f>
        <v>44393</v>
      </c>
      <c r="I37" s="88">
        <f ca="1">IF(B37="","",OFFSET(List1!S$4,tisk!A36,0))</f>
        <v>100</v>
      </c>
      <c r="J37" s="88">
        <f ca="1">IF(B37="","",OFFSET(List1!T$4,tisk!A36,0))</f>
        <v>50</v>
      </c>
      <c r="K37" s="88">
        <f ca="1">IF(B37="","",OFFSET(List1!U$4,tisk!A36,0))</f>
        <v>100</v>
      </c>
      <c r="L37" s="88">
        <f ca="1">IF(B37="","",OFFSET(List1!V$4,tisk!A36,0))</f>
        <v>250</v>
      </c>
      <c r="M37" s="92">
        <f ca="1">IF(B37="","",OFFSET(List1!W$4,tisk!A36,0))</f>
        <v>20000</v>
      </c>
    </row>
    <row r="38" spans="1:13" s="2" customFormat="1" ht="73.900000000000006" customHeight="1" x14ac:dyDescent="0.25">
      <c r="A38" s="48"/>
      <c r="B38" s="88"/>
      <c r="C38" s="3" t="str">
        <f ca="1">IF(B37="","",CONCATENATE("Okres ",OFFSET(List1!F$4,tisk!A36,0),"
","Právní forma","
",OFFSET(List1!G$4,tisk!A36,0),"
","IČO ",OFFSET(List1!H$4,tisk!A36,0),"
 ","B.Ú. ",OFFSET(List1!I$4,tisk!A36,0)))</f>
        <v>Okres Olomouc
Právní forma
Obec, m. č. hl. m. Prahy
IČO 00299677
 B.Ú. anonymizováno</v>
      </c>
      <c r="D38" s="5" t="str">
        <f ca="1">IF(B37="","",OFFSET(List1!L$4,tisk!A36,0))</f>
        <v>Zvýšení akceschopnosti jednotky při řešení mimořádných událostí.</v>
      </c>
      <c r="E38" s="89"/>
      <c r="F38" s="44"/>
      <c r="G38" s="90"/>
      <c r="H38" s="91"/>
      <c r="I38" s="88"/>
      <c r="J38" s="88"/>
      <c r="K38" s="88"/>
      <c r="L38" s="88"/>
      <c r="M38" s="92"/>
    </row>
    <row r="39" spans="1:13" s="2" customFormat="1" ht="31.15" customHeight="1" x14ac:dyDescent="0.25">
      <c r="A39" s="48">
        <f>ROW()/3-1</f>
        <v>12</v>
      </c>
      <c r="B39" s="88"/>
      <c r="C39" s="3" t="str">
        <f ca="1">IF(B37="","",CONCATENATE("Zástupce","
",OFFSET(List1!J$4,tisk!A36,0)))</f>
        <v xml:space="preserve">Zástupce
</v>
      </c>
      <c r="D39" s="5" t="str">
        <f ca="1">IF(B37="","",CONCATENATE("Dotace bude použita na:",OFFSET(List1!M$4,tisk!A36,0)))</f>
        <v>Dotace bude použita na:b) získání řidičského oprávnění skupiny C pro 2 členy JSDH</v>
      </c>
      <c r="E39" s="89"/>
      <c r="F39" s="45" t="str">
        <f ca="1">IF(B37="","",OFFSET(List1!P$4,tisk!A36,0))</f>
        <v>6/2021</v>
      </c>
      <c r="G39" s="90"/>
      <c r="H39" s="91"/>
      <c r="I39" s="88"/>
      <c r="J39" s="88"/>
      <c r="K39" s="88"/>
      <c r="L39" s="88"/>
      <c r="M39" s="92"/>
    </row>
    <row r="40" spans="1:13" s="2" customFormat="1" ht="62.45" customHeight="1" x14ac:dyDescent="0.25">
      <c r="A40" s="48"/>
      <c r="B40" s="88" t="str">
        <f ca="1">IF(OFFSET(List1!A$4,tisk!A39,0)&gt;0,OFFSET(List1!A$4,tisk!A39,0),"")</f>
        <v>6</v>
      </c>
      <c r="C40" s="3" t="str">
        <f ca="1">IF(B40="","",CONCATENATE(OFFSET(List1!B$4,tisk!A39,0),"
",OFFSET(List1!C$4,tisk!A39,0),"
",OFFSET(List1!D$4,tisk!A39,0),"
",OFFSET(List1!E$4,tisk!A39,0)))</f>
        <v>Obec Hlubočky
Olomoucká 17
Hlubočky
78361</v>
      </c>
      <c r="D40" s="67" t="str">
        <f ca="1">IF(B40="","",OFFSET(List1!K$4,tisk!A39,0))</f>
        <v>Zajištění akceschopnosti pro JSDH Hlubočky</v>
      </c>
      <c r="E40" s="89">
        <f ca="1">IF(B40="","",OFFSET(List1!N$4,tisk!A39,0))</f>
        <v>16000</v>
      </c>
      <c r="F40" s="45" t="str">
        <f ca="1">IF(B40="","",OFFSET(List1!O$4,tisk!A39,0))</f>
        <v>1/2020</v>
      </c>
      <c r="G40" s="90">
        <f ca="1">IF(B40="","",OFFSET(List1!Q$4,tisk!A39,0))</f>
        <v>16000</v>
      </c>
      <c r="H40" s="91">
        <f ca="1">IF(B40="","",OFFSET(List1!R$4,tisk!A39,0))</f>
        <v>44393</v>
      </c>
      <c r="I40" s="88">
        <f ca="1">IF(B40="","",OFFSET(List1!S$4,tisk!A39,0))</f>
        <v>30</v>
      </c>
      <c r="J40" s="88">
        <f ca="1">IF(B40="","",OFFSET(List1!T$4,tisk!A39,0))</f>
        <v>100</v>
      </c>
      <c r="K40" s="88">
        <f ca="1">IF(B40="","",OFFSET(List1!U$4,tisk!A39,0))</f>
        <v>100</v>
      </c>
      <c r="L40" s="88">
        <f ca="1">IF(B40="","",OFFSET(List1!V$4,tisk!A39,0))</f>
        <v>230</v>
      </c>
      <c r="M40" s="92">
        <f ca="1">IF(B40="","",OFFSET(List1!W$4,tisk!A39,0))</f>
        <v>16000</v>
      </c>
    </row>
    <row r="41" spans="1:13" s="2" customFormat="1" ht="91.9" customHeight="1" x14ac:dyDescent="0.25">
      <c r="A41" s="48"/>
      <c r="B41" s="88"/>
      <c r="C41" s="3" t="str">
        <f ca="1">IF(B40="","",CONCATENATE("Okres ",OFFSET(List1!F$4,tisk!A39,0),"
","Právní forma","
",OFFSET(List1!G$4,tisk!A39,0),"
","IČO ",OFFSET(List1!H$4,tisk!A39,0),"
 ","B.Ú. ",OFFSET(List1!I$4,tisk!A39,0)))</f>
        <v>Okres Olomouc
Právní forma
Obec, m. č. hl. m. Prahy
IČO 00298891
 B.Ú. anonymizováno</v>
      </c>
      <c r="D41" s="5" t="str">
        <f ca="1">IF(B40="","",OFFSET(List1!L$4,tisk!A39,0))</f>
        <v>Záměr: Absolvování kurzu bezpečné jízdy pro čtyři strojníky  JSDH Hlubočky - JPO II.</v>
      </c>
      <c r="E41" s="89"/>
      <c r="F41" s="44"/>
      <c r="G41" s="90"/>
      <c r="H41" s="91"/>
      <c r="I41" s="88"/>
      <c r="J41" s="88"/>
      <c r="K41" s="88"/>
      <c r="L41" s="88"/>
      <c r="M41" s="92"/>
    </row>
    <row r="42" spans="1:13" s="2" customFormat="1" ht="30" customHeight="1" x14ac:dyDescent="0.25">
      <c r="A42" s="48">
        <f>ROW()/3-1</f>
        <v>13</v>
      </c>
      <c r="B42" s="88"/>
      <c r="C42" s="3" t="str">
        <f ca="1">IF(B40="","",CONCATENATE("Zástupce","
",OFFSET(List1!J$4,tisk!A39,0)))</f>
        <v xml:space="preserve">Zástupce
</v>
      </c>
      <c r="D42" s="5" t="str">
        <f ca="1">IF(B40="","",CONCATENATE("Dotace bude použita na:",OFFSET(List1!M$4,tisk!A39,0)))</f>
        <v>Dotace bude použita na:h) absolvování kurzu bezpečné jízdy pro 4 členy JSDH obce</v>
      </c>
      <c r="E42" s="89"/>
      <c r="F42" s="45" t="str">
        <f ca="1">IF(B40="","",OFFSET(List1!P$4,tisk!A39,0))</f>
        <v>6/2021</v>
      </c>
      <c r="G42" s="90"/>
      <c r="H42" s="91"/>
      <c r="I42" s="88"/>
      <c r="J42" s="88"/>
      <c r="K42" s="88"/>
      <c r="L42" s="88"/>
      <c r="M42" s="92"/>
    </row>
    <row r="43" spans="1:13" s="2" customFormat="1" ht="60" customHeight="1" x14ac:dyDescent="0.25">
      <c r="A43" s="48"/>
      <c r="B43" s="88" t="str">
        <f ca="1">IF(OFFSET(List1!A$4,tisk!A42,0)&gt;0,OFFSET(List1!A$4,tisk!A42,0),"")</f>
        <v>23</v>
      </c>
      <c r="C43" s="3" t="str">
        <f ca="1">IF(B43="","",CONCATENATE(OFFSET(List1!B$4,tisk!A42,0),"
",OFFSET(List1!C$4,tisk!A42,0),"
",OFFSET(List1!D$4,tisk!A42,0),"
",OFFSET(List1!E$4,tisk!A42,0)))</f>
        <v>Město Javorník
nám. Svobody 134
Javorník
79070</v>
      </c>
      <c r="D43" s="67" t="str">
        <f ca="1">IF(B43="","",OFFSET(List1!K$4,tisk!A42,0))</f>
        <v>Zajištění akceschopnosti pro JSDH Javorník</v>
      </c>
      <c r="E43" s="89">
        <f ca="1">IF(B43="","",OFFSET(List1!N$4,tisk!A42,0))</f>
        <v>16000</v>
      </c>
      <c r="F43" s="45" t="str">
        <f ca="1">IF(B43="","",OFFSET(List1!O$4,tisk!A42,0))</f>
        <v>1/2020</v>
      </c>
      <c r="G43" s="90">
        <f ca="1">IF(B43="","",OFFSET(List1!Q$4,tisk!A42,0))</f>
        <v>16000</v>
      </c>
      <c r="H43" s="91">
        <f ca="1">IF(B43="","",OFFSET(List1!R$4,tisk!A42,0))</f>
        <v>44393</v>
      </c>
      <c r="I43" s="88">
        <f ca="1">IF(B43="","",OFFSET(List1!S$4,tisk!A42,0))</f>
        <v>30</v>
      </c>
      <c r="J43" s="88">
        <f ca="1">IF(B43="","",OFFSET(List1!T$4,tisk!A42,0))</f>
        <v>100</v>
      </c>
      <c r="K43" s="88">
        <f ca="1">IF(B43="","",OFFSET(List1!U$4,tisk!A42,0))</f>
        <v>100</v>
      </c>
      <c r="L43" s="88">
        <f ca="1">IF(B43="","",OFFSET(List1!V$4,tisk!A42,0))</f>
        <v>230</v>
      </c>
      <c r="M43" s="92">
        <f ca="1">IF(B43="","",OFFSET(List1!W$4,tisk!A42,0))</f>
        <v>16000</v>
      </c>
    </row>
    <row r="44" spans="1:13" s="2" customFormat="1" ht="72" customHeight="1" x14ac:dyDescent="0.25">
      <c r="A44" s="48"/>
      <c r="B44" s="88"/>
      <c r="C44" s="3" t="str">
        <f ca="1">IF(B43="","",CONCATENATE("Okres ",OFFSET(List1!F$4,tisk!A42,0),"
","Právní forma","
",OFFSET(List1!G$4,tisk!A42,0),"
","IČO ",OFFSET(List1!H$4,tisk!A42,0),"
 ","B.Ú. ",OFFSET(List1!I$4,tisk!A42,0)))</f>
        <v>Okres Jeseník
Právní forma
Obec, m. č. hl. m. Prahy
IČO 00302708
 B.Ú. anonymizováno</v>
      </c>
      <c r="D44" s="5" t="str">
        <f ca="1">IF(B43="","",OFFSET(List1!L$4,tisk!A42,0))</f>
        <v>Absolvování kurzu bezpečné jízdy členů JSDH Javorník.</v>
      </c>
      <c r="E44" s="89"/>
      <c r="F44" s="44"/>
      <c r="G44" s="90"/>
      <c r="H44" s="91"/>
      <c r="I44" s="88"/>
      <c r="J44" s="88"/>
      <c r="K44" s="88"/>
      <c r="L44" s="88"/>
      <c r="M44" s="92"/>
    </row>
    <row r="45" spans="1:13" s="2" customFormat="1" ht="30" customHeight="1" x14ac:dyDescent="0.25">
      <c r="A45" s="48">
        <f>ROW()/3-1</f>
        <v>14</v>
      </c>
      <c r="B45" s="88"/>
      <c r="C45" s="3" t="str">
        <f ca="1">IF(B43="","",CONCATENATE("Zástupce","
",OFFSET(List1!J$4,tisk!A42,0)))</f>
        <v xml:space="preserve">Zástupce
</v>
      </c>
      <c r="D45" s="5" t="str">
        <f ca="1">IF(B43="","",CONCATENATE("Dotace bude použita na:",OFFSET(List1!M$4,tisk!A42,0)))</f>
        <v>Dotace bude použita na:h) absolvování kurzu bezpečné jízdy pro 4 členy JSDH obce</v>
      </c>
      <c r="E45" s="89"/>
      <c r="F45" s="45" t="str">
        <f ca="1">IF(B43="","",OFFSET(List1!P$4,tisk!A42,0))</f>
        <v>6/2021</v>
      </c>
      <c r="G45" s="90"/>
      <c r="H45" s="91"/>
      <c r="I45" s="88"/>
      <c r="J45" s="88"/>
      <c r="K45" s="88"/>
      <c r="L45" s="88"/>
      <c r="M45" s="92"/>
    </row>
    <row r="46" spans="1:13" s="2" customFormat="1" ht="63.6" customHeight="1" x14ac:dyDescent="0.25">
      <c r="A46" s="48"/>
      <c r="B46" s="88" t="str">
        <f ca="1">IF(OFFSET(List1!A$4,tisk!A45,0)&gt;0,OFFSET(List1!A$4,tisk!A45,0),"")</f>
        <v>15</v>
      </c>
      <c r="C46" s="3" t="str">
        <f ca="1">IF(B46="","",CONCATENATE(OFFSET(List1!B$4,tisk!A45,0),"
",OFFSET(List1!C$4,tisk!A45,0),"
",OFFSET(List1!D$4,tisk!A45,0),"
",OFFSET(List1!E$4,tisk!A45,0)))</f>
        <v>Statutární město Olomouc
Horní náměstí 583
Olomouc
77900</v>
      </c>
      <c r="D46" s="67" t="str">
        <f ca="1">IF(B46="","",OFFSET(List1!K$4,tisk!A45,0))</f>
        <v>Zajištění akceschopnosti pro JSDH Olomouc</v>
      </c>
      <c r="E46" s="89">
        <f ca="1">IF(B46="","",OFFSET(List1!N$4,tisk!A45,0))</f>
        <v>20000</v>
      </c>
      <c r="F46" s="45" t="str">
        <f ca="1">IF(B46="","",OFFSET(List1!O$4,tisk!A45,0))</f>
        <v>1/2020</v>
      </c>
      <c r="G46" s="90">
        <f ca="1">IF(B46="","",OFFSET(List1!Q$4,tisk!A45,0))</f>
        <v>16000</v>
      </c>
      <c r="H46" s="91">
        <f ca="1">IF(B46="","",OFFSET(List1!R$4,tisk!A45,0))</f>
        <v>44393</v>
      </c>
      <c r="I46" s="88">
        <f ca="1">IF(B46="","",OFFSET(List1!S$4,tisk!A45,0))</f>
        <v>30</v>
      </c>
      <c r="J46" s="88">
        <f ca="1">IF(B46="","",OFFSET(List1!T$4,tisk!A45,0))</f>
        <v>100</v>
      </c>
      <c r="K46" s="88">
        <f ca="1">IF(B46="","",OFFSET(List1!U$4,tisk!A45,0))</f>
        <v>100</v>
      </c>
      <c r="L46" s="88">
        <f ca="1">IF(B46="","",OFFSET(List1!V$4,tisk!A45,0))</f>
        <v>230</v>
      </c>
      <c r="M46" s="92">
        <f ca="1">IF(B46="","",OFFSET(List1!W$4,tisk!A45,0))</f>
        <v>16000</v>
      </c>
    </row>
    <row r="47" spans="1:13" s="2" customFormat="1" ht="75" customHeight="1" x14ac:dyDescent="0.25">
      <c r="A47" s="48"/>
      <c r="B47" s="88"/>
      <c r="C47" s="3" t="str">
        <f ca="1">IF(B46="","",CONCATENATE("Okres ",OFFSET(List1!F$4,tisk!A45,0),"
","Právní forma","
",OFFSET(List1!G$4,tisk!A45,0),"
","IČO ",OFFSET(List1!H$4,tisk!A45,0),"
 ","B.Ú. ",OFFSET(List1!I$4,tisk!A45,0)))</f>
        <v>Okres Olomouc
Právní forma
Obec, m. č. hl. m. Prahy
IČO 00299308
 B.Ú. anonymizováno</v>
      </c>
      <c r="D47" s="5" t="str">
        <f ca="1">IF(B46="","",OFFSET(List1!L$4,tisk!A45,0))</f>
        <v>Dotace bude použita na kurz bezpečné jízdy k zajištění akceschopnosti JSDH Olomouc.</v>
      </c>
      <c r="E47" s="89"/>
      <c r="F47" s="44"/>
      <c r="G47" s="90"/>
      <c r="H47" s="91"/>
      <c r="I47" s="88"/>
      <c r="J47" s="88"/>
      <c r="K47" s="88"/>
      <c r="L47" s="88"/>
      <c r="M47" s="92"/>
    </row>
    <row r="48" spans="1:13" s="2" customFormat="1" ht="30" customHeight="1" x14ac:dyDescent="0.25">
      <c r="A48" s="48">
        <f>ROW()/3-1</f>
        <v>15</v>
      </c>
      <c r="B48" s="88"/>
      <c r="C48" s="3" t="str">
        <f ca="1">IF(B46="","",CONCATENATE("Zástupce","
",OFFSET(List1!J$4,tisk!A45,0)))</f>
        <v xml:space="preserve">Zástupce
</v>
      </c>
      <c r="D48" s="5" t="str">
        <f ca="1">IF(B46="","",CONCATENATE("Dotace bude použita na:",OFFSET(List1!M$4,tisk!A45,0)))</f>
        <v>Dotace bude použita na:h) absolvování kurzu bezpečné jízdy pro 4 členy JSDH obce</v>
      </c>
      <c r="E48" s="89"/>
      <c r="F48" s="45" t="str">
        <f ca="1">IF(B46="","",OFFSET(List1!P$4,tisk!A45,0))</f>
        <v>6/2021</v>
      </c>
      <c r="G48" s="90"/>
      <c r="H48" s="91"/>
      <c r="I48" s="88"/>
      <c r="J48" s="88"/>
      <c r="K48" s="88"/>
      <c r="L48" s="88"/>
      <c r="M48" s="92"/>
    </row>
    <row r="49" spans="1:13" s="2" customFormat="1" ht="60.6" customHeight="1" x14ac:dyDescent="0.25">
      <c r="A49" s="48"/>
      <c r="B49" s="88" t="str">
        <f ca="1">IF(OFFSET(List1!A$4,tisk!A48,0)&gt;0,OFFSET(List1!A$4,tisk!A48,0),"")</f>
        <v>14</v>
      </c>
      <c r="C49" s="3" t="str">
        <f ca="1">IF(B49="","",CONCATENATE(OFFSET(List1!B$4,tisk!A48,0),"
",OFFSET(List1!C$4,tisk!A48,0),"
",OFFSET(List1!D$4,tisk!A48,0),"
",OFFSET(List1!E$4,tisk!A48,0)))</f>
        <v>Město Štíty
nám. Míru 55
Štíty
78991</v>
      </c>
      <c r="D49" s="67" t="str">
        <f ca="1">IF(B49="","",OFFSET(List1!K$4,tisk!A48,0))</f>
        <v>Zajištění akceschopnosti pro JSDH Štíty</v>
      </c>
      <c r="E49" s="89">
        <f ca="1">IF(B49="","",OFFSET(List1!N$4,tisk!A48,0))</f>
        <v>20000</v>
      </c>
      <c r="F49" s="45" t="str">
        <f ca="1">IF(B49="","",OFFSET(List1!O$4,tisk!A48,0))</f>
        <v>1/2020</v>
      </c>
      <c r="G49" s="90">
        <f ca="1">IF(B49="","",OFFSET(List1!Q$4,tisk!A48,0))</f>
        <v>16000</v>
      </c>
      <c r="H49" s="91">
        <f ca="1">IF(B49="","",OFFSET(List1!R$4,tisk!A48,0))</f>
        <v>44393</v>
      </c>
      <c r="I49" s="88">
        <f ca="1">IF(B49="","",OFFSET(List1!S$4,tisk!A48,0))</f>
        <v>30</v>
      </c>
      <c r="J49" s="88">
        <f ca="1">IF(B49="","",OFFSET(List1!T$4,tisk!A48,0))</f>
        <v>100</v>
      </c>
      <c r="K49" s="88">
        <f ca="1">IF(B49="","",OFFSET(List1!U$4,tisk!A48,0))</f>
        <v>100</v>
      </c>
      <c r="L49" s="88">
        <f ca="1">IF(B49="","",OFFSET(List1!V$4,tisk!A48,0))</f>
        <v>230</v>
      </c>
      <c r="M49" s="92">
        <f ca="1">IF(B49="","",OFFSET(List1!W$4,tisk!A48,0))</f>
        <v>16000</v>
      </c>
    </row>
    <row r="50" spans="1:13" s="2" customFormat="1" ht="76.900000000000006" customHeight="1" x14ac:dyDescent="0.25">
      <c r="A50" s="48"/>
      <c r="B50" s="88"/>
      <c r="C50" s="3" t="str">
        <f ca="1">IF(B49="","",CONCATENATE("Okres ",OFFSET(List1!F$4,tisk!A48,0),"
","Právní forma","
",OFFSET(List1!G$4,tisk!A48,0),"
","IČO ",OFFSET(List1!H$4,tisk!A48,0),"
 ","B.Ú. ",OFFSET(List1!I$4,tisk!A48,0)))</f>
        <v>Okres Šumperk
Právní forma
Obec, m. č. hl. m. Prahy
IČO 00303453
 B.Ú. anonymizováno</v>
      </c>
      <c r="D50" s="5" t="str">
        <f ca="1">IF(B49="","",OFFSET(List1!L$4,tisk!A48,0))</f>
        <v>Zajištění kurzu bezpečné jízdy pro strojníky zásahové jednotky. Zvýšení bezpečnosti zasahujících hasičů a vyšší ochrana majetku zřizovatele.</v>
      </c>
      <c r="E50" s="89"/>
      <c r="F50" s="44"/>
      <c r="G50" s="90"/>
      <c r="H50" s="91"/>
      <c r="I50" s="88"/>
      <c r="J50" s="88"/>
      <c r="K50" s="88"/>
      <c r="L50" s="88"/>
      <c r="M50" s="92"/>
    </row>
    <row r="51" spans="1:13" s="2" customFormat="1" ht="30" customHeight="1" x14ac:dyDescent="0.25">
      <c r="A51" s="48">
        <f>ROW()/3-1</f>
        <v>16</v>
      </c>
      <c r="B51" s="88"/>
      <c r="C51" s="3" t="str">
        <f ca="1">IF(B49="","",CONCATENATE("Zástupce","
",OFFSET(List1!J$4,tisk!A48,0)))</f>
        <v xml:space="preserve">Zástupce
</v>
      </c>
      <c r="D51" s="5" t="str">
        <f ca="1">IF(B49="","",CONCATENATE("Dotace bude použita na:",OFFSET(List1!M$4,tisk!A48,0)))</f>
        <v>Dotace bude použita na:h) absolvování kurzu bezpečné jízdy pro 4 členy JSDH obce</v>
      </c>
      <c r="E51" s="89"/>
      <c r="F51" s="45" t="str">
        <f ca="1">IF(B49="","",OFFSET(List1!P$4,tisk!A48,0))</f>
        <v>6/2021</v>
      </c>
      <c r="G51" s="90"/>
      <c r="H51" s="91"/>
      <c r="I51" s="88"/>
      <c r="J51" s="88"/>
      <c r="K51" s="88"/>
      <c r="L51" s="88"/>
      <c r="M51" s="92"/>
    </row>
    <row r="52" spans="1:13" s="2" customFormat="1" ht="61.9" customHeight="1" x14ac:dyDescent="0.25">
      <c r="A52" s="48"/>
      <c r="B52" s="88" t="str">
        <f ca="1">IF(OFFSET(List1!A$4,tisk!A51,0)&gt;0,OFFSET(List1!A$4,tisk!A51,0),"")</f>
        <v>26</v>
      </c>
      <c r="C52" s="3" t="str">
        <f ca="1">IF(B52="","",CONCATENATE(OFFSET(List1!B$4,tisk!A51,0),"
",OFFSET(List1!C$4,tisk!A51,0),"
",OFFSET(List1!D$4,tisk!A51,0),"
",OFFSET(List1!E$4,tisk!A51,0)))</f>
        <v>Obec Bělotín
Bělotín 151
Bělotín
75364</v>
      </c>
      <c r="D52" s="67" t="str">
        <f ca="1">IF(B52="","",OFFSET(List1!K$4,tisk!A51,0))</f>
        <v>Zajištění akceschopnosti pro JSDH Bělotín</v>
      </c>
      <c r="E52" s="89">
        <f ca="1">IF(B52="","",OFFSET(List1!N$4,tisk!A51,0))</f>
        <v>40000</v>
      </c>
      <c r="F52" s="45" t="str">
        <f ca="1">IF(B52="","",OFFSET(List1!O$4,tisk!A51,0))</f>
        <v>1/2020</v>
      </c>
      <c r="G52" s="90">
        <f ca="1">IF(B52="","",OFFSET(List1!Q$4,tisk!A51,0))</f>
        <v>28000</v>
      </c>
      <c r="H52" s="91">
        <f ca="1">IF(B52="","",OFFSET(List1!R$4,tisk!A51,0))</f>
        <v>44393</v>
      </c>
      <c r="I52" s="88">
        <f ca="1">IF(B52="","",OFFSET(List1!S$4,tisk!A51,0))</f>
        <v>50</v>
      </c>
      <c r="J52" s="88">
        <f ca="1">IF(B52="","",OFFSET(List1!T$4,tisk!A51,0))</f>
        <v>50</v>
      </c>
      <c r="K52" s="88">
        <f ca="1">IF(B52="","",OFFSET(List1!U$4,tisk!A51,0))</f>
        <v>100</v>
      </c>
      <c r="L52" s="88">
        <f ca="1">IF(B52="","",OFFSET(List1!V$4,tisk!A51,0))</f>
        <v>200</v>
      </c>
      <c r="M52" s="92">
        <f ca="1">IF(B52="","",OFFSET(List1!W$4,tisk!A51,0))</f>
        <v>28000</v>
      </c>
    </row>
    <row r="53" spans="1:13" s="2" customFormat="1" ht="76.150000000000006" customHeight="1" x14ac:dyDescent="0.25">
      <c r="A53" s="48"/>
      <c r="B53" s="88"/>
      <c r="C53" s="3" t="str">
        <f ca="1">IF(B52="","",CONCATENATE("Okres ",OFFSET(List1!F$4,tisk!A51,0),"
","Právní forma","
",OFFSET(List1!G$4,tisk!A51,0),"
","IČO ",OFFSET(List1!H$4,tisk!A51,0),"
 ","B.Ú. ",OFFSET(List1!I$4,tisk!A51,0)))</f>
        <v>Okres Přerov
Právní forma
Obec, m. č. hl. m. Prahy
IČO 00301019
 B.Ú. anonymizováno</v>
      </c>
      <c r="D53" s="5" t="str">
        <f ca="1">IF(B52="","",OFFSET(List1!L$4,tisk!A51,0))</f>
        <v>Získání řidičského oprávnění skupiny C pro 2 členy JSDH obce a zároveň absolvování kurzu bezpečné jízdy zvýší zastupitelnost strojníků v rámci neprofesionální zásahové jednotky a zvýší bezpečnost.</v>
      </c>
      <c r="E53" s="89"/>
      <c r="F53" s="44"/>
      <c r="G53" s="90"/>
      <c r="H53" s="91"/>
      <c r="I53" s="88"/>
      <c r="J53" s="88"/>
      <c r="K53" s="88"/>
      <c r="L53" s="88"/>
      <c r="M53" s="92"/>
    </row>
    <row r="54" spans="1:13" s="2" customFormat="1" ht="45.75" customHeight="1" x14ac:dyDescent="0.25">
      <c r="A54" s="48">
        <f>ROW()/3-1</f>
        <v>17</v>
      </c>
      <c r="B54" s="88"/>
      <c r="C54" s="3" t="str">
        <f ca="1">IF(B52="","",CONCATENATE("Zástupce","
",OFFSET(List1!J$4,tisk!A51,0)))</f>
        <v xml:space="preserve">Zástupce
</v>
      </c>
      <c r="D54" s="5" t="str">
        <f ca="1">IF(B52="","",CONCATENATE("Dotace bude použita na:",OFFSET(List1!M$4,tisk!A51,0)))</f>
        <v>Dotace bude použita na:d) získání řidičského oprávnění skupiny C pro 2 členy JSDH obce a zároveň absolvování kurzu bezpečné jízdy</v>
      </c>
      <c r="E54" s="89"/>
      <c r="F54" s="45" t="str">
        <f ca="1">IF(B52="","",OFFSET(List1!P$4,tisk!A51,0))</f>
        <v>6/2021</v>
      </c>
      <c r="G54" s="90"/>
      <c r="H54" s="91"/>
      <c r="I54" s="88"/>
      <c r="J54" s="88"/>
      <c r="K54" s="88"/>
      <c r="L54" s="88"/>
      <c r="M54" s="92"/>
    </row>
    <row r="55" spans="1:13" s="2" customFormat="1" ht="60" customHeight="1" x14ac:dyDescent="0.25">
      <c r="A55" s="48"/>
      <c r="B55" s="88" t="str">
        <f ca="1">IF(OFFSET(List1!A$4,tisk!A54,0)&gt;0,OFFSET(List1!A$4,tisk!A54,0),"")</f>
        <v>33</v>
      </c>
      <c r="C55" s="3" t="str">
        <f ca="1">IF(B55="","",CONCATENATE(OFFSET(List1!B$4,tisk!A54,0),"
",OFFSET(List1!C$4,tisk!A54,0),"
",OFFSET(List1!D$4,tisk!A54,0),"
",OFFSET(List1!E$4,tisk!A54,0)))</f>
        <v>Městys Brodek u Přerova
Masarykovo náměstí 13
Brodek u Přerova
75103</v>
      </c>
      <c r="D55" s="67" t="str">
        <f ca="1">IF(B55="","",OFFSET(List1!K$4,tisk!A54,0))</f>
        <v>Zajištění akceschopnosti pro JSDH Brodek u Přerova</v>
      </c>
      <c r="E55" s="89">
        <f ca="1">IF(B55="","",OFFSET(List1!N$4,tisk!A54,0))</f>
        <v>20000</v>
      </c>
      <c r="F55" s="45" t="str">
        <f ca="1">IF(B55="","",OFFSET(List1!O$4,tisk!A54,0))</f>
        <v>1/2020</v>
      </c>
      <c r="G55" s="90">
        <f ca="1">IF(B55="","",OFFSET(List1!Q$4,tisk!A54,0))</f>
        <v>10000</v>
      </c>
      <c r="H55" s="91">
        <f ca="1">IF(B55="","",OFFSET(List1!R$4,tisk!A54,0))</f>
        <v>44393</v>
      </c>
      <c r="I55" s="88">
        <f ca="1">IF(B55="","",OFFSET(List1!S$4,tisk!A54,0))</f>
        <v>100</v>
      </c>
      <c r="J55" s="88">
        <f ca="1">IF(B55="","",OFFSET(List1!T$4,tisk!A54,0))</f>
        <v>50</v>
      </c>
      <c r="K55" s="88">
        <f ca="1">IF(B55="","",OFFSET(List1!U$4,tisk!A54,0))</f>
        <v>50</v>
      </c>
      <c r="L55" s="88">
        <f ca="1">IF(B55="","",OFFSET(List1!V$4,tisk!A54,0))</f>
        <v>200</v>
      </c>
      <c r="M55" s="92">
        <f ca="1">IF(B55="","",OFFSET(List1!W$4,tisk!A54,0))</f>
        <v>10000</v>
      </c>
    </row>
    <row r="56" spans="1:13" s="2" customFormat="1" ht="73.150000000000006" customHeight="1" x14ac:dyDescent="0.25">
      <c r="A56" s="48"/>
      <c r="B56" s="88"/>
      <c r="C56" s="3" t="str">
        <f ca="1">IF(B55="","",CONCATENATE("Okres ",OFFSET(List1!F$4,tisk!A54,0),"
","Právní forma","
",OFFSET(List1!G$4,tisk!A54,0),"
","IČO ",OFFSET(List1!H$4,tisk!A54,0),"
 ","B.Ú. ",OFFSET(List1!I$4,tisk!A54,0)))</f>
        <v>Okres Přerov
Právní forma
Obec, m. č. hl. m. Prahy
IČO 00301078
 B.Ú. anonymizováno</v>
      </c>
      <c r="D56" s="5" t="str">
        <f ca="1">IF(B55="","",OFFSET(List1!L$4,tisk!A54,0))</f>
        <v>člen jednotky získá řidičské oprávnění skupiny C</v>
      </c>
      <c r="E56" s="89"/>
      <c r="F56" s="44"/>
      <c r="G56" s="90"/>
      <c r="H56" s="91"/>
      <c r="I56" s="88"/>
      <c r="J56" s="88"/>
      <c r="K56" s="88"/>
      <c r="L56" s="88"/>
      <c r="M56" s="92"/>
    </row>
    <row r="57" spans="1:13" s="2" customFormat="1" ht="30" customHeight="1" x14ac:dyDescent="0.25">
      <c r="A57" s="48">
        <f>ROW()/3-1</f>
        <v>18</v>
      </c>
      <c r="B57" s="88"/>
      <c r="C57" s="3" t="str">
        <f ca="1">IF(B55="","",CONCATENATE("Zástupce","
",OFFSET(List1!J$4,tisk!A54,0)))</f>
        <v xml:space="preserve">Zástupce
</v>
      </c>
      <c r="D57" s="5" t="str">
        <f ca="1">IF(B55="","",CONCATENATE("Dotace bude použita na:",OFFSET(List1!M$4,tisk!A54,0)))</f>
        <v>Dotace bude použita na:a) získání řidičského oprávnění skupiny C pro 1 člena JSDH</v>
      </c>
      <c r="E57" s="89"/>
      <c r="F57" s="45" t="str">
        <f ca="1">IF(B55="","",OFFSET(List1!P$4,tisk!A54,0))</f>
        <v>6/2021</v>
      </c>
      <c r="G57" s="90"/>
      <c r="H57" s="91"/>
      <c r="I57" s="88"/>
      <c r="J57" s="88"/>
      <c r="K57" s="88"/>
      <c r="L57" s="88"/>
      <c r="M57" s="92"/>
    </row>
    <row r="58" spans="1:13" s="2" customFormat="1" ht="59.45" customHeight="1" x14ac:dyDescent="0.25">
      <c r="A58" s="48"/>
      <c r="B58" s="88" t="str">
        <f ca="1">IF(OFFSET(List1!A$4,tisk!A57,0)&gt;0,OFFSET(List1!A$4,tisk!A57,0),"")</f>
        <v>18</v>
      </c>
      <c r="C58" s="3" t="str">
        <f ca="1">IF(B58="","",CONCATENATE(OFFSET(List1!B$4,tisk!A57,0),"
",OFFSET(List1!C$4,tisk!A57,0),"
",OFFSET(List1!D$4,tisk!A57,0),"
",OFFSET(List1!E$4,tisk!A57,0)))</f>
        <v>Obec Česká Ves
Jánského 341
Česká Ves
79081</v>
      </c>
      <c r="D58" s="67" t="str">
        <f ca="1">IF(B58="","",OFFSET(List1!K$4,tisk!A57,0))</f>
        <v>Zajištění akceschopnosti pro JSDH Česká Ves</v>
      </c>
      <c r="E58" s="89">
        <f ca="1">IF(B58="","",OFFSET(List1!N$4,tisk!A57,0))</f>
        <v>24000</v>
      </c>
      <c r="F58" s="45" t="str">
        <f ca="1">IF(B58="","",OFFSET(List1!O$4,tisk!A57,0))</f>
        <v>1/2020</v>
      </c>
      <c r="G58" s="90">
        <f ca="1">IF(B58="","",OFFSET(List1!Q$4,tisk!A57,0))</f>
        <v>20000</v>
      </c>
      <c r="H58" s="91">
        <f ca="1">IF(B58="","",OFFSET(List1!R$4,tisk!A57,0))</f>
        <v>44393</v>
      </c>
      <c r="I58" s="88">
        <f ca="1">IF(B58="","",OFFSET(List1!S$4,tisk!A57,0))</f>
        <v>100</v>
      </c>
      <c r="J58" s="88">
        <f ca="1">IF(B58="","",OFFSET(List1!T$4,tisk!A57,0))</f>
        <v>50</v>
      </c>
      <c r="K58" s="88">
        <f ca="1">IF(B58="","",OFFSET(List1!U$4,tisk!A57,0))</f>
        <v>50</v>
      </c>
      <c r="L58" s="88">
        <f ca="1">IF(B58="","",OFFSET(List1!V$4,tisk!A57,0))</f>
        <v>200</v>
      </c>
      <c r="M58" s="92">
        <f ca="1">IF(B58="","",OFFSET(List1!W$4,tisk!A57,0))</f>
        <v>20000</v>
      </c>
    </row>
    <row r="59" spans="1:13" s="2" customFormat="1" ht="74.45" customHeight="1" x14ac:dyDescent="0.25">
      <c r="A59" s="48"/>
      <c r="B59" s="88"/>
      <c r="C59" s="3" t="str">
        <f ca="1">IF(B58="","",CONCATENATE("Okres ",OFFSET(List1!F$4,tisk!A57,0),"
","Právní forma","
",OFFSET(List1!G$4,tisk!A57,0),"
","IČO ",OFFSET(List1!H$4,tisk!A57,0),"
 ","B.Ú. ",OFFSET(List1!I$4,tisk!A57,0)))</f>
        <v>Okres Jeseník
Právní forma
Obec, m. č. hl. m. Prahy
IČO 00636037
 B.Ú. anonymizováno</v>
      </c>
      <c r="D59" s="5" t="str">
        <f ca="1">IF(B58="","",OFFSET(List1!L$4,tisk!A57,0))</f>
        <v>žádáme o dotaci na získání řidičského oprávnění skupiny C pro dva členy JSDH</v>
      </c>
      <c r="E59" s="89"/>
      <c r="F59" s="44"/>
      <c r="G59" s="90"/>
      <c r="H59" s="91"/>
      <c r="I59" s="88"/>
      <c r="J59" s="88"/>
      <c r="K59" s="88"/>
      <c r="L59" s="88"/>
      <c r="M59" s="92"/>
    </row>
    <row r="60" spans="1:13" s="2" customFormat="1" ht="46.15" customHeight="1" x14ac:dyDescent="0.25">
      <c r="A60" s="48">
        <f>ROW()/3-1</f>
        <v>19</v>
      </c>
      <c r="B60" s="88"/>
      <c r="C60" s="3" t="str">
        <f ca="1">IF(B58="","",CONCATENATE("Zástupce","
",OFFSET(List1!J$4,tisk!A57,0)))</f>
        <v xml:space="preserve">Zástupce
</v>
      </c>
      <c r="D60" s="5" t="str">
        <f ca="1">IF(B58="","",CONCATENATE("Dotace bude použita na:",OFFSET(List1!M$4,tisk!A57,0)))</f>
        <v>Dotace bude použita na:b) získání řidičského oprávnění skupiny C pro 2 členy JSDH</v>
      </c>
      <c r="E60" s="89"/>
      <c r="F60" s="45" t="str">
        <f ca="1">IF(B58="","",OFFSET(List1!P$4,tisk!A57,0))</f>
        <v>6/2021</v>
      </c>
      <c r="G60" s="90"/>
      <c r="H60" s="91"/>
      <c r="I60" s="88"/>
      <c r="J60" s="88"/>
      <c r="K60" s="88"/>
      <c r="L60" s="88"/>
      <c r="M60" s="92"/>
    </row>
    <row r="61" spans="1:13" s="2" customFormat="1" ht="58.9" customHeight="1" x14ac:dyDescent="0.25">
      <c r="A61" s="48"/>
      <c r="B61" s="88" t="str">
        <f ca="1">IF(OFFSET(List1!A$4,tisk!A60,0)&gt;0,OFFSET(List1!A$4,tisk!A60,0),"")</f>
        <v>7</v>
      </c>
      <c r="C61" s="3" t="str">
        <f ca="1">IF(B61="","",CONCATENATE(OFFSET(List1!B$4,tisk!A60,0),"
",OFFSET(List1!C$4,tisk!A60,0),"
",OFFSET(List1!D$4,tisk!A60,0),"
",OFFSET(List1!E$4,tisk!A60,0)))</f>
        <v>Obec Dolany
Dolany 58
Dolany
78316</v>
      </c>
      <c r="D61" s="67" t="str">
        <f ca="1">IF(B61="","",OFFSET(List1!K$4,tisk!A60,0))</f>
        <v>Zajištění akceschopnosti pro JSDH Dolany</v>
      </c>
      <c r="E61" s="89">
        <f ca="1">IF(B61="","",OFFSET(List1!N$4,tisk!A60,0))</f>
        <v>30000</v>
      </c>
      <c r="F61" s="45" t="str">
        <f ca="1">IF(B61="","",OFFSET(List1!O$4,tisk!A60,0))</f>
        <v>1/2020</v>
      </c>
      <c r="G61" s="90">
        <f ca="1">IF(B61="","",OFFSET(List1!Q$4,tisk!A60,0))</f>
        <v>20000</v>
      </c>
      <c r="H61" s="91">
        <f ca="1">IF(B61="","",OFFSET(List1!R$4,tisk!A60,0))</f>
        <v>44393</v>
      </c>
      <c r="I61" s="88">
        <f ca="1">IF(B61="","",OFFSET(List1!S$4,tisk!A60,0))</f>
        <v>100</v>
      </c>
      <c r="J61" s="88">
        <f ca="1">IF(B61="","",OFFSET(List1!T$4,tisk!A60,0))</f>
        <v>50</v>
      </c>
      <c r="K61" s="88">
        <f ca="1">IF(B61="","",OFFSET(List1!U$4,tisk!A60,0))</f>
        <v>50</v>
      </c>
      <c r="L61" s="88">
        <f ca="1">IF(B61="","",OFFSET(List1!V$4,tisk!A60,0))</f>
        <v>200</v>
      </c>
      <c r="M61" s="92">
        <f ca="1">IF(B61="","",OFFSET(List1!W$4,tisk!A60,0))</f>
        <v>20000</v>
      </c>
    </row>
    <row r="62" spans="1:13" s="2" customFormat="1" ht="75" customHeight="1" x14ac:dyDescent="0.25">
      <c r="A62" s="48"/>
      <c r="B62" s="88"/>
      <c r="C62" s="3" t="str">
        <f ca="1">IF(B61="","",CONCATENATE("Okres ",OFFSET(List1!F$4,tisk!A60,0),"
","Právní forma","
",OFFSET(List1!G$4,tisk!A60,0),"
","IČO ",OFFSET(List1!H$4,tisk!A60,0),"
 ","B.Ú. ",OFFSET(List1!I$4,tisk!A60,0)))</f>
        <v>Okres Olomouc
Právní forma
Obec, m. č. hl. m. Prahy
IČO 00298808
 B.Ú. anonymizováno</v>
      </c>
      <c r="D62" s="5" t="str">
        <f ca="1">IF(B61="","",OFFSET(List1!L$4,tisk!A60,0))</f>
        <v>Řidičské oprávnění</v>
      </c>
      <c r="E62" s="89"/>
      <c r="F62" s="44"/>
      <c r="G62" s="90"/>
      <c r="H62" s="91"/>
      <c r="I62" s="88"/>
      <c r="J62" s="88"/>
      <c r="K62" s="88"/>
      <c r="L62" s="88"/>
      <c r="M62" s="92"/>
    </row>
    <row r="63" spans="1:13" s="2" customFormat="1" ht="47.45" customHeight="1" x14ac:dyDescent="0.25">
      <c r="A63" s="48">
        <f>ROW()/3-1</f>
        <v>20</v>
      </c>
      <c r="B63" s="88"/>
      <c r="C63" s="3" t="str">
        <f ca="1">IF(B61="","",CONCATENATE("Zástupce","
",OFFSET(List1!J$4,tisk!A60,0)))</f>
        <v xml:space="preserve">Zástupce
</v>
      </c>
      <c r="D63" s="5" t="str">
        <f ca="1">IF(B61="","",CONCATENATE("Dotace bude použita na:",OFFSET(List1!M$4,tisk!A60,0)))</f>
        <v>Dotace bude použita na:b) získání řidičského oprávnění skupiny C pro 2 členy JSDH</v>
      </c>
      <c r="E63" s="89"/>
      <c r="F63" s="45" t="str">
        <f ca="1">IF(B61="","",OFFSET(List1!P$4,tisk!A60,0))</f>
        <v>6/2021</v>
      </c>
      <c r="G63" s="90"/>
      <c r="H63" s="91"/>
      <c r="I63" s="88"/>
      <c r="J63" s="88"/>
      <c r="K63" s="88"/>
      <c r="L63" s="88"/>
      <c r="M63" s="92"/>
    </row>
    <row r="64" spans="1:13" s="2" customFormat="1" ht="58.15" customHeight="1" x14ac:dyDescent="0.25">
      <c r="A64" s="48"/>
      <c r="B64" s="88" t="str">
        <f ca="1">IF(OFFSET(List1!A$4,tisk!A63,0)&gt;0,OFFSET(List1!A$4,tisk!A63,0),"")</f>
        <v>13</v>
      </c>
      <c r="C64" s="3" t="str">
        <f ca="1">IF(B64="","",CONCATENATE(OFFSET(List1!B$4,tisk!A63,0),"
",OFFSET(List1!C$4,tisk!A63,0),"
",OFFSET(List1!D$4,tisk!A63,0),"
",OFFSET(List1!E$4,tisk!A63,0)))</f>
        <v>Obec Domašov nad Bystřicí
Náměstí 35
Domašov nad Bystřicí
78306</v>
      </c>
      <c r="D64" s="67" t="str">
        <f ca="1">IF(B64="","",OFFSET(List1!K$4,tisk!A63,0))</f>
        <v>Zajištění akceschopnosti pro JSDH Domašov nad Bystřicí</v>
      </c>
      <c r="E64" s="89">
        <f ca="1">IF(B64="","",OFFSET(List1!N$4,tisk!A63,0))</f>
        <v>17000</v>
      </c>
      <c r="F64" s="45" t="str">
        <f ca="1">IF(B64="","",OFFSET(List1!O$4,tisk!A63,0))</f>
        <v>1/2020</v>
      </c>
      <c r="G64" s="90">
        <f ca="1">IF(B64="","",OFFSET(List1!Q$4,tisk!A63,0))</f>
        <v>10000</v>
      </c>
      <c r="H64" s="91">
        <f ca="1">IF(B64="","",OFFSET(List1!R$4,tisk!A63,0))</f>
        <v>44393</v>
      </c>
      <c r="I64" s="88">
        <f ca="1">IF(B64="","",OFFSET(List1!S$4,tisk!A63,0))</f>
        <v>100</v>
      </c>
      <c r="J64" s="88">
        <f ca="1">IF(B64="","",OFFSET(List1!T$4,tisk!A63,0))</f>
        <v>50</v>
      </c>
      <c r="K64" s="88">
        <f ca="1">IF(B64="","",OFFSET(List1!U$4,tisk!A63,0))</f>
        <v>50</v>
      </c>
      <c r="L64" s="88">
        <f ca="1">IF(B64="","",OFFSET(List1!V$4,tisk!A63,0))</f>
        <v>200</v>
      </c>
      <c r="M64" s="92">
        <f ca="1">IF(B64="","",OFFSET(List1!W$4,tisk!A63,0))</f>
        <v>10000</v>
      </c>
    </row>
    <row r="65" spans="1:13" s="2" customFormat="1" ht="76.150000000000006" customHeight="1" x14ac:dyDescent="0.25">
      <c r="A65" s="48"/>
      <c r="B65" s="88"/>
      <c r="C65" s="3" t="str">
        <f ca="1">IF(B64="","",CONCATENATE("Okres ",OFFSET(List1!F$4,tisk!A63,0),"
","Právní forma","
",OFFSET(List1!G$4,tisk!A63,0),"
","IČO ",OFFSET(List1!H$4,tisk!A63,0),"
 ","B.Ú. ",OFFSET(List1!I$4,tisk!A63,0)))</f>
        <v>Okres Olomouc
Právní forma
Obec, m. č. hl. m. Prahy
IČO 00298824
 B.Ú. anonymizováno</v>
      </c>
      <c r="D65" s="5" t="str">
        <f ca="1">IF(B64="","",OFFSET(List1!L$4,tisk!A63,0))</f>
        <v>Z důvodu zvýšení akceschopnosti JSDH.</v>
      </c>
      <c r="E65" s="89"/>
      <c r="F65" s="44"/>
      <c r="G65" s="90"/>
      <c r="H65" s="91"/>
      <c r="I65" s="88"/>
      <c r="J65" s="88"/>
      <c r="K65" s="88"/>
      <c r="L65" s="88"/>
      <c r="M65" s="92"/>
    </row>
    <row r="66" spans="1:13" s="2" customFormat="1" ht="30" customHeight="1" x14ac:dyDescent="0.25">
      <c r="A66" s="48">
        <f>ROW()/3-1</f>
        <v>21</v>
      </c>
      <c r="B66" s="88"/>
      <c r="C66" s="3" t="str">
        <f ca="1">IF(B64="","",CONCATENATE("Zástupce","
",OFFSET(List1!J$4,tisk!A63,0)))</f>
        <v xml:space="preserve">Zástupce
</v>
      </c>
      <c r="D66" s="5" t="str">
        <f ca="1">IF(B64="","",CONCATENATE("Dotace bude použita na:",OFFSET(List1!M$4,tisk!A63,0)))</f>
        <v>Dotace bude použita na:a) získání řidičského oprávnění skupiny C pro 1 člena JSDH</v>
      </c>
      <c r="E66" s="89"/>
      <c r="F66" s="45" t="str">
        <f ca="1">IF(B64="","",OFFSET(List1!P$4,tisk!A63,0))</f>
        <v>6/2021</v>
      </c>
      <c r="G66" s="90"/>
      <c r="H66" s="91"/>
      <c r="I66" s="88"/>
      <c r="J66" s="88"/>
      <c r="K66" s="88"/>
      <c r="L66" s="88"/>
      <c r="M66" s="92"/>
    </row>
    <row r="67" spans="1:13" s="2" customFormat="1" ht="60.6" customHeight="1" x14ac:dyDescent="0.25">
      <c r="A67" s="48"/>
      <c r="B67" s="88" t="str">
        <f ca="1">IF(OFFSET(List1!A$4,tisk!A66,0)&gt;0,OFFSET(List1!A$4,tisk!A66,0),"")</f>
        <v>22</v>
      </c>
      <c r="C67" s="3" t="str">
        <f ca="1">IF(B67="","",CONCATENATE(OFFSET(List1!B$4,tisk!A66,0),"
",OFFSET(List1!C$4,tisk!A66,0),"
",OFFSET(List1!D$4,tisk!A66,0),"
",OFFSET(List1!E$4,tisk!A66,0)))</f>
        <v>Město Kojetín
Masarykovo náměstí 20
Kojetín
75201</v>
      </c>
      <c r="D67" s="67" t="str">
        <f ca="1">IF(B67="","",OFFSET(List1!K$4,tisk!A66,0))</f>
        <v>Zajištění akceschopnosti pro JSDH Kojetín</v>
      </c>
      <c r="E67" s="89">
        <f ca="1">IF(B67="","",OFFSET(List1!N$4,tisk!A66,0))</f>
        <v>34000</v>
      </c>
      <c r="F67" s="45" t="str">
        <f ca="1">IF(B67="","",OFFSET(List1!O$4,tisk!A66,0))</f>
        <v>1/2020</v>
      </c>
      <c r="G67" s="90">
        <f ca="1">IF(B67="","",OFFSET(List1!Q$4,tisk!A66,0))</f>
        <v>20000</v>
      </c>
      <c r="H67" s="91">
        <f ca="1">IF(B67="","",OFFSET(List1!R$4,tisk!A66,0))</f>
        <v>44393</v>
      </c>
      <c r="I67" s="88">
        <f ca="1">IF(B67="","",OFFSET(List1!S$4,tisk!A66,0))</f>
        <v>100</v>
      </c>
      <c r="J67" s="88">
        <f ca="1">IF(B67="","",OFFSET(List1!T$4,tisk!A66,0))</f>
        <v>50</v>
      </c>
      <c r="K67" s="88">
        <f ca="1">IF(B67="","",OFFSET(List1!U$4,tisk!A66,0))</f>
        <v>50</v>
      </c>
      <c r="L67" s="88">
        <f ca="1">IF(B67="","",OFFSET(List1!V$4,tisk!A66,0))</f>
        <v>200</v>
      </c>
      <c r="M67" s="92">
        <f ca="1">IF(B67="","",OFFSET(List1!W$4,tisk!A66,0))</f>
        <v>20000</v>
      </c>
    </row>
    <row r="68" spans="1:13" s="2" customFormat="1" ht="78" customHeight="1" x14ac:dyDescent="0.25">
      <c r="A68" s="48"/>
      <c r="B68" s="88"/>
      <c r="C68" s="3" t="str">
        <f ca="1">IF(B67="","",CONCATENATE("Okres ",OFFSET(List1!F$4,tisk!A66,0),"
","Právní forma","
",OFFSET(List1!G$4,tisk!A66,0),"
","IČO ",OFFSET(List1!H$4,tisk!A66,0),"
 ","B.Ú. ",OFFSET(List1!I$4,tisk!A66,0)))</f>
        <v>Okres Přerov
Právní forma
Obec, m. č. hl. m. Prahy
IČO 00301370
 B.Ú. anonymizováno</v>
      </c>
      <c r="D68" s="5" t="str">
        <f ca="1">IF(B67="","",OFFSET(List1!L$4,tisk!A66,0))</f>
        <v>Zajištění akceschopnosti JSDH Kojetín vzhledem k nedostatku řidičů (strojníků) skupiny C - jednotka je vybavena vozidlem CAS 20 MAN.</v>
      </c>
      <c r="E68" s="89"/>
      <c r="F68" s="44"/>
      <c r="G68" s="90"/>
      <c r="H68" s="91"/>
      <c r="I68" s="88"/>
      <c r="J68" s="88"/>
      <c r="K68" s="88"/>
      <c r="L68" s="88"/>
      <c r="M68" s="92"/>
    </row>
    <row r="69" spans="1:13" s="2" customFormat="1" ht="30" customHeight="1" x14ac:dyDescent="0.25">
      <c r="A69" s="48">
        <f>ROW()/3-1</f>
        <v>22</v>
      </c>
      <c r="B69" s="88"/>
      <c r="C69" s="3" t="str">
        <f ca="1">IF(B67="","",CONCATENATE("Zástupce","
",OFFSET(List1!J$4,tisk!A66,0)))</f>
        <v xml:space="preserve">Zástupce
</v>
      </c>
      <c r="D69" s="5" t="str">
        <f ca="1">IF(B67="","",CONCATENATE("Dotace bude použita na:",OFFSET(List1!M$4,tisk!A66,0)))</f>
        <v>Dotace bude použita na:b) získání řidičského oprávnění skupiny C pro 2 členy JSDH</v>
      </c>
      <c r="E69" s="89"/>
      <c r="F69" s="45" t="str">
        <f ca="1">IF(B67="","",OFFSET(List1!P$4,tisk!A66,0))</f>
        <v>6/2021</v>
      </c>
      <c r="G69" s="90"/>
      <c r="H69" s="91"/>
      <c r="I69" s="88"/>
      <c r="J69" s="88"/>
      <c r="K69" s="88"/>
      <c r="L69" s="88"/>
      <c r="M69" s="92"/>
    </row>
    <row r="70" spans="1:13" s="2" customFormat="1" ht="57.6" customHeight="1" x14ac:dyDescent="0.25">
      <c r="A70" s="48"/>
      <c r="B70" s="88" t="str">
        <f ca="1">IF(OFFSET(List1!A$4,tisk!A69,0)&gt;0,OFFSET(List1!A$4,tisk!A69,0),"")</f>
        <v>1</v>
      </c>
      <c r="C70" s="3" t="str">
        <f ca="1">IF(B70="","",CONCATENATE(OFFSET(List1!B$4,tisk!A69,0),"
",OFFSET(List1!C$4,tisk!A69,0),"
",OFFSET(List1!D$4,tisk!A69,0),"
",OFFSET(List1!E$4,tisk!A69,0)))</f>
        <v>Město Konice
Masarykovo nám. 27
Konice
79852</v>
      </c>
      <c r="D70" s="67" t="str">
        <f ca="1">IF(B70="","",OFFSET(List1!K$4,tisk!A69,0))</f>
        <v>Zajištění akceschopnosti pro JSDH Konice</v>
      </c>
      <c r="E70" s="89">
        <f ca="1">IF(B70="","",OFFSET(List1!N$4,tisk!A69,0))</f>
        <v>32000</v>
      </c>
      <c r="F70" s="45" t="str">
        <f ca="1">IF(B70="","",OFFSET(List1!O$4,tisk!A69,0))</f>
        <v>1/2020</v>
      </c>
      <c r="G70" s="90">
        <f ca="1">IF(B70="","",OFFSET(List1!Q$4,tisk!A69,0))</f>
        <v>20000</v>
      </c>
      <c r="H70" s="91">
        <f ca="1">IF(B70="","",OFFSET(List1!R$4,tisk!A69,0))</f>
        <v>44393</v>
      </c>
      <c r="I70" s="88">
        <f ca="1">IF(B70="","",OFFSET(List1!S$4,tisk!A69,0))</f>
        <v>100</v>
      </c>
      <c r="J70" s="88">
        <f ca="1">IF(B70="","",OFFSET(List1!T$4,tisk!A69,0))</f>
        <v>50</v>
      </c>
      <c r="K70" s="88">
        <f ca="1">IF(B70="","",OFFSET(List1!U$4,tisk!A69,0))</f>
        <v>50</v>
      </c>
      <c r="L70" s="88">
        <f ca="1">IF(B70="","",OFFSET(List1!V$4,tisk!A69,0))</f>
        <v>200</v>
      </c>
      <c r="M70" s="92">
        <f ca="1">IF(B70="","",OFFSET(List1!W$4,tisk!A69,0))</f>
        <v>20000</v>
      </c>
    </row>
    <row r="71" spans="1:13" s="2" customFormat="1" ht="77.45" customHeight="1" x14ac:dyDescent="0.25">
      <c r="A71" s="48"/>
      <c r="B71" s="88"/>
      <c r="C71" s="3" t="str">
        <f ca="1">IF(B70="","",CONCATENATE("Okres ",OFFSET(List1!F$4,tisk!A69,0),"
","Právní forma","
",OFFSET(List1!G$4,tisk!A69,0),"
","IČO ",OFFSET(List1!H$4,tisk!A69,0),"
 ","B.Ú. ",OFFSET(List1!I$4,tisk!A69,0)))</f>
        <v>Okres Prostějov
Právní forma
Obec, m. č. hl. m. Prahy
IČO 00288365
 B.Ú. anonymizováno</v>
      </c>
      <c r="D71" s="5" t="str">
        <f ca="1">IF(B70="","",OFFSET(List1!L$4,tisk!A69,0))</f>
        <v>Absolvování kurzu na získání řidičského oprávnění skupiny C u dvou členů jednotky je důležité z důvodu zajištění zastupitelnosti členů v jednotce SDH a zabezpečení její akceschopnost.</v>
      </c>
      <c r="E71" s="89"/>
      <c r="F71" s="44"/>
      <c r="G71" s="90"/>
      <c r="H71" s="91"/>
      <c r="I71" s="88"/>
      <c r="J71" s="88"/>
      <c r="K71" s="88"/>
      <c r="L71" s="88"/>
      <c r="M71" s="92"/>
    </row>
    <row r="72" spans="1:13" s="2" customFormat="1" ht="30" customHeight="1" x14ac:dyDescent="0.25">
      <c r="A72" s="48">
        <f>ROW()/3-1</f>
        <v>23</v>
      </c>
      <c r="B72" s="88"/>
      <c r="C72" s="3" t="str">
        <f ca="1">IF(B70="","",CONCATENATE("Zástupce","
",OFFSET(List1!J$4,tisk!A69,0)))</f>
        <v xml:space="preserve">Zástupce
</v>
      </c>
      <c r="D72" s="5" t="str">
        <f ca="1">IF(B70="","",CONCATENATE("Dotace bude použita na:",OFFSET(List1!M$4,tisk!A69,0)))</f>
        <v>Dotace bude použita na:b) získání řidičského oprávnění skupiny C pro 2 členy JSDH</v>
      </c>
      <c r="E72" s="89"/>
      <c r="F72" s="45" t="str">
        <f ca="1">IF(B70="","",OFFSET(List1!P$4,tisk!A69,0))</f>
        <v>6/2021</v>
      </c>
      <c r="G72" s="90"/>
      <c r="H72" s="91"/>
      <c r="I72" s="88"/>
      <c r="J72" s="88"/>
      <c r="K72" s="88"/>
      <c r="L72" s="88"/>
      <c r="M72" s="92"/>
    </row>
    <row r="73" spans="1:13" s="2" customFormat="1" ht="56.45" customHeight="1" x14ac:dyDescent="0.25">
      <c r="A73" s="48"/>
      <c r="B73" s="88" t="str">
        <f ca="1">IF(OFFSET(List1!A$4,tisk!A72,0)&gt;0,OFFSET(List1!A$4,tisk!A72,0),"")</f>
        <v>20</v>
      </c>
      <c r="C73" s="3" t="str">
        <f ca="1">IF(B73="","",CONCATENATE(OFFSET(List1!B$4,tisk!A72,0),"
",OFFSET(List1!C$4,tisk!A72,0),"
",OFFSET(List1!D$4,tisk!A72,0),"
",OFFSET(List1!E$4,tisk!A72,0)))</f>
        <v>Obec Lipová-lázně
Lipová -lázně 396
Lipová-lázně
79061</v>
      </c>
      <c r="D73" s="67" t="str">
        <f ca="1">IF(B73="","",OFFSET(List1!K$4,tisk!A72,0))</f>
        <v>Zajištění akceschopnosti pro JSDH Lipová - lázně</v>
      </c>
      <c r="E73" s="89">
        <f ca="1">IF(B73="","",OFFSET(List1!N$4,tisk!A72,0))</f>
        <v>14000</v>
      </c>
      <c r="F73" s="45" t="str">
        <f ca="1">IF(B73="","",OFFSET(List1!O$4,tisk!A72,0))</f>
        <v>1/2020</v>
      </c>
      <c r="G73" s="90">
        <f ca="1">IF(B73="","",OFFSET(List1!Q$4,tisk!A72,0))</f>
        <v>14000</v>
      </c>
      <c r="H73" s="91">
        <f ca="1">IF(B73="","",OFFSET(List1!R$4,tisk!A72,0))</f>
        <v>44393</v>
      </c>
      <c r="I73" s="88">
        <f ca="1">IF(B73="","",OFFSET(List1!S$4,tisk!A72,0))</f>
        <v>50</v>
      </c>
      <c r="J73" s="88">
        <f ca="1">IF(B73="","",OFFSET(List1!T$4,tisk!A72,0))</f>
        <v>50</v>
      </c>
      <c r="K73" s="88">
        <f ca="1">IF(B73="","",OFFSET(List1!U$4,tisk!A72,0))</f>
        <v>100</v>
      </c>
      <c r="L73" s="88">
        <f ca="1">IF(B73="","",OFFSET(List1!V$4,tisk!A72,0))</f>
        <v>200</v>
      </c>
      <c r="M73" s="92">
        <f ca="1">IF(B73="","",OFFSET(List1!W$4,tisk!A72,0))</f>
        <v>14000</v>
      </c>
    </row>
    <row r="74" spans="1:13" s="2" customFormat="1" ht="79.150000000000006" customHeight="1" x14ac:dyDescent="0.25">
      <c r="A74" s="48"/>
      <c r="B74" s="88"/>
      <c r="C74" s="3" t="str">
        <f ca="1">IF(B73="","",CONCATENATE("Okres ",OFFSET(List1!F$4,tisk!A72,0),"
","Právní forma","
",OFFSET(List1!G$4,tisk!A72,0),"
","IČO ",OFFSET(List1!H$4,tisk!A72,0),"
 ","B.Ú. ",OFFSET(List1!I$4,tisk!A72,0)))</f>
        <v>Okres Jeseník
Právní forma
Obec, m. č. hl. m. Prahy
IČO 00302929
 B.Ú. anonymizováno</v>
      </c>
      <c r="D74" s="5" t="str">
        <f ca="1">IF(B73="","",OFFSET(List1!L$4,tisk!A72,0))</f>
        <v>Doplnění počtu strojníků v JPO III Lipová -lázně</v>
      </c>
      <c r="E74" s="89"/>
      <c r="F74" s="44"/>
      <c r="G74" s="90"/>
      <c r="H74" s="91"/>
      <c r="I74" s="88"/>
      <c r="J74" s="88"/>
      <c r="K74" s="88"/>
      <c r="L74" s="88"/>
      <c r="M74" s="92"/>
    </row>
    <row r="75" spans="1:13" s="2" customFormat="1" ht="48" customHeight="1" x14ac:dyDescent="0.25">
      <c r="A75" s="48">
        <f>ROW()/3-1</f>
        <v>24</v>
      </c>
      <c r="B75" s="88"/>
      <c r="C75" s="3" t="str">
        <f ca="1">IF(B73="","",CONCATENATE("Zástupce","
",OFFSET(List1!J$4,tisk!A72,0)))</f>
        <v xml:space="preserve">Zástupce
</v>
      </c>
      <c r="D75" s="5" t="str">
        <f ca="1">IF(B73="","",CONCATENATE("Dotace bude použita na:",OFFSET(List1!M$4,tisk!A72,0)))</f>
        <v>Dotace bude použita na:c) získání řidičského oprávnění skupiny C pro 1 člena JSDH obce a zároveň absolvování kurzu bezpečné jízdy</v>
      </c>
      <c r="E75" s="89"/>
      <c r="F75" s="45" t="str">
        <f ca="1">IF(B73="","",OFFSET(List1!P$4,tisk!A72,0))</f>
        <v>6/2021</v>
      </c>
      <c r="G75" s="90"/>
      <c r="H75" s="91"/>
      <c r="I75" s="88"/>
      <c r="J75" s="88"/>
      <c r="K75" s="88"/>
      <c r="L75" s="88"/>
      <c r="M75" s="92"/>
    </row>
    <row r="76" spans="1:13" s="2" customFormat="1" ht="61.15" customHeight="1" x14ac:dyDescent="0.25">
      <c r="A76" s="48"/>
      <c r="B76" s="88" t="str">
        <f ca="1">IF(OFFSET(List1!A$4,tisk!A75,0)&gt;0,OFFSET(List1!A$4,tisk!A75,0),"")</f>
        <v>8</v>
      </c>
      <c r="C76" s="3" t="str">
        <f ca="1">IF(B76="","",CONCATENATE(OFFSET(List1!B$4,tisk!A75,0),"
",OFFSET(List1!C$4,tisk!A75,0),"
",OFFSET(List1!D$4,tisk!A75,0),"
",OFFSET(List1!E$4,tisk!A75,0)))</f>
        <v>Obec Loučná nad Desnou
Loučná nad Desnou 57
Loučná nad Desnou
78811</v>
      </c>
      <c r="D76" s="67" t="str">
        <f ca="1">IF(B76="","",OFFSET(List1!K$4,tisk!A75,0))</f>
        <v>Zajištění akceschopnosti pro JSDH Loučná nad Desnou</v>
      </c>
      <c r="E76" s="89">
        <f ca="1">IF(B76="","",OFFSET(List1!N$4,tisk!A75,0))</f>
        <v>20000</v>
      </c>
      <c r="F76" s="45" t="str">
        <f ca="1">IF(B76="","",OFFSET(List1!O$4,tisk!A75,0))</f>
        <v>1/2020</v>
      </c>
      <c r="G76" s="90">
        <f ca="1">IF(B76="","",OFFSET(List1!Q$4,tisk!A75,0))</f>
        <v>14000</v>
      </c>
      <c r="H76" s="91">
        <f ca="1">IF(B76="","",OFFSET(List1!R$4,tisk!A75,0))</f>
        <v>44393</v>
      </c>
      <c r="I76" s="88">
        <f ca="1">IF(B76="","",OFFSET(List1!S$4,tisk!A75,0))</f>
        <v>50</v>
      </c>
      <c r="J76" s="88">
        <f ca="1">IF(B76="","",OFFSET(List1!T$4,tisk!A75,0))</f>
        <v>50</v>
      </c>
      <c r="K76" s="88">
        <f ca="1">IF(B76="","",OFFSET(List1!U$4,tisk!A75,0))</f>
        <v>100</v>
      </c>
      <c r="L76" s="88">
        <f ca="1">IF(B76="","",OFFSET(List1!V$4,tisk!A75,0))</f>
        <v>200</v>
      </c>
      <c r="M76" s="92">
        <f ca="1">IF(B76="","",OFFSET(List1!W$4,tisk!A75,0))</f>
        <v>14000</v>
      </c>
    </row>
    <row r="77" spans="1:13" s="2" customFormat="1" ht="72.599999999999994" customHeight="1" x14ac:dyDescent="0.25">
      <c r="A77" s="48"/>
      <c r="B77" s="88"/>
      <c r="C77" s="3" t="str">
        <f ca="1">IF(B76="","",CONCATENATE("Okres ",OFFSET(List1!F$4,tisk!A75,0),"
","Právní forma","
",OFFSET(List1!G$4,tisk!A75,0),"
","IČO ",OFFSET(List1!H$4,tisk!A75,0),"
 ","B.Ú. ",OFFSET(List1!I$4,tisk!A75,0)))</f>
        <v>Okres Šumperk
Právní forma
Obec, m. č. hl. m. Prahy
IČO 00302953
 B.Ú. anonymizováno</v>
      </c>
      <c r="D77" s="5" t="str">
        <f ca="1">IF(B76="","",OFFSET(List1!L$4,tisk!A75,0))</f>
        <v>Záměrem je zajištění provozuschopnosti a akceschopnosti jednotky sboru dobrovolných hasičů. Jednotka potřebuje zvýšit počet strojníků v jednotce z důvodu zvyšujícího se množství zásahů (vichřice, silný vítr - pády stromů,dopravní nehody).</v>
      </c>
      <c r="E77" s="89"/>
      <c r="F77" s="44"/>
      <c r="G77" s="90"/>
      <c r="H77" s="91"/>
      <c r="I77" s="88"/>
      <c r="J77" s="88"/>
      <c r="K77" s="88"/>
      <c r="L77" s="88"/>
      <c r="M77" s="92"/>
    </row>
    <row r="78" spans="1:13" s="2" customFormat="1" ht="30" customHeight="1" x14ac:dyDescent="0.25">
      <c r="A78" s="48">
        <f>ROW()/3-1</f>
        <v>25</v>
      </c>
      <c r="B78" s="88"/>
      <c r="C78" s="3" t="str">
        <f ca="1">IF(B76="","",CONCATENATE("Zástupce","
",OFFSET(List1!J$4,tisk!A75,0)))</f>
        <v xml:space="preserve">Zástupce
</v>
      </c>
      <c r="D78" s="5" t="str">
        <f ca="1">IF(B76="","",CONCATENATE("Dotace bude použita na:",OFFSET(List1!M$4,tisk!A75,0)))</f>
        <v>Dotace bude použita na:c) získání řidičského oprávnění skupiny C pro 1 člena JSDH obce a zároveň absolvování kurzu bezpečné jízdy</v>
      </c>
      <c r="E78" s="89"/>
      <c r="F78" s="45" t="str">
        <f ca="1">IF(B76="","",OFFSET(List1!P$4,tisk!A75,0))</f>
        <v>6/2021</v>
      </c>
      <c r="G78" s="90"/>
      <c r="H78" s="91"/>
      <c r="I78" s="88"/>
      <c r="J78" s="88"/>
      <c r="K78" s="88"/>
      <c r="L78" s="88"/>
      <c r="M78" s="92"/>
    </row>
    <row r="79" spans="1:13" s="2" customFormat="1" ht="57.6" customHeight="1" x14ac:dyDescent="0.25">
      <c r="A79" s="48"/>
      <c r="B79" s="88" t="str">
        <f ca="1">IF(OFFSET(List1!A$4,tisk!A78,0)&gt;0,OFFSET(List1!A$4,tisk!A78,0),"")</f>
        <v>32</v>
      </c>
      <c r="C79" s="3" t="str">
        <f ca="1">IF(B79="","",CONCATENATE(OFFSET(List1!B$4,tisk!A78,0),"
",OFFSET(List1!C$4,tisk!A78,0),"
",OFFSET(List1!D$4,tisk!A78,0),"
",OFFSET(List1!E$4,tisk!A78,0)))</f>
        <v>Obec Olšany u Prostějova
Olšany u Prostějova 50
Olšany u Prostějova
79814</v>
      </c>
      <c r="D79" s="67" t="str">
        <f ca="1">IF(B79="","",OFFSET(List1!K$4,tisk!A78,0))</f>
        <v>Zajištění akceschopnosti pro JSDH Olšany u Prostějova</v>
      </c>
      <c r="E79" s="89">
        <f ca="1">IF(B79="","",OFFSET(List1!N$4,tisk!A78,0))</f>
        <v>20000</v>
      </c>
      <c r="F79" s="45" t="str">
        <f ca="1">IF(B79="","",OFFSET(List1!O$4,tisk!A78,0))</f>
        <v>1/2020</v>
      </c>
      <c r="G79" s="90">
        <f ca="1">IF(B79="","",OFFSET(List1!Q$4,tisk!A78,0))</f>
        <v>10000</v>
      </c>
      <c r="H79" s="91">
        <f ca="1">IF(B79="","",OFFSET(List1!R$4,tisk!A78,0))</f>
        <v>44393</v>
      </c>
      <c r="I79" s="88">
        <f ca="1">IF(B79="","",OFFSET(List1!S$4,tisk!A78,0))</f>
        <v>100</v>
      </c>
      <c r="J79" s="88">
        <f ca="1">IF(B79="","",OFFSET(List1!T$4,tisk!A78,0))</f>
        <v>50</v>
      </c>
      <c r="K79" s="88">
        <f ca="1">IF(B79="","",OFFSET(List1!U$4,tisk!A78,0))</f>
        <v>50</v>
      </c>
      <c r="L79" s="88">
        <f ca="1">IF(B79="","",OFFSET(List1!V$4,tisk!A78,0))</f>
        <v>200</v>
      </c>
      <c r="M79" s="92">
        <f ca="1">IF(B79="","",OFFSET(List1!W$4,tisk!A78,0))</f>
        <v>10000</v>
      </c>
    </row>
    <row r="80" spans="1:13" s="2" customFormat="1" ht="84" customHeight="1" x14ac:dyDescent="0.25">
      <c r="A80" s="48"/>
      <c r="B80" s="88"/>
      <c r="C80" s="3" t="str">
        <f ca="1">IF(B79="","",CONCATENATE("Okres ",OFFSET(List1!F$4,tisk!A78,0),"
","Právní forma","
",OFFSET(List1!G$4,tisk!A78,0),"
","IČO ",OFFSET(List1!H$4,tisk!A78,0),"
 ","B.Ú. ",OFFSET(List1!I$4,tisk!A78,0)))</f>
        <v>Okres Prostějov
Právní forma
Obec, m. č. hl. m. Prahy
IČO 00288560
 B.Ú. anonymizováno</v>
      </c>
      <c r="D80" s="5" t="str">
        <f ca="1">IF(B79="","",OFFSET(List1!L$4,tisk!A78,0))</f>
        <v>získání řidičského oprávnění skupiny C pro dva členy JSDH Olšany u Prostějova zařazené v kategorii JPO III</v>
      </c>
      <c r="E80" s="89"/>
      <c r="F80" s="44"/>
      <c r="G80" s="90"/>
      <c r="H80" s="91"/>
      <c r="I80" s="88"/>
      <c r="J80" s="88"/>
      <c r="K80" s="88"/>
      <c r="L80" s="88"/>
      <c r="M80" s="92"/>
    </row>
    <row r="81" spans="1:13" s="2" customFormat="1" ht="30" customHeight="1" x14ac:dyDescent="0.25">
      <c r="A81" s="48">
        <f>ROW()/3-1</f>
        <v>26</v>
      </c>
      <c r="B81" s="88"/>
      <c r="C81" s="3" t="str">
        <f ca="1">IF(B79="","",CONCATENATE("Zástupce","
",OFFSET(List1!J$4,tisk!A78,0)))</f>
        <v xml:space="preserve">Zástupce
</v>
      </c>
      <c r="D81" s="5" t="str">
        <f ca="1">IF(B79="","",CONCATENATE("Dotace bude použita na:",OFFSET(List1!M$4,tisk!A78,0)))</f>
        <v>Dotace bude použita na:b) získání řidičského oprávnění skupiny C pro 2 členy JSDH</v>
      </c>
      <c r="E81" s="89"/>
      <c r="F81" s="45" t="str">
        <f ca="1">IF(B79="","",OFFSET(List1!P$4,tisk!A78,0))</f>
        <v>6/2021</v>
      </c>
      <c r="G81" s="90"/>
      <c r="H81" s="91"/>
      <c r="I81" s="88"/>
      <c r="J81" s="88"/>
      <c r="K81" s="88"/>
      <c r="L81" s="88"/>
      <c r="M81" s="92"/>
    </row>
    <row r="82" spans="1:13" s="2" customFormat="1" ht="59.45" customHeight="1" x14ac:dyDescent="0.25">
      <c r="A82" s="48"/>
      <c r="B82" s="88" t="str">
        <f ca="1">IF(OFFSET(List1!A$4,tisk!A81,0)&gt;0,OFFSET(List1!A$4,tisk!A81,0),"")</f>
        <v>4</v>
      </c>
      <c r="C82" s="3" t="str">
        <f ca="1">IF(B82="","",CONCATENATE(OFFSET(List1!B$4,tisk!A81,0),"
",OFFSET(List1!C$4,tisk!A81,0),"
",OFFSET(List1!D$4,tisk!A81,0),"
",OFFSET(List1!E$4,tisk!A81,0)))</f>
        <v>Obec Osek nad Bečvou
Osek nad Bečvou 65
Osek nad Bečvou
75122</v>
      </c>
      <c r="D82" s="67" t="str">
        <f ca="1">IF(B82="","",OFFSET(List1!K$4,tisk!A81,0))</f>
        <v>Zajištění akceschopnosti pro JSDH Osek nad Bečvou</v>
      </c>
      <c r="E82" s="89">
        <f ca="1">IF(B82="","",OFFSET(List1!N$4,tisk!A81,0))</f>
        <v>22000</v>
      </c>
      <c r="F82" s="45" t="str">
        <f ca="1">IF(B82="","",OFFSET(List1!O$4,tisk!A81,0))</f>
        <v>1/2020</v>
      </c>
      <c r="G82" s="90">
        <f ca="1">IF(B82="","",OFFSET(List1!Q$4,tisk!A81,0))</f>
        <v>10000</v>
      </c>
      <c r="H82" s="91">
        <f ca="1">IF(B82="","",OFFSET(List1!R$4,tisk!A81,0))</f>
        <v>44393</v>
      </c>
      <c r="I82" s="88">
        <f ca="1">IF(B82="","",OFFSET(List1!S$4,tisk!A81,0))</f>
        <v>100</v>
      </c>
      <c r="J82" s="88">
        <f ca="1">IF(B82="","",OFFSET(List1!T$4,tisk!A81,0))</f>
        <v>50</v>
      </c>
      <c r="K82" s="88">
        <f ca="1">IF(B82="","",OFFSET(List1!U$4,tisk!A81,0))</f>
        <v>50</v>
      </c>
      <c r="L82" s="88">
        <f ca="1">IF(B82="","",OFFSET(List1!V$4,tisk!A81,0))</f>
        <v>200</v>
      </c>
      <c r="M82" s="92">
        <f ca="1">IF(B82="","",OFFSET(List1!W$4,tisk!A81,0))</f>
        <v>10000</v>
      </c>
    </row>
    <row r="83" spans="1:13" s="2" customFormat="1" ht="87.6" customHeight="1" x14ac:dyDescent="0.25">
      <c r="A83" s="48"/>
      <c r="B83" s="88"/>
      <c r="C83" s="3" t="str">
        <f ca="1">IF(B82="","",CONCATENATE("Okres ",OFFSET(List1!F$4,tisk!A81,0),"
","Právní forma","
",OFFSET(List1!G$4,tisk!A81,0),"
","IČO ",OFFSET(List1!H$4,tisk!A81,0),"
 ","B.Ú. ",OFFSET(List1!I$4,tisk!A81,0)))</f>
        <v>Okres Přerov
Právní forma
Obec, m. č. hl. m. Prahy
IČO 00301680
 B.Ú. anonymizováno</v>
      </c>
      <c r="D83" s="5" t="str">
        <f ca="1">IF(B82="","",OFFSET(List1!L$4,tisk!A81,0))</f>
        <v>1x získání řidičského oprávnění skupiny C pro člena JSDH Osek nad Bečvou</v>
      </c>
      <c r="E83" s="89"/>
      <c r="F83" s="44"/>
      <c r="G83" s="90"/>
      <c r="H83" s="91"/>
      <c r="I83" s="88"/>
      <c r="J83" s="88"/>
      <c r="K83" s="88"/>
      <c r="L83" s="88"/>
      <c r="M83" s="92"/>
    </row>
    <row r="84" spans="1:13" s="2" customFormat="1" ht="30" customHeight="1" x14ac:dyDescent="0.25">
      <c r="A84" s="48">
        <f>ROW()/3-1</f>
        <v>27</v>
      </c>
      <c r="B84" s="88"/>
      <c r="C84" s="3" t="str">
        <f ca="1">IF(B82="","",CONCATENATE("Zástupce","
",OFFSET(List1!J$4,tisk!A81,0)))</f>
        <v xml:space="preserve">Zástupce
</v>
      </c>
      <c r="D84" s="5" t="str">
        <f ca="1">IF(B82="","",CONCATENATE("Dotace bude použita na:",OFFSET(List1!M$4,tisk!A81,0)))</f>
        <v>Dotace bude použita na:a) získání řidičského oprávnění skupiny C pro 1 člena JSDH</v>
      </c>
      <c r="E84" s="89"/>
      <c r="F84" s="45" t="str">
        <f ca="1">IF(B82="","",OFFSET(List1!P$4,tisk!A81,0))</f>
        <v>6/2021</v>
      </c>
      <c r="G84" s="90"/>
      <c r="H84" s="91"/>
      <c r="I84" s="88"/>
      <c r="J84" s="88"/>
      <c r="K84" s="88"/>
      <c r="L84" s="88"/>
      <c r="M84" s="92"/>
    </row>
    <row r="85" spans="1:13" s="2" customFormat="1" ht="60.6" customHeight="1" x14ac:dyDescent="0.25">
      <c r="A85" s="48"/>
      <c r="B85" s="88" t="str">
        <f ca="1">IF(OFFSET(List1!A$4,tisk!A84,0)&gt;0,OFFSET(List1!A$4,tisk!A84,0),"")</f>
        <v>34</v>
      </c>
      <c r="C85" s="3" t="str">
        <f ca="1">IF(B85="","",CONCATENATE(OFFSET(List1!B$4,tisk!A84,0),"
",OFFSET(List1!C$4,tisk!A84,0),"
",OFFSET(List1!D$4,tisk!A84,0),"
",OFFSET(List1!E$4,tisk!A84,0)))</f>
        <v>Město Plumlov
Rudé armády 302
Plumlov
79803</v>
      </c>
      <c r="D85" s="67" t="str">
        <f ca="1">IF(B85="","",OFFSET(List1!K$4,tisk!A84,0))</f>
        <v>Zajištění akceschopnosti pro JSDH Plumlov</v>
      </c>
      <c r="E85" s="89">
        <f ca="1">IF(B85="","",OFFSET(List1!N$4,tisk!A84,0))</f>
        <v>32000</v>
      </c>
      <c r="F85" s="45" t="str">
        <f ca="1">IF(B85="","",OFFSET(List1!O$4,tisk!A84,0))</f>
        <v>1/2020</v>
      </c>
      <c r="G85" s="90">
        <f ca="1">IF(B85="","",OFFSET(List1!Q$4,tisk!A84,0))</f>
        <v>20000</v>
      </c>
      <c r="H85" s="91">
        <f ca="1">IF(B85="","",OFFSET(List1!R$4,tisk!A84,0))</f>
        <v>44393</v>
      </c>
      <c r="I85" s="88">
        <f ca="1">IF(B85="","",OFFSET(List1!S$4,tisk!A84,0))</f>
        <v>100</v>
      </c>
      <c r="J85" s="88">
        <f ca="1">IF(B85="","",OFFSET(List1!T$4,tisk!A84,0))</f>
        <v>50</v>
      </c>
      <c r="K85" s="88">
        <f ca="1">IF(B85="","",OFFSET(List1!U$4,tisk!A84,0))</f>
        <v>50</v>
      </c>
      <c r="L85" s="88">
        <f ca="1">IF(B85="","",OFFSET(List1!V$4,tisk!A84,0))</f>
        <v>200</v>
      </c>
      <c r="M85" s="92">
        <f ca="1">IF(B85="","",OFFSET(List1!W$4,tisk!A84,0))</f>
        <v>20000</v>
      </c>
    </row>
    <row r="86" spans="1:13" s="2" customFormat="1" ht="81.599999999999994" customHeight="1" x14ac:dyDescent="0.25">
      <c r="A86" s="48"/>
      <c r="B86" s="88"/>
      <c r="C86" s="3" t="str">
        <f ca="1">IF(B85="","",CONCATENATE("Okres ",OFFSET(List1!F$4,tisk!A84,0),"
","Právní forma","
",OFFSET(List1!G$4,tisk!A84,0),"
","IČO ",OFFSET(List1!H$4,tisk!A84,0),"
 ","B.Ú. ",OFFSET(List1!I$4,tisk!A84,0)))</f>
        <v>Okres Prostějov
Právní forma
Obec, m. č. hl. m. Prahy
IČO 00288632
 B.Ú. anonymizováno</v>
      </c>
      <c r="D86" s="5" t="str">
        <f ca="1">IF(B85="","",OFFSET(List1!L$4,tisk!A84,0))</f>
        <v>JSDH Plumlov - získání řidičského oprávnění skupiny C pro 2 členy</v>
      </c>
      <c r="E86" s="89"/>
      <c r="F86" s="44"/>
      <c r="G86" s="90"/>
      <c r="H86" s="91"/>
      <c r="I86" s="88"/>
      <c r="J86" s="88"/>
      <c r="K86" s="88"/>
      <c r="L86" s="88"/>
      <c r="M86" s="92"/>
    </row>
    <row r="87" spans="1:13" s="2" customFormat="1" ht="46.9" customHeight="1" x14ac:dyDescent="0.25">
      <c r="A87" s="48">
        <f>ROW()/3-1</f>
        <v>28</v>
      </c>
      <c r="B87" s="88"/>
      <c r="C87" s="3" t="str">
        <f ca="1">IF(B85="","",CONCATENATE("Zástupce","
",OFFSET(List1!J$4,tisk!A84,0)))</f>
        <v xml:space="preserve">Zástupce
</v>
      </c>
      <c r="D87" s="5" t="str">
        <f ca="1">IF(B85="","",CONCATENATE("Dotace bude použita na:",OFFSET(List1!M$4,tisk!A84,0)))</f>
        <v>Dotace bude použita na:b) získání řidičského oprávnění skupiny C pro 2 členy JSDH</v>
      </c>
      <c r="E87" s="89"/>
      <c r="F87" s="45" t="str">
        <f ca="1">IF(B85="","",OFFSET(List1!P$4,tisk!A84,0))</f>
        <v>6/2021</v>
      </c>
      <c r="G87" s="90"/>
      <c r="H87" s="91"/>
      <c r="I87" s="88"/>
      <c r="J87" s="88"/>
      <c r="K87" s="88"/>
      <c r="L87" s="88"/>
      <c r="M87" s="92"/>
    </row>
    <row r="88" spans="1:13" s="2" customFormat="1" ht="58.15" customHeight="1" x14ac:dyDescent="0.25">
      <c r="A88" s="48"/>
      <c r="B88" s="88" t="str">
        <f ca="1">IF(OFFSET(List1!A$4,tisk!A87,0)&gt;0,OFFSET(List1!A$4,tisk!A87,0),"")</f>
        <v>10</v>
      </c>
      <c r="C88" s="3" t="str">
        <f ca="1">IF(B88="","",CONCATENATE(OFFSET(List1!B$4,tisk!A87,0),"
",OFFSET(List1!C$4,tisk!A87,0),"
",OFFSET(List1!D$4,tisk!A87,0),"
",OFFSET(List1!E$4,tisk!A87,0)))</f>
        <v>Obec Stará Červená Voda
Stará Červená Voda 204
Stará Červená Voda
79053</v>
      </c>
      <c r="D88" s="67" t="str">
        <f ca="1">IF(B88="","",OFFSET(List1!K$4,tisk!A87,0))</f>
        <v>Zajištění akceschopnosti pro JSDH Stará Červená Voda</v>
      </c>
      <c r="E88" s="89">
        <f ca="1">IF(B88="","",OFFSET(List1!N$4,tisk!A87,0))</f>
        <v>17000</v>
      </c>
      <c r="F88" s="45" t="str">
        <f ca="1">IF(B88="","",OFFSET(List1!O$4,tisk!A87,0))</f>
        <v>1/2020</v>
      </c>
      <c r="G88" s="90">
        <f ca="1">IF(B88="","",OFFSET(List1!Q$4,tisk!A87,0))</f>
        <v>10000</v>
      </c>
      <c r="H88" s="91">
        <f ca="1">IF(B88="","",OFFSET(List1!R$4,tisk!A87,0))</f>
        <v>44393</v>
      </c>
      <c r="I88" s="88">
        <f ca="1">IF(B88="","",OFFSET(List1!S$4,tisk!A87,0))</f>
        <v>100</v>
      </c>
      <c r="J88" s="88">
        <f ca="1">IF(B88="","",OFFSET(List1!T$4,tisk!A87,0))</f>
        <v>50</v>
      </c>
      <c r="K88" s="88">
        <f ca="1">IF(B88="","",OFFSET(List1!U$4,tisk!A87,0))</f>
        <v>50</v>
      </c>
      <c r="L88" s="88">
        <f ca="1">IF(B88="","",OFFSET(List1!V$4,tisk!A87,0))</f>
        <v>200</v>
      </c>
      <c r="M88" s="92">
        <f ca="1">IF(B88="","",OFFSET(List1!W$4,tisk!A87,0))</f>
        <v>10000</v>
      </c>
    </row>
    <row r="89" spans="1:13" s="2" customFormat="1" ht="78" customHeight="1" x14ac:dyDescent="0.25">
      <c r="A89" s="48"/>
      <c r="B89" s="88"/>
      <c r="C89" s="3" t="str">
        <f ca="1">IF(B88="","",CONCATENATE("Okres ",OFFSET(List1!F$4,tisk!A87,0),"
","Právní forma","
",OFFSET(List1!G$4,tisk!A87,0),"
","IČO ",OFFSET(List1!H$4,tisk!A87,0),"
 ","B.Ú. ",OFFSET(List1!I$4,tisk!A87,0)))</f>
        <v>Okres Jeseník
Právní forma
Obec, m. č. hl. m. Prahy
IČO 00303356
 B.Ú. anonymizováno</v>
      </c>
      <c r="D89" s="5" t="str">
        <f ca="1">IF(B88="","",OFFSET(List1!L$4,tisk!A87,0))</f>
        <v>Potřeba dalšího řidiče s oprávněním sk. C.</v>
      </c>
      <c r="E89" s="89"/>
      <c r="F89" s="44"/>
      <c r="G89" s="90"/>
      <c r="H89" s="91"/>
      <c r="I89" s="88"/>
      <c r="J89" s="88"/>
      <c r="K89" s="88"/>
      <c r="L89" s="88"/>
      <c r="M89" s="92"/>
    </row>
    <row r="90" spans="1:13" s="2" customFormat="1" ht="42" customHeight="1" x14ac:dyDescent="0.25">
      <c r="A90" s="48">
        <f>ROW()/3-1</f>
        <v>29</v>
      </c>
      <c r="B90" s="88"/>
      <c r="C90" s="3" t="str">
        <f ca="1">IF(B88="","",CONCATENATE("Zástupce","
",OFFSET(List1!J$4,tisk!A87,0)))</f>
        <v xml:space="preserve">Zástupce
</v>
      </c>
      <c r="D90" s="5" t="str">
        <f ca="1">IF(B88="","",CONCATENATE("Dotace bude použita na:",OFFSET(List1!M$4,tisk!A87,0)))</f>
        <v>Dotace bude použita na:a) získání řidičského oprávnění skupiny C pro 1 člena JSDH</v>
      </c>
      <c r="E90" s="89"/>
      <c r="F90" s="45" t="str">
        <f ca="1">IF(B88="","",OFFSET(List1!P$4,tisk!A87,0))</f>
        <v>6/2021</v>
      </c>
      <c r="G90" s="90"/>
      <c r="H90" s="91"/>
      <c r="I90" s="88"/>
      <c r="J90" s="88"/>
      <c r="K90" s="88"/>
      <c r="L90" s="88"/>
      <c r="M90" s="92"/>
    </row>
    <row r="91" spans="1:13" s="2" customFormat="1" ht="57.6" customHeight="1" x14ac:dyDescent="0.25">
      <c r="A91" s="48"/>
      <c r="B91" s="88" t="str">
        <f ca="1">IF(OFFSET(List1!A$4,tisk!A90,0)&gt;0,OFFSET(List1!A$4,tisk!A90,0),"")</f>
        <v>21</v>
      </c>
      <c r="C91" s="3" t="str">
        <f ca="1">IF(B91="","",CONCATENATE(OFFSET(List1!B$4,tisk!A90,0),"
",OFFSET(List1!C$4,tisk!A90,0),"
",OFFSET(List1!D$4,tisk!A90,0),"
",OFFSET(List1!E$4,tisk!A90,0)))</f>
        <v>Obec Střítež nad Ludinou
Střítež nad Ludinou 122
Střítež nad Ludinou
75363</v>
      </c>
      <c r="D91" s="67" t="str">
        <f ca="1">IF(B91="","",OFFSET(List1!K$4,tisk!A90,0))</f>
        <v>Zajištění akceschopnosti pro JSDH Střítež nad Ludinou</v>
      </c>
      <c r="E91" s="89">
        <f ca="1">IF(B91="","",OFFSET(List1!N$4,tisk!A90,0))</f>
        <v>18000</v>
      </c>
      <c r="F91" s="45" t="str">
        <f ca="1">IF(B91="","",OFFSET(List1!O$4,tisk!A90,0))</f>
        <v>1/2020</v>
      </c>
      <c r="G91" s="90">
        <f ca="1">IF(B91="","",OFFSET(List1!Q$4,tisk!A90,0))</f>
        <v>10000</v>
      </c>
      <c r="H91" s="91">
        <f ca="1">IF(B91="","",OFFSET(List1!R$4,tisk!A90,0))</f>
        <v>44393</v>
      </c>
      <c r="I91" s="88">
        <f ca="1">IF(B91="","",OFFSET(List1!S$4,tisk!A90,0))</f>
        <v>100</v>
      </c>
      <c r="J91" s="88">
        <f ca="1">IF(B91="","",OFFSET(List1!T$4,tisk!A90,0))</f>
        <v>50</v>
      </c>
      <c r="K91" s="88">
        <f ca="1">IF(B91="","",OFFSET(List1!U$4,tisk!A90,0))</f>
        <v>50</v>
      </c>
      <c r="L91" s="88">
        <f ca="1">IF(B91="","",OFFSET(List1!V$4,tisk!A90,0))</f>
        <v>200</v>
      </c>
      <c r="M91" s="92">
        <f ca="1">IF(B91="","",OFFSET(List1!W$4,tisk!A90,0))</f>
        <v>10000</v>
      </c>
    </row>
    <row r="92" spans="1:13" s="2" customFormat="1" ht="87" customHeight="1" x14ac:dyDescent="0.25">
      <c r="A92" s="48"/>
      <c r="B92" s="88"/>
      <c r="C92" s="3" t="str">
        <f ca="1">IF(B91="","",CONCATENATE("Okres ",OFFSET(List1!F$4,tisk!A90,0),"
","Právní forma","
",OFFSET(List1!G$4,tisk!A90,0),"
","IČO ",OFFSET(List1!H$4,tisk!A90,0),"
 ","B.Ú. ",OFFSET(List1!I$4,tisk!A90,0)))</f>
        <v>Okres Přerov
Právní forma
Obec, m. č. hl. m. Prahy
IČO 00302023
 B.Ú. anonymizováno</v>
      </c>
      <c r="D92" s="5" t="str">
        <f ca="1">IF(B91="","",OFFSET(List1!L$4,tisk!A90,0))</f>
        <v>Zajištění akceschopnosti JSDH obcí Olomouckého kraje - podpora při získání řidičského oprávnění skupiny C</v>
      </c>
      <c r="E92" s="89"/>
      <c r="F92" s="44"/>
      <c r="G92" s="90"/>
      <c r="H92" s="91"/>
      <c r="I92" s="88"/>
      <c r="J92" s="88"/>
      <c r="K92" s="88"/>
      <c r="L92" s="88"/>
      <c r="M92" s="92"/>
    </row>
    <row r="93" spans="1:13" s="2" customFormat="1" ht="33.75" customHeight="1" x14ac:dyDescent="0.25">
      <c r="A93" s="48">
        <f>ROW()/3-1</f>
        <v>30</v>
      </c>
      <c r="B93" s="88"/>
      <c r="C93" s="3" t="str">
        <f ca="1">IF(B91="","",CONCATENATE("Zástupce","
",OFFSET(List1!J$4,tisk!A90,0)))</f>
        <v xml:space="preserve">Zástupce
</v>
      </c>
      <c r="D93" s="5" t="str">
        <f ca="1">IF(B91="","",CONCATENATE("Dotace bude použita na:",OFFSET(List1!M$4,tisk!A90,0)))</f>
        <v>Dotace bude použita na:a) získání řidičského oprávnění skupiny C pro 1 člena JSDH</v>
      </c>
      <c r="E93" s="89"/>
      <c r="F93" s="45" t="str">
        <f ca="1">IF(B91="","",OFFSET(List1!P$4,tisk!A90,0))</f>
        <v>6/2021</v>
      </c>
      <c r="G93" s="90"/>
      <c r="H93" s="91"/>
      <c r="I93" s="88"/>
      <c r="J93" s="88"/>
      <c r="K93" s="88"/>
      <c r="L93" s="88"/>
      <c r="M93" s="92"/>
    </row>
    <row r="94" spans="1:13" s="2" customFormat="1" ht="60.6" customHeight="1" x14ac:dyDescent="0.25">
      <c r="A94" s="48"/>
      <c r="B94" s="88" t="str">
        <f ca="1">IF(OFFSET(List1!A$4,tisk!A93,0)&gt;0,OFFSET(List1!A$4,tisk!A93,0),"")</f>
        <v>25</v>
      </c>
      <c r="C94" s="3" t="str">
        <f ca="1">IF(B94="","",CONCATENATE(OFFSET(List1!B$4,tisk!A93,0),"
",OFFSET(List1!C$4,tisk!A93,0),"
",OFFSET(List1!D$4,tisk!A93,0),"
",OFFSET(List1!E$4,tisk!A93,0)))</f>
        <v>Město Jeseník
Masarykovo nám. 167/1
Jeseník
79001</v>
      </c>
      <c r="D94" s="67" t="str">
        <f ca="1">IF(B94="","",OFFSET(List1!K$4,tisk!A93,0))</f>
        <v>Zajištění akceschopnosti pro JSDH Jeseník</v>
      </c>
      <c r="E94" s="89">
        <f ca="1">IF(B94="","",OFFSET(List1!N$4,tisk!A93,0))</f>
        <v>7800</v>
      </c>
      <c r="F94" s="45" t="str">
        <f ca="1">IF(B94="","",OFFSET(List1!O$4,tisk!A93,0))</f>
        <v>1/2020</v>
      </c>
      <c r="G94" s="90">
        <f ca="1">IF(B94="","",OFFSET(List1!Q$4,tisk!A93,0))</f>
        <v>7800</v>
      </c>
      <c r="H94" s="91">
        <f ca="1">IF(B94="","",OFFSET(List1!R$4,tisk!A93,0))</f>
        <v>44393</v>
      </c>
      <c r="I94" s="88">
        <f ca="1">IF(B94="","",OFFSET(List1!S$4,tisk!A93,0))</f>
        <v>30</v>
      </c>
      <c r="J94" s="88">
        <f ca="1">IF(B94="","",OFFSET(List1!T$4,tisk!A93,0))</f>
        <v>50</v>
      </c>
      <c r="K94" s="88">
        <f ca="1">IF(B94="","",OFFSET(List1!U$4,tisk!A93,0))</f>
        <v>100</v>
      </c>
      <c r="L94" s="88">
        <f ca="1">IF(B94="","",OFFSET(List1!V$4,tisk!A93,0))</f>
        <v>180</v>
      </c>
      <c r="M94" s="92">
        <f ca="1">IF(B94="","",OFFSET(List1!W$4,tisk!A93,0))</f>
        <v>7800</v>
      </c>
    </row>
    <row r="95" spans="1:13" s="2" customFormat="1" ht="88.9" customHeight="1" x14ac:dyDescent="0.25">
      <c r="A95" s="48"/>
      <c r="B95" s="88"/>
      <c r="C95" s="3" t="str">
        <f ca="1">IF(B94="","",CONCATENATE("Okres ",OFFSET(List1!F$4,tisk!A93,0),"
","Právní forma","
",OFFSET(List1!G$4,tisk!A93,0),"
","IČO ",OFFSET(List1!H$4,tisk!A93,0),"
 ","B.Ú. ",OFFSET(List1!I$4,tisk!A93,0)))</f>
        <v>Okres Jeseník
Právní forma
Obec, m. č. hl. m. Prahy
IČO 00302724
 B.Ú. anonymizováno</v>
      </c>
      <c r="D95" s="5" t="str">
        <f ca="1">IF(B94="","",OFFSET(List1!L$4,tisk!A93,0))</f>
        <v>Zkvalitnění akceschopnosti jednotky a zvýšení bezpečnosti členů jednotky sboru dobrovolných hasičů při jízdách k zásahům.</v>
      </c>
      <c r="E95" s="89"/>
      <c r="F95" s="44"/>
      <c r="G95" s="90"/>
      <c r="H95" s="91"/>
      <c r="I95" s="88"/>
      <c r="J95" s="88"/>
      <c r="K95" s="88"/>
      <c r="L95" s="88"/>
      <c r="M95" s="92"/>
    </row>
    <row r="96" spans="1:13" s="2" customFormat="1" ht="30" customHeight="1" x14ac:dyDescent="0.25">
      <c r="A96" s="48">
        <f>ROW()/3-1</f>
        <v>31</v>
      </c>
      <c r="B96" s="88"/>
      <c r="C96" s="3" t="str">
        <f ca="1">IF(B94="","",CONCATENATE("Zástupce","
",OFFSET(List1!J$4,tisk!A93,0)))</f>
        <v xml:space="preserve">Zástupce
</v>
      </c>
      <c r="D96" s="5" t="str">
        <f ca="1">IF(B94="","",CONCATENATE("Dotace bude použita na:",OFFSET(List1!M$4,tisk!A93,0)))</f>
        <v>Dotace bude použita na:f) absolvování kurzu bezpečné jízdy pro 2 členy JSDH obce</v>
      </c>
      <c r="E96" s="89"/>
      <c r="F96" s="45" t="str">
        <f ca="1">IF(B94="","",OFFSET(List1!P$4,tisk!A93,0))</f>
        <v>6/2021</v>
      </c>
      <c r="G96" s="90"/>
      <c r="H96" s="91"/>
      <c r="I96" s="88"/>
      <c r="J96" s="88"/>
      <c r="K96" s="88"/>
      <c r="L96" s="88"/>
      <c r="M96" s="92"/>
    </row>
    <row r="97" spans="1:13" s="2" customFormat="1" ht="60" customHeight="1" x14ac:dyDescent="0.25">
      <c r="A97" s="48"/>
      <c r="B97" s="88" t="str">
        <f ca="1">IF(OFFSET(List1!A$4,tisk!A96,0)&gt;0,OFFSET(List1!A$4,tisk!A96,0),"")</f>
        <v>30</v>
      </c>
      <c r="C97" s="3" t="str">
        <f ca="1">IF(B97="","",CONCATENATE(OFFSET(List1!B$4,tisk!A96,0),"
",OFFSET(List1!C$4,tisk!A96,0),"
",OFFSET(List1!D$4,tisk!A96,0),"
",OFFSET(List1!E$4,tisk!A96,0)))</f>
        <v>Obec Lukavice
Lukavice 47
Lukavice
78901</v>
      </c>
      <c r="D97" s="67" t="str">
        <f ca="1">IF(B97="","",OFFSET(List1!K$4,tisk!A96,0))</f>
        <v>Zajištění akceschopnosti pro JSDH Lukavice</v>
      </c>
      <c r="E97" s="89">
        <f ca="1">IF(B97="","",OFFSET(List1!N$4,tisk!A96,0))</f>
        <v>16335</v>
      </c>
      <c r="F97" s="45" t="str">
        <f ca="1">IF(B97="","",OFFSET(List1!O$4,tisk!A96,0))</f>
        <v>1/2020</v>
      </c>
      <c r="G97" s="90">
        <f ca="1">IF(B97="","",OFFSET(List1!Q$4,tisk!A96,0))</f>
        <v>12000</v>
      </c>
      <c r="H97" s="91">
        <f ca="1">IF(B97="","",OFFSET(List1!R$4,tisk!A96,0))</f>
        <v>44393</v>
      </c>
      <c r="I97" s="88">
        <f ca="1">IF(B97="","",OFFSET(List1!S$4,tisk!A96,0))</f>
        <v>30</v>
      </c>
      <c r="J97" s="88">
        <f ca="1">IF(B97="","",OFFSET(List1!T$4,tisk!A96,0))</f>
        <v>50</v>
      </c>
      <c r="K97" s="88">
        <f ca="1">IF(B97="","",OFFSET(List1!U$4,tisk!A96,0))</f>
        <v>100</v>
      </c>
      <c r="L97" s="88">
        <f ca="1">IF(B97="","",OFFSET(List1!V$4,tisk!A96,0))</f>
        <v>180</v>
      </c>
      <c r="M97" s="92">
        <f ca="1">IF(B97="","",OFFSET(List1!W$4,tisk!A96,0))</f>
        <v>12000</v>
      </c>
    </row>
    <row r="98" spans="1:13" s="2" customFormat="1" ht="67.900000000000006" customHeight="1" x14ac:dyDescent="0.25">
      <c r="A98" s="48"/>
      <c r="B98" s="88"/>
      <c r="C98" s="3" t="str">
        <f ca="1">IF(B97="","",CONCATENATE("Okres ",OFFSET(List1!F$4,tisk!A96,0),"
","Právní forma","
",OFFSET(List1!G$4,tisk!A96,0),"
","IČO ",OFFSET(List1!H$4,tisk!A96,0),"
 ","B.Ú. ",OFFSET(List1!I$4,tisk!A96,0)))</f>
        <v>Okres Šumperk
Právní forma
Obec, m. č. hl. m. Prahy
IČO 00302961
 B.Ú. anonymizováno</v>
      </c>
      <c r="D98" s="5" t="str">
        <f ca="1">IF(B97="","",OFFSET(List1!L$4,tisk!A96,0))</f>
        <v>Kurz bezpečné jízdy pro členy - řidiče  JSDH Lukavice. Zdokonalení řidičských schopností a dovedností.</v>
      </c>
      <c r="E98" s="89"/>
      <c r="F98" s="44"/>
      <c r="G98" s="90"/>
      <c r="H98" s="91"/>
      <c r="I98" s="88"/>
      <c r="J98" s="88"/>
      <c r="K98" s="88"/>
      <c r="L98" s="88"/>
      <c r="M98" s="92"/>
    </row>
    <row r="99" spans="1:13" s="2" customFormat="1" ht="30" customHeight="1" x14ac:dyDescent="0.25">
      <c r="A99" s="48">
        <f>ROW()/3-1</f>
        <v>32</v>
      </c>
      <c r="B99" s="88"/>
      <c r="C99" s="3" t="str">
        <f ca="1">IF(B97="","",CONCATENATE("Zástupce","
",OFFSET(List1!J$4,tisk!A96,0)))</f>
        <v xml:space="preserve">Zástupce
</v>
      </c>
      <c r="D99" s="5" t="str">
        <f ca="1">IF(B97="","",CONCATENATE("Dotace bude použita na:",OFFSET(List1!M$4,tisk!A96,0)))</f>
        <v>Dotace bude použita na:g) absolvování kurzu bezpečné jízdy pro 3 členy JSDH obce</v>
      </c>
      <c r="E99" s="89"/>
      <c r="F99" s="45" t="str">
        <f ca="1">IF(B97="","",OFFSET(List1!P$4,tisk!A96,0))</f>
        <v>6/2021</v>
      </c>
      <c r="G99" s="90"/>
      <c r="H99" s="91"/>
      <c r="I99" s="88"/>
      <c r="J99" s="88"/>
      <c r="K99" s="88"/>
      <c r="L99" s="88"/>
      <c r="M99" s="92"/>
    </row>
    <row r="100" spans="1:13" s="2" customFormat="1" ht="57.6" customHeight="1" x14ac:dyDescent="0.25">
      <c r="A100" s="48"/>
      <c r="B100" s="88" t="str">
        <f ca="1">IF(OFFSET(List1!A$4,tisk!A99,0)&gt;0,OFFSET(List1!A$4,tisk!A99,0),"")</f>
        <v>3</v>
      </c>
      <c r="C100" s="3" t="str">
        <f ca="1">IF(B100="","",CONCATENATE(OFFSET(List1!B$4,tisk!A99,0),"
",OFFSET(List1!C$4,tisk!A99,0),"
",OFFSET(List1!D$4,tisk!A99,0),"
",OFFSET(List1!E$4,tisk!A99,0)))</f>
        <v>Obec Lutín
Školní 203
Lutín
78349</v>
      </c>
      <c r="D100" s="67" t="str">
        <f ca="1">IF(B100="","",OFFSET(List1!K$4,tisk!A99,0))</f>
        <v>Zajištění akceschopnosti pro JSDH Třebčín</v>
      </c>
      <c r="E100" s="89">
        <f ca="1">IF(B100="","",OFFSET(List1!N$4,tisk!A99,0))</f>
        <v>16000</v>
      </c>
      <c r="F100" s="45" t="str">
        <f ca="1">IF(B100="","",OFFSET(List1!O$4,tisk!A99,0))</f>
        <v>1/2020</v>
      </c>
      <c r="G100" s="90">
        <f ca="1">IF(B100="","",OFFSET(List1!Q$4,tisk!A99,0))</f>
        <v>16000</v>
      </c>
      <c r="H100" s="91">
        <f ca="1">IF(B100="","",OFFSET(List1!R$4,tisk!A99,0))</f>
        <v>44393</v>
      </c>
      <c r="I100" s="88">
        <f ca="1">IF(B100="","",OFFSET(List1!S$4,tisk!A99,0))</f>
        <v>30</v>
      </c>
      <c r="J100" s="88">
        <f ca="1">IF(B100="","",OFFSET(List1!T$4,tisk!A99,0))</f>
        <v>50</v>
      </c>
      <c r="K100" s="88">
        <f ca="1">IF(B100="","",OFFSET(List1!U$4,tisk!A99,0))</f>
        <v>100</v>
      </c>
      <c r="L100" s="88">
        <f ca="1">IF(B100="","",OFFSET(List1!V$4,tisk!A99,0))</f>
        <v>180</v>
      </c>
      <c r="M100" s="92">
        <f ca="1">IF(B100="","",OFFSET(List1!W$4,tisk!A99,0))</f>
        <v>16000</v>
      </c>
    </row>
    <row r="101" spans="1:13" s="2" customFormat="1" ht="73.150000000000006" customHeight="1" x14ac:dyDescent="0.25">
      <c r="A101" s="48"/>
      <c r="B101" s="88"/>
      <c r="C101" s="3" t="str">
        <f ca="1">IF(B100="","",CONCATENATE("Okres ",OFFSET(List1!F$4,tisk!A99,0),"
","Právní forma","
",OFFSET(List1!G$4,tisk!A99,0),"
","IČO ",OFFSET(List1!H$4,tisk!A99,0),"
 ","B.Ú. ",OFFSET(List1!I$4,tisk!A99,0)))</f>
        <v>Okres Olomouc
Právní forma
Obec, m. č. hl. m. Prahy
IČO 00299189
 B.Ú. anonymizováno</v>
      </c>
      <c r="D101" s="5" t="str">
        <f ca="1">IF(B100="","",OFFSET(List1!L$4,tisk!A99,0))</f>
        <v>Kurz bezpečné jízdy</v>
      </c>
      <c r="E101" s="89"/>
      <c r="F101" s="44"/>
      <c r="G101" s="90"/>
      <c r="H101" s="91"/>
      <c r="I101" s="88"/>
      <c r="J101" s="88"/>
      <c r="K101" s="88"/>
      <c r="L101" s="88"/>
      <c r="M101" s="92"/>
    </row>
    <row r="102" spans="1:13" s="2" customFormat="1" ht="30" customHeight="1" x14ac:dyDescent="0.25">
      <c r="A102" s="48">
        <f>ROW()/3-1</f>
        <v>33</v>
      </c>
      <c r="B102" s="88"/>
      <c r="C102" s="3" t="str">
        <f ca="1">IF(B100="","",CONCATENATE("Zástupce","
",OFFSET(List1!J$4,tisk!A99,0)))</f>
        <v xml:space="preserve">Zástupce
</v>
      </c>
      <c r="D102" s="5" t="str">
        <f ca="1">IF(B100="","",CONCATENATE("Dotace bude použita na:",OFFSET(List1!M$4,tisk!A99,0)))</f>
        <v>Dotace bude použita na:h) absolvování kurzu bezpečné jízdy pro 4 členy JSDH obce</v>
      </c>
      <c r="E102" s="89"/>
      <c r="F102" s="45" t="str">
        <f ca="1">IF(B100="","",OFFSET(List1!P$4,tisk!A99,0))</f>
        <v>6/2021</v>
      </c>
      <c r="G102" s="90"/>
      <c r="H102" s="91"/>
      <c r="I102" s="88"/>
      <c r="J102" s="88"/>
      <c r="K102" s="88"/>
      <c r="L102" s="88"/>
      <c r="M102" s="92"/>
    </row>
    <row r="103" spans="1:13" s="2" customFormat="1" ht="59.45" customHeight="1" x14ac:dyDescent="0.25">
      <c r="A103" s="48"/>
      <c r="B103" s="88" t="str">
        <f ca="1">IF(OFFSET(List1!A$4,tisk!A102,0)&gt;0,OFFSET(List1!A$4,tisk!A102,0),"")</f>
        <v>5</v>
      </c>
      <c r="C103" s="3" t="str">
        <f ca="1">IF(B103="","",CONCATENATE(OFFSET(List1!B$4,tisk!A102,0),"
",OFFSET(List1!C$4,tisk!A102,0),"
",OFFSET(List1!D$4,tisk!A102,0),"
",OFFSET(List1!E$4,tisk!A102,0)))</f>
        <v>Statutární město Přerov
Bratrská 709/34
Přerov
75002</v>
      </c>
      <c r="D103" s="67" t="str">
        <f ca="1">IF(B103="","",OFFSET(List1!K$4,tisk!A102,0))</f>
        <v>Zajištění akceschopnosti pro JSDH Přerov - I Město</v>
      </c>
      <c r="E103" s="89">
        <f ca="1">IF(B103="","",OFFSET(List1!N$4,tisk!A102,0))</f>
        <v>16000</v>
      </c>
      <c r="F103" s="45" t="str">
        <f ca="1">IF(B103="","",OFFSET(List1!O$4,tisk!A102,0))</f>
        <v>1/2020</v>
      </c>
      <c r="G103" s="90">
        <f ca="1">IF(B103="","",OFFSET(List1!Q$4,tisk!A102,0))</f>
        <v>16000</v>
      </c>
      <c r="H103" s="91">
        <f ca="1">IF(B103="","",OFFSET(List1!R$4,tisk!A102,0))</f>
        <v>44393</v>
      </c>
      <c r="I103" s="88">
        <f ca="1">IF(B103="","",OFFSET(List1!S$4,tisk!A102,0))</f>
        <v>30</v>
      </c>
      <c r="J103" s="88">
        <f ca="1">IF(B103="","",OFFSET(List1!T$4,tisk!A102,0))</f>
        <v>50</v>
      </c>
      <c r="K103" s="88">
        <f ca="1">IF(B103="","",OFFSET(List1!U$4,tisk!A102,0))</f>
        <v>100</v>
      </c>
      <c r="L103" s="88">
        <f ca="1">IF(B103="","",OFFSET(List1!V$4,tisk!A102,0))</f>
        <v>180</v>
      </c>
      <c r="M103" s="92">
        <f ca="1">IF(B103="","",OFFSET(List1!W$4,tisk!A102,0))</f>
        <v>16000</v>
      </c>
    </row>
    <row r="104" spans="1:13" s="2" customFormat="1" ht="75.599999999999994" customHeight="1" x14ac:dyDescent="0.25">
      <c r="A104" s="48"/>
      <c r="B104" s="88"/>
      <c r="C104" s="3" t="str">
        <f ca="1">IF(B103="","",CONCATENATE("Okres ",OFFSET(List1!F$4,tisk!A102,0),"
","Právní forma","
",OFFSET(List1!G$4,tisk!A102,0),"
","IČO ",OFFSET(List1!H$4,tisk!A102,0),"
 ","B.Ú. ",OFFSET(List1!I$4,tisk!A102,0)))</f>
        <v>Okres Přerov
Právní forma
Obec, m. č. hl. m. Prahy
IČO 00301825
 B.Ú. anonymizováno</v>
      </c>
      <c r="D104" s="5" t="str">
        <f ca="1">IF(B103="","",OFFSET(List1!L$4,tisk!A102,0))</f>
        <v>S ohledem na otevření nového úseku dálnice D1 na Přerovsku a s tím rostoucí pravděpodobností přivolání JSDH Přerov I – Město jako podpory HZS ČR při zásahu na této komunikaci, je nezbytné zajistit proškolení řidičů.</v>
      </c>
      <c r="E104" s="89"/>
      <c r="F104" s="44"/>
      <c r="G104" s="90"/>
      <c r="H104" s="91"/>
      <c r="I104" s="88"/>
      <c r="J104" s="88"/>
      <c r="K104" s="88"/>
      <c r="L104" s="88"/>
      <c r="M104" s="92"/>
    </row>
    <row r="105" spans="1:13" s="2" customFormat="1" ht="30" customHeight="1" x14ac:dyDescent="0.25">
      <c r="A105" s="48">
        <f>ROW()/3-1</f>
        <v>34</v>
      </c>
      <c r="B105" s="88"/>
      <c r="C105" s="3" t="str">
        <f ca="1">IF(B103="","",CONCATENATE("Zástupce","
",OFFSET(List1!J$4,tisk!A102,0)))</f>
        <v xml:space="preserve">Zástupce
</v>
      </c>
      <c r="D105" s="5" t="str">
        <f ca="1">IF(B103="","",CONCATENATE("Dotace bude použita na:",OFFSET(List1!M$4,tisk!A102,0)))</f>
        <v>Dotace bude použita na:h) absolvování kurzu bezpečné jízdy pro 4 členy JSDH obce</v>
      </c>
      <c r="E105" s="89"/>
      <c r="F105" s="45" t="str">
        <f ca="1">IF(B103="","",OFFSET(List1!P$4,tisk!A102,0))</f>
        <v>6/2021</v>
      </c>
      <c r="G105" s="90"/>
      <c r="H105" s="91"/>
      <c r="I105" s="88"/>
      <c r="J105" s="88"/>
      <c r="K105" s="88"/>
      <c r="L105" s="88"/>
      <c r="M105" s="92"/>
    </row>
    <row r="106" spans="1:13" s="2" customFormat="1" ht="75" customHeight="1" x14ac:dyDescent="0.25">
      <c r="A106" s="48"/>
      <c r="B106" s="75" t="str">
        <f ca="1">IF(OFFSET(List1!A$4,tisk!A105,0)&gt;0,OFFSET(List1!A$4,tisk!A105,0),"")</f>
        <v/>
      </c>
      <c r="C106" s="3" t="str">
        <f ca="1">IF(B106="","",CONCATENATE(OFFSET(List1!B$4,tisk!A105,0),"
",OFFSET(List1!C$4,tisk!A105,0),"
",OFFSET(List1!D$4,tisk!A105,0),"
",OFFSET(List1!E$4,tisk!A105,0)))</f>
        <v/>
      </c>
      <c r="D106" s="67" t="str">
        <f ca="1">IF(B106="","",OFFSET(List1!K$4,tisk!A105,0))</f>
        <v/>
      </c>
      <c r="E106" s="76" t="str">
        <f ca="1">IF(B106="","",OFFSET(List1!N$4,tisk!A105,0))</f>
        <v/>
      </c>
      <c r="F106" s="45" t="str">
        <f ca="1">IF(B106="","",OFFSET(List1!O$4,tisk!A105,0))</f>
        <v/>
      </c>
      <c r="G106" s="77" t="str">
        <f ca="1">IF(B106="","",OFFSET(List1!Q$4,tisk!A105,0))</f>
        <v/>
      </c>
      <c r="H106" s="78" t="str">
        <f ca="1">IF(B106="","",OFFSET(List1!R$4,tisk!A105,0))</f>
        <v/>
      </c>
      <c r="I106" s="75" t="str">
        <f ca="1">IF(B106="","",OFFSET(List1!S$4,tisk!A105,0))</f>
        <v/>
      </c>
      <c r="J106" s="75" t="str">
        <f ca="1">IF(B106="","",OFFSET(List1!T$4,tisk!A105,0))</f>
        <v/>
      </c>
      <c r="K106" s="75" t="str">
        <f ca="1">IF(B106="","",OFFSET(List1!U$4,tisk!A105,0))</f>
        <v/>
      </c>
      <c r="L106" s="82"/>
      <c r="M106" s="85" t="str">
        <f ca="1">IF(B106="","",OFFSET(List1!W$4,tisk!A105,0))</f>
        <v/>
      </c>
    </row>
    <row r="107" spans="1:13" s="2" customFormat="1" x14ac:dyDescent="0.25">
      <c r="A107" s="49"/>
      <c r="C107" s="3"/>
      <c r="D107" s="5"/>
      <c r="E107" s="9"/>
      <c r="F107" s="46"/>
      <c r="G107" s="7"/>
      <c r="M107" s="86"/>
    </row>
    <row r="108" spans="1:13" s="2" customFormat="1" x14ac:dyDescent="0.25">
      <c r="A108" s="49"/>
      <c r="C108" s="3"/>
      <c r="D108" s="5"/>
      <c r="E108" s="9"/>
      <c r="F108" s="46"/>
      <c r="G108" s="7"/>
      <c r="M108" s="86"/>
    </row>
    <row r="109" spans="1:13" s="2" customFormat="1" x14ac:dyDescent="0.25">
      <c r="A109" s="49"/>
      <c r="C109" s="3"/>
      <c r="D109" s="5"/>
      <c r="E109" s="9"/>
      <c r="F109" s="46"/>
      <c r="G109" s="7"/>
      <c r="M109" s="86"/>
    </row>
    <row r="110" spans="1:13" s="2" customFormat="1" x14ac:dyDescent="0.25">
      <c r="A110" s="49"/>
      <c r="C110" s="3"/>
      <c r="D110" s="5"/>
      <c r="E110" s="9"/>
      <c r="F110" s="46"/>
      <c r="G110" s="7"/>
      <c r="M110" s="86"/>
    </row>
    <row r="111" spans="1:13" s="2" customFormat="1" x14ac:dyDescent="0.25">
      <c r="A111" s="49"/>
      <c r="C111" s="3"/>
      <c r="D111" s="5"/>
      <c r="E111" s="9"/>
      <c r="F111" s="46"/>
      <c r="G111" s="7"/>
      <c r="M111" s="86"/>
    </row>
    <row r="112" spans="1:13" s="2" customFormat="1" x14ac:dyDescent="0.25">
      <c r="A112" s="49"/>
      <c r="C112" s="3"/>
      <c r="D112" s="5"/>
      <c r="E112" s="9"/>
      <c r="F112" s="46"/>
      <c r="G112" s="7"/>
      <c r="M112" s="86"/>
    </row>
    <row r="113" spans="1:13" s="2" customFormat="1" x14ac:dyDescent="0.25">
      <c r="A113" s="49"/>
      <c r="C113" s="3"/>
      <c r="D113" s="5"/>
      <c r="E113" s="9"/>
      <c r="F113" s="46"/>
      <c r="G113" s="7"/>
      <c r="M113" s="86"/>
    </row>
    <row r="114" spans="1:13" s="2" customFormat="1" x14ac:dyDescent="0.25">
      <c r="A114" s="49"/>
      <c r="C114" s="3"/>
      <c r="D114" s="5"/>
      <c r="E114" s="9"/>
      <c r="F114" s="46"/>
      <c r="G114" s="7"/>
      <c r="M114" s="86"/>
    </row>
    <row r="115" spans="1:13" s="2" customFormat="1" x14ac:dyDescent="0.25">
      <c r="A115" s="49"/>
      <c r="C115" s="3"/>
      <c r="D115" s="5"/>
      <c r="E115" s="9"/>
      <c r="F115" s="46"/>
      <c r="G115" s="7"/>
      <c r="M115" s="86"/>
    </row>
    <row r="116" spans="1:13" s="2" customFormat="1" x14ac:dyDescent="0.25">
      <c r="A116" s="49"/>
      <c r="C116" s="3"/>
      <c r="D116" s="5"/>
      <c r="E116" s="9"/>
      <c r="F116" s="46"/>
      <c r="G116" s="7"/>
      <c r="M116" s="86"/>
    </row>
    <row r="117" spans="1:13" s="2" customFormat="1" x14ac:dyDescent="0.25">
      <c r="A117" s="49"/>
      <c r="C117" s="3"/>
      <c r="D117" s="5"/>
      <c r="E117" s="9"/>
      <c r="F117" s="46"/>
      <c r="G117" s="7"/>
      <c r="M117" s="86"/>
    </row>
    <row r="118" spans="1:13" s="2" customFormat="1" x14ac:dyDescent="0.25">
      <c r="A118" s="49"/>
      <c r="C118" s="3"/>
      <c r="D118" s="5"/>
      <c r="E118" s="9"/>
      <c r="F118" s="46"/>
      <c r="G118" s="7"/>
      <c r="M118" s="86"/>
    </row>
    <row r="119" spans="1:13" s="2" customFormat="1" x14ac:dyDescent="0.25">
      <c r="A119" s="49"/>
      <c r="C119" s="3"/>
      <c r="D119" s="5"/>
      <c r="E119" s="9"/>
      <c r="F119" s="46"/>
      <c r="G119" s="7"/>
      <c r="M119" s="86"/>
    </row>
    <row r="120" spans="1:13" s="2" customFormat="1" x14ac:dyDescent="0.25">
      <c r="A120" s="49"/>
      <c r="C120" s="3"/>
      <c r="D120" s="5"/>
      <c r="E120" s="9"/>
      <c r="F120" s="46"/>
      <c r="G120" s="7"/>
      <c r="M120" s="86"/>
    </row>
    <row r="121" spans="1:13" x14ac:dyDescent="0.25">
      <c r="C121" s="3"/>
      <c r="D121" s="5"/>
      <c r="E121" s="9"/>
      <c r="F121" s="46"/>
      <c r="G121" s="7"/>
      <c r="H121" s="2"/>
      <c r="I121" s="2"/>
      <c r="J121" s="2"/>
      <c r="K121" s="2"/>
      <c r="L121" s="2"/>
      <c r="M121" s="86"/>
    </row>
    <row r="122" spans="1:13" x14ac:dyDescent="0.25">
      <c r="C122" s="3"/>
      <c r="D122" s="5"/>
      <c r="E122" s="9"/>
      <c r="F122" s="46"/>
      <c r="G122" s="7"/>
      <c r="H122" s="2"/>
      <c r="I122" s="2"/>
      <c r="J122" s="2"/>
      <c r="K122" s="2"/>
      <c r="L122" s="2"/>
      <c r="M122" s="86"/>
    </row>
    <row r="123" spans="1:13" x14ac:dyDescent="0.25">
      <c r="C123" s="3"/>
      <c r="D123" s="5"/>
      <c r="E123" s="9"/>
      <c r="F123" s="46"/>
      <c r="G123" s="7"/>
      <c r="H123" s="2"/>
      <c r="I123" s="2"/>
      <c r="J123" s="2"/>
      <c r="K123" s="2"/>
      <c r="L123" s="2"/>
      <c r="M123" s="86"/>
    </row>
    <row r="124" spans="1:13" x14ac:dyDescent="0.25">
      <c r="C124" s="3"/>
      <c r="D124" s="5"/>
      <c r="E124" s="9"/>
      <c r="F124" s="46"/>
      <c r="G124" s="7"/>
      <c r="H124" s="2"/>
      <c r="I124" s="2"/>
      <c r="J124" s="2"/>
      <c r="K124" s="2"/>
      <c r="L124" s="2"/>
      <c r="M124" s="86"/>
    </row>
    <row r="125" spans="1:13" x14ac:dyDescent="0.25">
      <c r="C125" s="3"/>
      <c r="D125" s="5"/>
      <c r="E125" s="9"/>
      <c r="F125" s="46"/>
      <c r="G125" s="7"/>
      <c r="H125" s="2"/>
      <c r="I125" s="2"/>
      <c r="J125" s="2"/>
      <c r="K125" s="2"/>
      <c r="L125" s="2"/>
      <c r="M125" s="86"/>
    </row>
    <row r="126" spans="1:13" x14ac:dyDescent="0.25">
      <c r="C126" s="3"/>
      <c r="D126" s="5"/>
      <c r="E126" s="9"/>
      <c r="F126" s="46"/>
      <c r="G126" s="7"/>
      <c r="H126" s="2"/>
      <c r="I126" s="2"/>
      <c r="J126" s="2"/>
      <c r="K126" s="2"/>
      <c r="L126" s="2"/>
      <c r="M126" s="86"/>
    </row>
    <row r="127" spans="1:13" x14ac:dyDescent="0.25">
      <c r="C127" s="3"/>
      <c r="D127" s="5"/>
      <c r="E127" s="9"/>
      <c r="F127" s="46"/>
      <c r="G127" s="7"/>
      <c r="H127" s="2"/>
      <c r="I127" s="2"/>
      <c r="J127" s="2"/>
      <c r="K127" s="2"/>
      <c r="L127" s="2"/>
      <c r="M127" s="86"/>
    </row>
    <row r="128" spans="1:13" x14ac:dyDescent="0.25">
      <c r="C128" s="3"/>
      <c r="D128" s="5"/>
      <c r="E128" s="9"/>
      <c r="F128" s="46"/>
      <c r="G128" s="7"/>
      <c r="H128" s="2"/>
      <c r="I128" s="2"/>
      <c r="J128" s="2"/>
      <c r="K128" s="2"/>
      <c r="L128" s="2"/>
      <c r="M128" s="86"/>
    </row>
  </sheetData>
  <mergeCells count="312">
    <mergeCell ref="M1:M2"/>
    <mergeCell ref="B1:B3"/>
    <mergeCell ref="B4:B6"/>
    <mergeCell ref="E4:E6"/>
    <mergeCell ref="G4:G6"/>
    <mergeCell ref="H4:H6"/>
    <mergeCell ref="I4:I6"/>
    <mergeCell ref="J4:J6"/>
    <mergeCell ref="K4:K6"/>
    <mergeCell ref="L4:L6"/>
    <mergeCell ref="M4:M6"/>
    <mergeCell ref="E1:E3"/>
    <mergeCell ref="F1:F3"/>
    <mergeCell ref="G1:G3"/>
    <mergeCell ref="H1:H3"/>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cfRule type="notContainsBlanks" dxfId="10" priority="9" stopIfTrue="1">
      <formula>LEN(TRIM(F9))&gt;0</formula>
    </cfRule>
  </conditionalFormatting>
  <conditionalFormatting sqref="D9 D12 D15 D18 D21 D24 D27 D30 D33 D36 D39 D42 D45 D48 D51 D54 D57 D60 D63 D66 D69 D72 D75 D78 D81 D84 D87 D90 D93 D96 D99 D102 D105">
    <cfRule type="notContainsBlanks" dxfId="9" priority="8" stopIfTrue="1">
      <formula>LEN(TRIM(D9))&gt;0</formula>
    </cfRule>
  </conditionalFormatting>
  <conditionalFormatting sqref="D8 D11 D14 D17 D20 D23 D26 D29 D32 D35 D38 D41 D44 D47 D50 D53 D56 D59 D62 D65 D68 D71 D74 D77 D80 D83 D86 D89 D92 D95 D98 D101 D104">
    <cfRule type="notContainsBlanks" dxfId="8" priority="7" stopIfTrue="1">
      <formula>LEN(TRIM(D8))&gt;0</formula>
    </cfRule>
  </conditionalFormatting>
  <conditionalFormatting sqref="C9 C12 C15 C18 C21 C24 C27 C30 C33 C36 C39 C42 C45 C48 C51 C54 C57 C60 C63 C66 C69 C72 C75 C78 C81 C84 C87 C90 C93 C96 C99 C102 C105">
    <cfRule type="notContainsBlanks" dxfId="7" priority="6" stopIfTrue="1">
      <formula>LEN(TRIM(C9))&gt;0</formula>
    </cfRule>
  </conditionalFormatting>
  <conditionalFormatting sqref="B7:B106">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fRule type="notContainsBlanks" dxfId="4" priority="4" stopIfTrue="1">
      <formula>LEN(TRIM(C7))&gt;0</formula>
    </cfRule>
  </conditionalFormatting>
  <conditionalFormatting sqref="E7:E106">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cfRule type="notContainsBlanks" dxfId="2" priority="2" stopIfTrue="1">
      <formula>LEN(TRIM(F7))&gt;0</formula>
    </cfRule>
  </conditionalFormatting>
  <conditionalFormatting sqref="G7:L105 G106:K106">
    <cfRule type="notContainsBlanks" dxfId="1" priority="10" stopIfTrue="1">
      <formula>LEN(TRIM(G7))&gt;0</formula>
    </cfRule>
  </conditionalFormatting>
  <conditionalFormatting sqref="M7:M106">
    <cfRule type="notContainsBlanks" dxfId="0" priority="1" stopIfTrue="1">
      <formula>LEN(TRIM(M7))&gt;0</formula>
    </cfRule>
  </conditionalFormatting>
  <pageMargins left="0.31496062992125984" right="0.31496062992125984" top="0.78740157480314965" bottom="0.78740157480314965" header="0.31496062992125984" footer="0.31496062992125984"/>
  <pageSetup paperSize="9" scale="78" firstPageNumber="5" fitToHeight="0" orientation="landscape" useFirstPageNumber="1" r:id="rId1"/>
  <headerFooter alignWithMargins="0">
    <oddHeader xml:space="preserve">&amp;L&amp;"-,Kurzíva"Příloha č. 1 Seznam žadatelů dotačního titulu č. 14_02_03 </oddHeader>
    <oddFooter>&amp;L&amp;"Arial,Kurzíva"&amp;10Zastupitelstvo Olomouckého kraje 20. 4. 2020 
46. - Program na podporu JSDH 2020 – vyhodnocení dotačního titulu č. 14_02_03
Příloha č. 1 - Seznam žadatelů dotačního titulu č. 14_02_03&amp;R&amp;"-,Kurzíva"Strana &amp;P (celkem 17)</oddFooter>
  </headerFooter>
  <rowBreaks count="11" manualBreakCount="11">
    <brk id="12" max="16383" man="1"/>
    <brk id="21" max="16383" man="1"/>
    <brk id="30" max="16383" man="1"/>
    <brk id="39" max="16383" man="1"/>
    <brk id="48" max="16383" man="1"/>
    <brk id="57" max="16383" man="1"/>
    <brk id="66" max="16383" man="1"/>
    <brk id="72" max="16383" man="1"/>
    <brk id="81" max="16383" man="1"/>
    <brk id="90" max="16383" man="1"/>
    <brk id="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List1</vt:lpstr>
      <vt:lpstr>tisk</vt:lpstr>
      <vt:lpstr>List1!Názvy_tisku</vt:lpstr>
      <vt:lpstr>tisk!Názvy_tisku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Procházková Blanka</dc:creator>
  <cp:lastModifiedBy>Procházková Blanka</cp:lastModifiedBy>
  <cp:lastPrinted>2020-03-12T06:59:45Z</cp:lastPrinted>
  <dcterms:created xsi:type="dcterms:W3CDTF">2016-08-30T11:35:03Z</dcterms:created>
  <dcterms:modified xsi:type="dcterms:W3CDTF">2020-03-24T16:07:12Z</dcterms:modified>
</cp:coreProperties>
</file>