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krma7014\Desktop\ROK, ZOK\ROK, ZOK\Muller\"/>
    </mc:Choice>
  </mc:AlternateContent>
  <bookViews>
    <workbookView xWindow="480" yWindow="192" windowWidth="18192" windowHeight="11700" activeTab="1"/>
  </bookViews>
  <sheets>
    <sheet name="List1" sheetId="1" r:id="rId1"/>
    <sheet name="tisk" sheetId="2" r:id="rId2"/>
  </sheets>
  <definedNames>
    <definedName name="_FilterDatabase" localSheetId="0" hidden="1">List1!$A$10:$R$16</definedName>
    <definedName name="_xlnm._FilterDatabase" localSheetId="0" hidden="1">List1!$B$10:$AC$10</definedName>
    <definedName name="DZACATEK">List1!$N$1</definedName>
    <definedName name="FZACATEK">List1!$Q$1</definedName>
    <definedName name="LZACATEK">List1!$W$1</definedName>
    <definedName name="_xlnm.Print_Titles" localSheetId="0">List1!$1:$10</definedName>
    <definedName name="_xlnm.Print_Titles" localSheetId="1">tisk!$1:$3</definedName>
    <definedName name="_xlnm.Print_Area" localSheetId="1">tisk!$B$1:$Q$72</definedName>
  </definedNames>
  <calcPr calcId="162913"/>
</workbook>
</file>

<file path=xl/calcChain.xml><?xml version="1.0" encoding="utf-8"?>
<calcChain xmlns="http://schemas.openxmlformats.org/spreadsheetml/2006/main">
  <c r="Q4" i="2" l="1"/>
  <c r="P4" i="2"/>
  <c r="O4" i="2"/>
  <c r="N4" i="2"/>
  <c r="M4" i="2"/>
  <c r="W12" i="1" l="1"/>
  <c r="W14" i="1"/>
  <c r="W27" i="1"/>
  <c r="W11" i="1"/>
  <c r="W31" i="1"/>
  <c r="W33" i="1"/>
  <c r="W30" i="1"/>
  <c r="W13" i="1"/>
  <c r="W22" i="1"/>
  <c r="W29" i="1"/>
  <c r="W26" i="1"/>
  <c r="W32" i="1"/>
  <c r="W25" i="1"/>
  <c r="W28" i="1"/>
  <c r="W15" i="1"/>
  <c r="W20" i="1"/>
  <c r="W18" i="1"/>
  <c r="W19" i="1"/>
  <c r="W16" i="1"/>
  <c r="W17" i="1"/>
  <c r="W24" i="1"/>
  <c r="W23" i="1"/>
  <c r="W21" i="1"/>
  <c r="E4" i="2" l="1"/>
  <c r="A6" i="2"/>
  <c r="A9" i="2"/>
  <c r="A12" i="2"/>
  <c r="A15" i="2"/>
  <c r="K16" i="2" s="1"/>
  <c r="A18" i="2"/>
  <c r="A21" i="2"/>
  <c r="A24" i="2"/>
  <c r="A27" i="2"/>
  <c r="A30" i="2"/>
  <c r="A33" i="2"/>
  <c r="A36" i="2"/>
  <c r="A39" i="2"/>
  <c r="A42" i="2"/>
  <c r="A45" i="2"/>
  <c r="A48" i="2"/>
  <c r="A51" i="2"/>
  <c r="A54" i="2"/>
  <c r="A57" i="2"/>
  <c r="A60" i="2"/>
  <c r="A63" i="2"/>
  <c r="A66" i="2"/>
  <c r="A69" i="2"/>
  <c r="A72" i="2"/>
  <c r="B73" i="2" s="1"/>
  <c r="D74" i="2" s="1"/>
  <c r="A75" i="2"/>
  <c r="K13" i="2"/>
  <c r="C8" i="2"/>
  <c r="I49" i="2" l="1"/>
  <c r="P49" i="2"/>
  <c r="O49" i="2"/>
  <c r="Q49" i="2"/>
  <c r="N49" i="2"/>
  <c r="M49" i="2"/>
  <c r="C11" i="2"/>
  <c r="Q10" i="2"/>
  <c r="M10" i="2"/>
  <c r="P10" i="2"/>
  <c r="O10" i="2"/>
  <c r="N10" i="2"/>
  <c r="P61" i="2"/>
  <c r="Q61" i="2"/>
  <c r="O61" i="2"/>
  <c r="N61" i="2"/>
  <c r="M61" i="2"/>
  <c r="C37" i="2"/>
  <c r="P37" i="2"/>
  <c r="Q37" i="2"/>
  <c r="O37" i="2"/>
  <c r="N37" i="2"/>
  <c r="M37" i="2"/>
  <c r="P25" i="2"/>
  <c r="M25" i="2"/>
  <c r="O25" i="2"/>
  <c r="N25" i="2"/>
  <c r="Q25" i="2"/>
  <c r="H13" i="2"/>
  <c r="P13" i="2"/>
  <c r="Q13" i="2"/>
  <c r="O13" i="2"/>
  <c r="M13" i="2"/>
  <c r="N13" i="2"/>
  <c r="J70" i="2"/>
  <c r="Q70" i="2"/>
  <c r="M70" i="2"/>
  <c r="P70" i="2"/>
  <c r="N70" i="2"/>
  <c r="O70" i="2"/>
  <c r="D60" i="2"/>
  <c r="Q58" i="2"/>
  <c r="M58" i="2"/>
  <c r="P58" i="2"/>
  <c r="N58" i="2"/>
  <c r="O58" i="2"/>
  <c r="J46" i="2"/>
  <c r="Q46" i="2"/>
  <c r="M46" i="2"/>
  <c r="N46" i="2"/>
  <c r="P46" i="2"/>
  <c r="O46" i="2"/>
  <c r="H34" i="2"/>
  <c r="Q34" i="2"/>
  <c r="M34" i="2"/>
  <c r="N34" i="2"/>
  <c r="P34" i="2"/>
  <c r="O34" i="2"/>
  <c r="D24" i="2"/>
  <c r="Q22" i="2"/>
  <c r="M22" i="2"/>
  <c r="P22" i="2"/>
  <c r="O22" i="2"/>
  <c r="N22" i="2"/>
  <c r="H22" i="2"/>
  <c r="D69" i="2"/>
  <c r="N67" i="2"/>
  <c r="O67" i="2"/>
  <c r="Q67" i="2"/>
  <c r="M67" i="2"/>
  <c r="P67" i="2"/>
  <c r="D57" i="2"/>
  <c r="N55" i="2"/>
  <c r="O55" i="2"/>
  <c r="Q55" i="2"/>
  <c r="M55" i="2"/>
  <c r="P55" i="2"/>
  <c r="K43" i="2"/>
  <c r="N43" i="2"/>
  <c r="Q43" i="2"/>
  <c r="M43" i="2"/>
  <c r="O43" i="2"/>
  <c r="P43" i="2"/>
  <c r="D33" i="2"/>
  <c r="N31" i="2"/>
  <c r="Q31" i="2"/>
  <c r="M31" i="2"/>
  <c r="O31" i="2"/>
  <c r="P31" i="2"/>
  <c r="C19" i="2"/>
  <c r="N19" i="2"/>
  <c r="Q19" i="2"/>
  <c r="M19" i="2"/>
  <c r="O19" i="2"/>
  <c r="P19" i="2"/>
  <c r="H7" i="2"/>
  <c r="N7" i="2"/>
  <c r="O7" i="2"/>
  <c r="Q7" i="2"/>
  <c r="M7" i="2"/>
  <c r="P7" i="2"/>
  <c r="F64" i="2"/>
  <c r="O64" i="2"/>
  <c r="N64" i="2"/>
  <c r="P64" i="2"/>
  <c r="Q64" i="2"/>
  <c r="M64" i="2"/>
  <c r="O52" i="2"/>
  <c r="P52" i="2"/>
  <c r="N52" i="2"/>
  <c r="Q52" i="2"/>
  <c r="M52" i="2"/>
  <c r="C40" i="2"/>
  <c r="O40" i="2"/>
  <c r="N40" i="2"/>
  <c r="Q40" i="2"/>
  <c r="M40" i="2"/>
  <c r="P40" i="2"/>
  <c r="O28" i="2"/>
  <c r="P28" i="2"/>
  <c r="N28" i="2"/>
  <c r="Q28" i="2"/>
  <c r="M28" i="2"/>
  <c r="I16" i="2"/>
  <c r="O16" i="2"/>
  <c r="N16" i="2"/>
  <c r="Q16" i="2"/>
  <c r="M16" i="2"/>
  <c r="P16" i="2"/>
  <c r="C4" i="2"/>
  <c r="D22" i="2"/>
  <c r="F22" i="2"/>
  <c r="K22" i="2"/>
  <c r="D5" i="2"/>
  <c r="I13" i="2"/>
  <c r="L22" i="2"/>
  <c r="C23" i="2"/>
  <c r="I22" i="2"/>
  <c r="F6" i="2"/>
  <c r="D14" i="2"/>
  <c r="E37" i="2"/>
  <c r="G28" i="2"/>
  <c r="F33" i="2"/>
  <c r="G37" i="2"/>
  <c r="L28" i="2"/>
  <c r="L46" i="2"/>
  <c r="K46" i="2"/>
  <c r="I37" i="2"/>
  <c r="C28" i="2"/>
  <c r="D23" i="2"/>
  <c r="I4" i="2"/>
  <c r="G4" i="2"/>
  <c r="L4" i="2"/>
  <c r="E13" i="2"/>
  <c r="G13" i="2"/>
  <c r="H28" i="2"/>
  <c r="D38" i="2"/>
  <c r="F55" i="2"/>
  <c r="F30" i="2"/>
  <c r="I28" i="2"/>
  <c r="C22" i="2"/>
  <c r="K4" i="2"/>
  <c r="F15" i="2"/>
  <c r="C13" i="2"/>
  <c r="K37" i="2"/>
  <c r="K28" i="2"/>
  <c r="E28" i="2"/>
  <c r="F24" i="2"/>
  <c r="D13" i="2"/>
  <c r="F57" i="2"/>
  <c r="E55" i="2"/>
  <c r="D47" i="2"/>
  <c r="C56" i="2"/>
  <c r="C47" i="2"/>
  <c r="H46" i="2"/>
  <c r="G55" i="2"/>
  <c r="L37" i="2"/>
  <c r="F39" i="2"/>
  <c r="D29" i="2"/>
  <c r="C55" i="2"/>
  <c r="G22" i="2"/>
  <c r="E22" i="2"/>
  <c r="E46" i="2"/>
  <c r="J22" i="2"/>
  <c r="D56" i="2"/>
  <c r="C46" i="2"/>
  <c r="K64" i="2"/>
  <c r="D46" i="2"/>
  <c r="F46" i="2"/>
  <c r="I55" i="2"/>
  <c r="K55" i="2"/>
  <c r="F48" i="2"/>
  <c r="D48" i="2"/>
  <c r="G64" i="2"/>
  <c r="G70" i="2"/>
  <c r="H70" i="2"/>
  <c r="J64" i="2"/>
  <c r="I64" i="2"/>
  <c r="I70" i="2"/>
  <c r="L64" i="2"/>
  <c r="C71" i="2"/>
  <c r="D71" i="2"/>
  <c r="H64" i="2"/>
  <c r="L70" i="2"/>
  <c r="D65" i="2"/>
  <c r="F18" i="2"/>
  <c r="G46" i="2"/>
  <c r="I46" i="2"/>
  <c r="D70" i="2"/>
  <c r="D64" i="2"/>
  <c r="D66" i="2"/>
  <c r="K70" i="2"/>
  <c r="L16" i="2"/>
  <c r="I73" i="2"/>
  <c r="H73" i="2"/>
  <c r="E16" i="2"/>
  <c r="G40" i="2"/>
  <c r="H16" i="2"/>
  <c r="F31" i="2"/>
  <c r="E40" i="2"/>
  <c r="F9" i="2"/>
  <c r="L40" i="2"/>
  <c r="F42" i="2"/>
  <c r="G7" i="2"/>
  <c r="C17" i="2"/>
  <c r="C75" i="2"/>
  <c r="C16" i="2"/>
  <c r="G31" i="2"/>
  <c r="F75" i="2"/>
  <c r="D72" i="2"/>
  <c r="G73" i="2"/>
  <c r="F70" i="2"/>
  <c r="C65" i="2"/>
  <c r="E70" i="2"/>
  <c r="F72" i="2"/>
  <c r="C70" i="2"/>
  <c r="E64" i="2"/>
  <c r="F66" i="2"/>
  <c r="C64" i="2"/>
  <c r="H40" i="2"/>
  <c r="D17" i="2"/>
  <c r="K40" i="2"/>
  <c r="I40" i="2"/>
  <c r="D8" i="2"/>
  <c r="E31" i="2"/>
  <c r="C31" i="2"/>
  <c r="C73" i="2"/>
  <c r="F7" i="2"/>
  <c r="C32" i="2"/>
  <c r="M73" i="2"/>
  <c r="G16" i="2"/>
  <c r="E7" i="2"/>
  <c r="C7" i="2"/>
  <c r="D32" i="2"/>
  <c r="J73" i="2"/>
  <c r="K73" i="2"/>
  <c r="D40" i="2"/>
  <c r="C41" i="2"/>
  <c r="D41" i="2"/>
  <c r="K31" i="2"/>
  <c r="I31" i="2"/>
  <c r="L7" i="2"/>
  <c r="K7" i="2"/>
  <c r="I7" i="2"/>
  <c r="J40" i="2"/>
  <c r="I67" i="2"/>
  <c r="C58" i="2"/>
  <c r="I25" i="2"/>
  <c r="D26" i="2"/>
  <c r="K49" i="2"/>
  <c r="H58" i="2"/>
  <c r="E58" i="2"/>
  <c r="C74" i="2"/>
  <c r="D73" i="2"/>
  <c r="L73" i="2"/>
  <c r="D31" i="2"/>
  <c r="J31" i="2"/>
  <c r="L31" i="2"/>
  <c r="D18" i="2"/>
  <c r="D16" i="2"/>
  <c r="J16" i="2"/>
  <c r="J7" i="2"/>
  <c r="D7" i="2"/>
  <c r="D9" i="2"/>
  <c r="K25" i="2"/>
  <c r="F60" i="2"/>
  <c r="K67" i="2"/>
  <c r="E34" i="2"/>
  <c r="E73" i="2"/>
  <c r="D42" i="2"/>
  <c r="F43" i="2"/>
  <c r="I52" i="2"/>
  <c r="G52" i="2"/>
  <c r="H52" i="2"/>
  <c r="K52" i="2"/>
  <c r="L52" i="2"/>
  <c r="C52" i="2"/>
  <c r="D53" i="2"/>
  <c r="E52" i="2"/>
  <c r="F54" i="2"/>
  <c r="K34" i="2"/>
  <c r="F34" i="2"/>
  <c r="D35" i="2"/>
  <c r="I34" i="2"/>
  <c r="G34" i="2"/>
  <c r="C35" i="2"/>
  <c r="C34" i="2"/>
  <c r="L34" i="2"/>
  <c r="D12" i="2"/>
  <c r="E10" i="2"/>
  <c r="C10" i="2"/>
  <c r="F12" i="2"/>
  <c r="J10" i="2"/>
  <c r="I10" i="2"/>
  <c r="G10" i="2"/>
  <c r="H10" i="2"/>
  <c r="D11" i="2"/>
  <c r="F10" i="2"/>
  <c r="D10" i="2"/>
  <c r="L10" i="2"/>
  <c r="K10" i="2"/>
  <c r="F63" i="2"/>
  <c r="C61" i="2"/>
  <c r="I61" i="2"/>
  <c r="D62" i="2"/>
  <c r="K61" i="2"/>
  <c r="G61" i="2"/>
  <c r="D43" i="2"/>
  <c r="D44" i="2"/>
  <c r="C43" i="2"/>
  <c r="F45" i="2"/>
  <c r="E43" i="2"/>
  <c r="G43" i="2"/>
  <c r="I43" i="2"/>
  <c r="C44" i="2"/>
  <c r="G19" i="2"/>
  <c r="E19" i="2"/>
  <c r="K19" i="2"/>
  <c r="I19" i="2"/>
  <c r="L19" i="2"/>
  <c r="D20" i="2"/>
  <c r="F19" i="2"/>
  <c r="F21" i="2"/>
  <c r="C20" i="2"/>
  <c r="D34" i="2"/>
  <c r="F36" i="2"/>
  <c r="F49" i="2"/>
  <c r="L49" i="2"/>
  <c r="J25" i="2"/>
  <c r="H25" i="2"/>
  <c r="E25" i="2"/>
  <c r="G25" i="2"/>
  <c r="E49" i="2"/>
  <c r="G49" i="2"/>
  <c r="F58" i="2"/>
  <c r="D68" i="2"/>
  <c r="D59" i="2"/>
  <c r="F27" i="2"/>
  <c r="C25" i="2"/>
  <c r="F51" i="2"/>
  <c r="C49" i="2"/>
  <c r="D58" i="2"/>
  <c r="C59" i="2"/>
  <c r="C67" i="2"/>
  <c r="F69" i="2"/>
  <c r="K58" i="2"/>
  <c r="D50" i="2"/>
  <c r="L58" i="2"/>
  <c r="G67" i="2"/>
  <c r="G58" i="2"/>
  <c r="I58" i="2"/>
  <c r="D63" i="2"/>
  <c r="H61" i="2"/>
  <c r="D61" i="2"/>
  <c r="C53" i="2"/>
  <c r="F52" i="2"/>
  <c r="J52" i="2"/>
  <c r="D36" i="2"/>
  <c r="J34" i="2"/>
  <c r="D19" i="2"/>
  <c r="J19" i="2"/>
  <c r="H31" i="2"/>
  <c r="D75" i="2"/>
  <c r="F16" i="2"/>
  <c r="F40" i="2"/>
  <c r="F73" i="2"/>
  <c r="E61" i="2"/>
  <c r="C62" i="2"/>
  <c r="F61" i="2"/>
  <c r="J61" i="2"/>
  <c r="L61" i="2"/>
  <c r="D54" i="2"/>
  <c r="D45" i="2"/>
  <c r="H19" i="2"/>
  <c r="D52" i="2"/>
  <c r="D21" i="2"/>
  <c r="D25" i="2"/>
  <c r="J49" i="2"/>
  <c r="J58" i="2"/>
  <c r="D27" i="2"/>
  <c r="C26" i="2"/>
  <c r="H49" i="2"/>
  <c r="D49" i="2"/>
  <c r="F25" i="2"/>
  <c r="C50" i="2"/>
  <c r="L25" i="2"/>
  <c r="D51" i="2"/>
  <c r="E67" i="2"/>
  <c r="J67" i="2"/>
  <c r="D67" i="2"/>
  <c r="H55" i="2"/>
  <c r="L55" i="2"/>
  <c r="D55" i="2"/>
  <c r="J55" i="2"/>
  <c r="H37" i="2"/>
  <c r="J37" i="2"/>
  <c r="D39" i="2"/>
  <c r="F37" i="2"/>
  <c r="C38" i="2"/>
  <c r="D28" i="2"/>
  <c r="F28" i="2"/>
  <c r="J28" i="2"/>
  <c r="H4" i="2"/>
  <c r="D37" i="2"/>
  <c r="F4" i="2"/>
  <c r="D4" i="2"/>
  <c r="L13" i="2"/>
  <c r="D6" i="2"/>
  <c r="L43" i="2"/>
  <c r="J4" i="2"/>
  <c r="C29" i="2"/>
  <c r="C14" i="2"/>
  <c r="F13" i="2"/>
  <c r="J43" i="2"/>
  <c r="J13" i="2"/>
  <c r="D30" i="2"/>
  <c r="L67" i="2"/>
  <c r="H67" i="2"/>
  <c r="D15" i="2"/>
  <c r="H43" i="2"/>
  <c r="C68" i="2"/>
  <c r="F67" i="2"/>
  <c r="C5" i="2"/>
</calcChain>
</file>

<file path=xl/sharedStrings.xml><?xml version="1.0" encoding="utf-8"?>
<sst xmlns="http://schemas.openxmlformats.org/spreadsheetml/2006/main" count="444" uniqueCount="273">
  <si>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</si>
  <si>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</si>
  <si>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</si>
  <si>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</si>
  <si>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</si>
  <si>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</si>
  <si>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</si>
  <si>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</si>
  <si>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</si>
  <si>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</si>
  <si>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</si>
  <si>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</si>
  <si>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</si>
  <si>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</si>
  <si>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</si>
  <si>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</si>
  <si>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</si>
  <si>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</si>
  <si>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</si>
  <si>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</si>
  <si>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</si>
  <si>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</si>
  <si>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</si>
  <si>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</si>
  <si>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Název akce/projektu</t>
  </si>
  <si>
    <t>Celkové předpokládané výdaje realizované akce/projektu</t>
  </si>
  <si>
    <t>Termín akce/ realizace projektu
OD - DO</t>
  </si>
  <si>
    <t>Popis akce/projektu</t>
  </si>
  <si>
    <t>Účel použití dotace na akci/projekt/konkrétní účel</t>
  </si>
  <si>
    <t>1</t>
  </si>
  <si>
    <t>Obec Želeč</t>
  </si>
  <si>
    <t>Želeč 62</t>
  </si>
  <si>
    <t>Želeč</t>
  </si>
  <si>
    <t>79807</t>
  </si>
  <si>
    <t>Prostějov</t>
  </si>
  <si>
    <t>Obec, městská část hlavního města Prahy</t>
  </si>
  <si>
    <t>00288993</t>
  </si>
  <si>
    <t>7427701/0100</t>
  </si>
  <si>
    <t>Územní plán Želeč - druhá a třetí fáze</t>
  </si>
  <si>
    <t>Dne 29.12.2015 bylo schváleno pořízení nového ÚP. Zadání ÚP bylo schváleno dne 24. 11. 2016. V letošním roce bude zpracovaná 2. fáze dokumentace ÚP pro veřejné projednání návrhu ÚP a následně 3. fáze dokumentace ÚP pro jeho vydání.</t>
  </si>
  <si>
    <t>Dotace bude použita na úhradu zpracované 2. fáze dokumentace územního plánu pro veřejné projednání návrhu územního plánu a poslední 3. fáze dokumentace územního plánu pro jeho vydání.</t>
  </si>
  <si>
    <t>1/2020</t>
  </si>
  <si>
    <t>12/2020</t>
  </si>
  <si>
    <t>2</t>
  </si>
  <si>
    <t>Obec Jezernice</t>
  </si>
  <si>
    <t>Jezernice 206</t>
  </si>
  <si>
    <t>Jezernice</t>
  </si>
  <si>
    <t>75131</t>
  </si>
  <si>
    <t>Přerov</t>
  </si>
  <si>
    <t>70040915</t>
  </si>
  <si>
    <t>164392178/0300</t>
  </si>
  <si>
    <t>Územní plán Jezernice</t>
  </si>
  <si>
    <t>Projekt obsahuje 1. etapu zpracování Územního plánu Jezernice, jež představuje vypracování návrhu územního plánu pro společné jednání.</t>
  </si>
  <si>
    <t>1. etapu zpracování Územního plánu Jezernice, jež představuje vypracování návrhu územního plánu pro společné jednání v návaznosti na uzavřenou smlouvu s projektantem.</t>
  </si>
  <si>
    <t>3</t>
  </si>
  <si>
    <t>Obec Křtomil</t>
  </si>
  <si>
    <t>Křtomil 60</t>
  </si>
  <si>
    <t>Křtomil</t>
  </si>
  <si>
    <t>75114</t>
  </si>
  <si>
    <t>00636312</t>
  </si>
  <si>
    <t>1883127359/0800</t>
  </si>
  <si>
    <t>Zpracování změny č. 1 Územního plánu Křtomil s prvky regulačního plánu - dokončení změny</t>
  </si>
  <si>
    <t>Územní plán obce Křtomil již neodpovídá současným legislativním normám.  V rámci změny č. 1 územního plánu Křtomil budeme žádat o finanční prostředky na dokončení změny č. 1.</t>
  </si>
  <si>
    <t>V rámci žádosti o dotaci budou hrazeny výdaje na dokončení změny č. 1.</t>
  </si>
  <si>
    <t>4</t>
  </si>
  <si>
    <t>Obec Dolní Újezd</t>
  </si>
  <si>
    <t>Dolní Újezd 155</t>
  </si>
  <si>
    <t>Dolní Újezd</t>
  </si>
  <si>
    <t>75123</t>
  </si>
  <si>
    <t>00636223</t>
  </si>
  <si>
    <t>5022831/0100</t>
  </si>
  <si>
    <t>Územní plán Dolní Újezd</t>
  </si>
  <si>
    <t>Projekt obsahuje 1. etapu zpracování Územního plánu Dolní Újezd, jež představuje vypracování návrhu územního plánu pro společné jednání.</t>
  </si>
  <si>
    <t>1. etapu zpracování Územního plánu Dolní Újezd, jež představuje vypracování návrhu územního plánu pro společné jednání v
návaznosti na uzavřenou smlouvu s projektantem.</t>
  </si>
  <si>
    <t>5</t>
  </si>
  <si>
    <t>Obec Senička</t>
  </si>
  <si>
    <t>Senička 32</t>
  </si>
  <si>
    <t>Senička</t>
  </si>
  <si>
    <t>78345</t>
  </si>
  <si>
    <t>Olomouc</t>
  </si>
  <si>
    <t>00635324</t>
  </si>
  <si>
    <t>1801702349/0800</t>
  </si>
  <si>
    <t>Územní plán Senička</t>
  </si>
  <si>
    <t>Projekt obsahuje 1. etapu zpracování Územního plánu Senička, jež představuje vypracování návrhu územního plánu pro společné jednání.</t>
  </si>
  <si>
    <t>1. etapu zpracování Územního plánu Senička, jež představuje vypracování návrhu územního plánu pro společné jednání v
návaznosti na uzavřenou smlouvu s projektantem.</t>
  </si>
  <si>
    <t>6</t>
  </si>
  <si>
    <t>Obec Radotín</t>
  </si>
  <si>
    <t>Radotín 43</t>
  </si>
  <si>
    <t>Radotín</t>
  </si>
  <si>
    <t>75354</t>
  </si>
  <si>
    <t>00636525</t>
  </si>
  <si>
    <t>21225831/0100</t>
  </si>
  <si>
    <t>Územní plán Radotín</t>
  </si>
  <si>
    <t>Projekt obsahuje 1. etapu zpracování Územního plánu Radotín, jež představuje vypracování návrhu územního plánu pro společné jednání.</t>
  </si>
  <si>
    <t>1. etapu zpracování Územního plánu Radotín, jež představuje vypracování návrhu územního plánu pro společné jednání v
návaznosti na uzavřenou smlouvu s projektantem.</t>
  </si>
  <si>
    <t>7</t>
  </si>
  <si>
    <t>Obec Petrov nad Desnou</t>
  </si>
  <si>
    <t>Petrov nad Desnou 156</t>
  </si>
  <si>
    <t>Petrov nad Desnou</t>
  </si>
  <si>
    <t>78816</t>
  </si>
  <si>
    <t>Šumperk</t>
  </si>
  <si>
    <t>72054433</t>
  </si>
  <si>
    <t>94-1918841/0710</t>
  </si>
  <si>
    <t>Zpracování nového územního plánu pro obec Petrov nad Desnou</t>
  </si>
  <si>
    <t>Zpracování nového návrhu územního plánu pro obec Petrov nad Desnou, jeho odsouhlasení s dotčenými účastníky řízení, vytištění grafické a textové části a převedení do elektronické podoby.</t>
  </si>
  <si>
    <t>1. Zpracování grafické a textové části územního plánu s ohledem na platnou legislativu
2. Úpravy po společném jednání a po posouzení krajským úřadem
3. Úpravy po společném jednání a posouzení zastupitelstvem obce
4. Dotisky po vydání čistopisu</t>
  </si>
  <si>
    <t>8</t>
  </si>
  <si>
    <t>Obec Vitčice</t>
  </si>
  <si>
    <t>Vitčice 31</t>
  </si>
  <si>
    <t>Vitčice</t>
  </si>
  <si>
    <t>79827</t>
  </si>
  <si>
    <t>00600091</t>
  </si>
  <si>
    <t>21325701/0100</t>
  </si>
  <si>
    <t>Územní plán Vitčice</t>
  </si>
  <si>
    <t>Pořízení nového územního plánu obce Vitčice.</t>
  </si>
  <si>
    <t>Z investiční dotace bude hrazeno:
- zpracování návrhu územního plánu pro společné jednání
- úprava návrhu pro veřejné projednání
- zpracování územního plánu pro vydání - čistopis.</t>
  </si>
  <si>
    <t>9</t>
  </si>
  <si>
    <t>Obec Měrotín</t>
  </si>
  <si>
    <t>Měrotín 19</t>
  </si>
  <si>
    <t>Měrotín</t>
  </si>
  <si>
    <t>78324</t>
  </si>
  <si>
    <t>00635341</t>
  </si>
  <si>
    <t>1808761309/0800</t>
  </si>
  <si>
    <t>Územní plán Měrotín</t>
  </si>
  <si>
    <t>Předmětem akce je zpracování nového územního plánu pro obec Měrotín.</t>
  </si>
  <si>
    <t>Z dotace budou hrazeny náklady na zpracování územního plánu Měrotín, a to konkrétně na zpracování etapy č. 3 "Úprava návrhu ÚP pro veřejné projednání"a č. 4 "Úprava návrhu ÚP po veřejném projednání a ÚP pro vydání - čistopis" dle smlouvy o dílo.</t>
  </si>
  <si>
    <t>10</t>
  </si>
  <si>
    <t>Obec Olšany</t>
  </si>
  <si>
    <t>Olšany 75</t>
  </si>
  <si>
    <t>Olšany</t>
  </si>
  <si>
    <t>78962</t>
  </si>
  <si>
    <t>00303097</t>
  </si>
  <si>
    <t>8925841/0100</t>
  </si>
  <si>
    <t>Územní plán obce Olšany - změna č. 2</t>
  </si>
  <si>
    <t>Vypracování změny č. 2 Územního plánu obce Olšany, upravený návrh Změny č. 2 územního plánu obce pro veřejné projednání, výsledný návrh Změny č. 2 územního plánu, úplné znění územního plánu po vydání změny č. 2.</t>
  </si>
  <si>
    <t>Vypracování změny č. 2 Územního plánu obce Olšany
- upravený návrh Změny č. 2 územního plánu obce pro veřejné projednání 
- výsledný návrh Změny č. 2 územního plánu
- úplné znění územního plánu po vydání změny č. 2.</t>
  </si>
  <si>
    <t>11</t>
  </si>
  <si>
    <t>Obec Stará Ves</t>
  </si>
  <si>
    <t>Stará Ves 75</t>
  </si>
  <si>
    <t>Stará Ves</t>
  </si>
  <si>
    <t>75002</t>
  </si>
  <si>
    <t>00636584</t>
  </si>
  <si>
    <t>22025831/0100</t>
  </si>
  <si>
    <t>Změna č. 1 Územního plánu Stará Ves</t>
  </si>
  <si>
    <t>Pořízení Změny č. 1 Územního plánu Stará Ves zkráceným postupem včetně vyhotovení úplného znění, vyvolané objektivními změnami v území, v souladu s aktuálními Zásadami územního rozvoje Olomouckého kraje, požadavky obce a potřebami občanů.</t>
  </si>
  <si>
    <t>Změna č.1 Územního plánu Stará Ves zkráceným postupem včetně vyhotovení úplného znění.</t>
  </si>
  <si>
    <t>12</t>
  </si>
  <si>
    <t>Obec Třeština</t>
  </si>
  <si>
    <t>Třeština 10</t>
  </si>
  <si>
    <t>Třeština</t>
  </si>
  <si>
    <t>78973</t>
  </si>
  <si>
    <t>00635987</t>
  </si>
  <si>
    <t>1809450369/0800</t>
  </si>
  <si>
    <t>I. změna ÚP Třeština</t>
  </si>
  <si>
    <t>Vyhotovení I. změny Územního plánu Třeština.</t>
  </si>
  <si>
    <t>Zpracování prvního souboru změn Územního plánu obce Třeština zkráceným postupem.</t>
  </si>
  <si>
    <t>13</t>
  </si>
  <si>
    <t>Obec Radvanice</t>
  </si>
  <si>
    <t>Radvanice 9</t>
  </si>
  <si>
    <t>Radvanice</t>
  </si>
  <si>
    <t>75121</t>
  </si>
  <si>
    <t>00636533</t>
  </si>
  <si>
    <t>165305777/0300</t>
  </si>
  <si>
    <t>Pořízení Změny č. 2 Územního plánu Radvanice</t>
  </si>
  <si>
    <t>Pořízení Změny č. 2 Územního plánu Radvanice.</t>
  </si>
  <si>
    <t>Vypracování Změny č.2 Územního plánu Radvanice zkráceným postupem včetně vyhotovení úplného znění po změně č. 2, která bude v souladu se zákonem č. 183/2006 Sb., o územním plánování a stavebním řádu, ve znění pozdějších předpisů.</t>
  </si>
  <si>
    <t>14</t>
  </si>
  <si>
    <t>Obec Jakubovice</t>
  </si>
  <si>
    <t>Jakubovice 25</t>
  </si>
  <si>
    <t>Jakubovice</t>
  </si>
  <si>
    <t>78991</t>
  </si>
  <si>
    <t>00635979</t>
  </si>
  <si>
    <t>94-6815841/0710</t>
  </si>
  <si>
    <t>Územní plán Jakubovice</t>
  </si>
  <si>
    <t>Zpracování územního plánu I. a II. etapa.</t>
  </si>
  <si>
    <t>Zpracování územního plánu Jakubovice I. a II. etapa.</t>
  </si>
  <si>
    <t>15</t>
  </si>
  <si>
    <t>Obec Brníčko</t>
  </si>
  <si>
    <t>Brníčko 120</t>
  </si>
  <si>
    <t>Brníčko</t>
  </si>
  <si>
    <t>78975</t>
  </si>
  <si>
    <t>00302422</t>
  </si>
  <si>
    <t>264831297/0300</t>
  </si>
  <si>
    <t>Pořízení nového územního plánu obce Brníčko</t>
  </si>
  <si>
    <t>Zpracování nového územního plánu Brníčko - I. etapa (zpracování návrhu pro společné jednání s DO).</t>
  </si>
  <si>
    <t>16</t>
  </si>
  <si>
    <t>Obec Čechy</t>
  </si>
  <si>
    <t>Čechy 30</t>
  </si>
  <si>
    <t>Čechy</t>
  </si>
  <si>
    <t>75115</t>
  </si>
  <si>
    <t>00636177</t>
  </si>
  <si>
    <t>24020831/0100</t>
  </si>
  <si>
    <t>Podpora tvorby územního plánu Čechy</t>
  </si>
  <si>
    <t>Dotace bude použita na úhradu nákladů vzniklých při zpracování Územního plánu obce Čechy.</t>
  </si>
  <si>
    <t>Zpracování nového územního plánu Čechy, a to konkrétně zpracování návrhu ÚP pro společné a veřejné projednání a vydání čistopisu.</t>
  </si>
  <si>
    <t>17</t>
  </si>
  <si>
    <t>Obec Bohuslavice</t>
  </si>
  <si>
    <t>Bohuslavice 2</t>
  </si>
  <si>
    <t>Bohuslavice</t>
  </si>
  <si>
    <t>78972</t>
  </si>
  <si>
    <t>00302384</t>
  </si>
  <si>
    <t>1905637369/0800</t>
  </si>
  <si>
    <t>Změna č. 1 Územního plánu Bohuslavice</t>
  </si>
  <si>
    <t>Dotace bude použita na změnu č.1 územního plánu v obci Bohuslavice a to zkráceným postupem, která je mimo jiné vyvolána potřebou vymezení plochy určené pro stavbu budovy základní školy.</t>
  </si>
  <si>
    <t>Změna ÚP bude zahrnovat tři fáze:
1. Zpracování dokumentace územního plánu zahrnující právní stav platného Územního plánu Bohuslavice
2. Změna č. 1 Územního plánu Bohuslavice
3. Vyhotovení dokumentace Územní plán Bohuslavice zahrnující úplné znění.</t>
  </si>
  <si>
    <t>18</t>
  </si>
  <si>
    <t>Obec Lobodice</t>
  </si>
  <si>
    <t>Lobodice 39</t>
  </si>
  <si>
    <t>Lobodice</t>
  </si>
  <si>
    <t>75101</t>
  </si>
  <si>
    <t>00301523</t>
  </si>
  <si>
    <t>4927831/0100</t>
  </si>
  <si>
    <t>Úprava návrhu územního plánu pro veřejné projednání a úprava návrhu územního plánu po veřejném projednání pro vydání.</t>
  </si>
  <si>
    <t>2/2020</t>
  </si>
  <si>
    <t>20</t>
  </si>
  <si>
    <t>Obec Skřípov</t>
  </si>
  <si>
    <t>Skřípov 169</t>
  </si>
  <si>
    <t>Skřípov</t>
  </si>
  <si>
    <t>79852</t>
  </si>
  <si>
    <t>00600083</t>
  </si>
  <si>
    <t>94-6213701/0710</t>
  </si>
  <si>
    <t>Pořízení 1. změny územního plánu obce Skřípov</t>
  </si>
  <si>
    <t>Předmětem akce je pořízení 1. změny územního plánu obce Skřípov zkráceným způsobem z důvodu úpravy pozemků určených pro výstavbu rodinných domů.</t>
  </si>
  <si>
    <t>Pořízení 1. změny územního plánu obce Skřípov zkráceným způsobem.</t>
  </si>
  <si>
    <t>21</t>
  </si>
  <si>
    <t>Obec Šišma</t>
  </si>
  <si>
    <t>Šišma 59</t>
  </si>
  <si>
    <t>Šišma</t>
  </si>
  <si>
    <t>75111</t>
  </si>
  <si>
    <t>00636614</t>
  </si>
  <si>
    <t>1888229389/0800</t>
  </si>
  <si>
    <t>Pořízení nového územního plánu obce Šišma</t>
  </si>
  <si>
    <t>Pořízení územního plánu obce Šišma.</t>
  </si>
  <si>
    <t>Vyhotovení územního plánu obce Šišma.</t>
  </si>
  <si>
    <t>22</t>
  </si>
  <si>
    <t>Obec Krčmaň</t>
  </si>
  <si>
    <t>Kokorská 163</t>
  </si>
  <si>
    <t>Krčmaň</t>
  </si>
  <si>
    <t>77900</t>
  </si>
  <si>
    <t>00575640</t>
  </si>
  <si>
    <t>21626811/0100</t>
  </si>
  <si>
    <t>Zpracování Změny č. 1 ÚP Krčmaň.</t>
  </si>
  <si>
    <t>Zpracování Změny č. 1 ÚP Krčmaň, a to zkráceným postupem - etapa zpracování návrhu změny ÚP pro veřejné projednání.</t>
  </si>
  <si>
    <t>23</t>
  </si>
  <si>
    <t>Obec Vikantice</t>
  </si>
  <si>
    <t>Vikantice 131</t>
  </si>
  <si>
    <t>Vikantice</t>
  </si>
  <si>
    <t>78825</t>
  </si>
  <si>
    <t>00636070</t>
  </si>
  <si>
    <t>1906983319/0800</t>
  </si>
  <si>
    <t>Pořízení územního plánu Vikantice</t>
  </si>
  <si>
    <t>Pořízení územního plánu  Vikantice - 1. fáze návrhu územního plánu (společné jednání s dotčenými orgány).</t>
  </si>
  <si>
    <t>24</t>
  </si>
  <si>
    <t>Obec Šubířov</t>
  </si>
  <si>
    <t>Šubířov 40</t>
  </si>
  <si>
    <t>Šubířov</t>
  </si>
  <si>
    <t>00288845</t>
  </si>
  <si>
    <t>94-10415701/0710</t>
  </si>
  <si>
    <t>Územní plán Šubířov</t>
  </si>
  <si>
    <t>Zpracování nového územního plánu Šubířov - I. etapa (zpracování návrhu pro společné jednání s DO)</t>
  </si>
  <si>
    <t>02_01_02_Podpora zpracování územně plánovací dokumentace 2020</t>
  </si>
  <si>
    <t>krajský dotační titul</t>
  </si>
  <si>
    <t>počet obyvatel</t>
  </si>
  <si>
    <t>INV/NEINV</t>
  </si>
  <si>
    <t>Veřejná podpora</t>
  </si>
  <si>
    <t xml:space="preserve">INV </t>
  </si>
  <si>
    <t>NE</t>
  </si>
  <si>
    <t>Úprava návrhu územního plánu pro veřejné projednání - 4. etapa, Úprava návrhu územního plánu po veřejném projednání pro vydání - 5. etapa</t>
  </si>
  <si>
    <t>Úprava návrhu územního plánu pro veřejné projednání - 4. etapa
Úprava návrhu územního plánu po veřejném projednání pro vydání - 5. etapa.</t>
  </si>
  <si>
    <t>31.12.2020</t>
  </si>
  <si>
    <t>Návrh při alokaci 1 mil. Kč</t>
  </si>
  <si>
    <t>Návrh při alokaci 1 mil. Kč - náhradní žadatelé</t>
  </si>
  <si>
    <t>Návrh při převodu 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</si>
</sst>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Border="1"/>
    <xf numFmtId="164" fontId="0" fillId="0" borderId="0" xfId="0" applyNumberFormat="1"/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4" xfId="0" applyFont="1" applyFill="1" applyBorder="1" applyAlignment="1">
      <alignment horizontal="centerContinuous" wrapText="1"/>
    </xf>
    <xf numFmtId="0" fontId="1" fillId="0" borderId="0" xfId="0" applyFont="1" applyFill="1" applyAlignment="1"/>
    <xf numFmtId="0" fontId="1" fillId="0" borderId="5" xfId="0" applyFont="1" applyFill="1" applyBorder="1" applyAlignment="1">
      <alignment horizontal="centerContinuous" vertical="center" wrapText="1"/>
    </xf>
    <xf numFmtId="0" fontId="1" fillId="0" borderId="6" xfId="0" applyFont="1" applyFill="1" applyBorder="1" applyAlignment="1">
      <alignment horizontal="centerContinuous" vertical="center" wrapText="1"/>
    </xf>
    <xf numFmtId="0" fontId="1" fillId="0" borderId="6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Continuous" wrapText="1"/>
    </xf>
    <xf numFmtId="0" fontId="1" fillId="0" borderId="10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12" xfId="0" applyFont="1" applyFill="1" applyBorder="1" applyAlignment="1">
      <alignment horizontal="centerContinuous" vertical="center" wrapText="1"/>
    </xf>
    <xf numFmtId="0" fontId="1" fillId="0" borderId="12" xfId="0" applyFont="1" applyFill="1" applyBorder="1" applyAlignment="1">
      <alignment horizontal="centerContinuous" wrapText="1"/>
    </xf>
    <xf numFmtId="0" fontId="1" fillId="0" borderId="13" xfId="0" applyFont="1" applyFill="1" applyBorder="1" applyAlignment="1">
      <alignment horizontal="centerContinuous" wrapText="1"/>
    </xf>
    <xf numFmtId="0" fontId="1" fillId="0" borderId="14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horizontal="center" wrapText="1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19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Border="1"/>
    <xf numFmtId="164" fontId="1" fillId="0" borderId="2" xfId="0" applyNumberFormat="1" applyFont="1" applyFill="1" applyBorder="1" applyAlignment="1">
      <alignment horizontal="centerContinuous" wrapText="1"/>
    </xf>
    <xf numFmtId="164" fontId="1" fillId="0" borderId="3" xfId="0" applyNumberFormat="1" applyFont="1" applyFill="1" applyBorder="1" applyAlignment="1">
      <alignment horizontal="centerContinuous" wrapText="1"/>
    </xf>
    <xf numFmtId="164" fontId="1" fillId="0" borderId="12" xfId="0" applyNumberFormat="1" applyFont="1" applyFill="1" applyBorder="1" applyAlignment="1">
      <alignment horizontal="centerContinuous" wrapText="1"/>
    </xf>
    <xf numFmtId="0" fontId="1" fillId="0" borderId="10" xfId="0" applyFont="1" applyFill="1" applyBorder="1" applyAlignment="1">
      <alignment horizontal="centerContinuous" wrapText="1"/>
    </xf>
    <xf numFmtId="0" fontId="1" fillId="0" borderId="14" xfId="0" applyFont="1" applyFill="1" applyBorder="1" applyAlignment="1">
      <alignment horizontal="centerContinuous" wrapText="1"/>
    </xf>
    <xf numFmtId="0" fontId="1" fillId="0" borderId="4" xfId="0" applyFont="1" applyFill="1" applyBorder="1" applyAlignment="1">
      <alignment horizontal="centerContinuous" vertical="center" wrapText="1"/>
    </xf>
    <xf numFmtId="0" fontId="2" fillId="0" borderId="16" xfId="0" applyFont="1" applyBorder="1" applyAlignment="1">
      <alignment horizontal="centerContinuous" vertical="center"/>
    </xf>
    <xf numFmtId="0" fontId="1" fillId="0" borderId="2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/>
    <xf numFmtId="0" fontId="2" fillId="0" borderId="21" xfId="0" applyFont="1" applyBorder="1" applyAlignment="1">
      <alignment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5" xfId="0" applyFont="1" applyBorder="1"/>
    <xf numFmtId="0" fontId="3" fillId="0" borderId="7" xfId="0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0" xfId="0" applyBorder="1" applyAlignment="1"/>
    <xf numFmtId="3" fontId="1" fillId="0" borderId="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3" fillId="0" borderId="24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center" wrapText="1"/>
    </xf>
    <xf numFmtId="3" fontId="3" fillId="0" borderId="23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3" fillId="0" borderId="27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37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right" vertical="center" wrapText="1"/>
    </xf>
    <xf numFmtId="49" fontId="3" fillId="0" borderId="37" xfId="0" applyNumberFormat="1" applyFont="1" applyBorder="1" applyAlignment="1">
      <alignment horizontal="right" vertical="center" wrapText="1"/>
    </xf>
    <xf numFmtId="49" fontId="3" fillId="0" borderId="38" xfId="0" applyNumberFormat="1" applyFont="1" applyBorder="1" applyAlignment="1">
      <alignment horizontal="righ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3" fontId="3" fillId="0" borderId="38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37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horizontal="right" vertical="center"/>
    </xf>
    <xf numFmtId="49" fontId="3" fillId="0" borderId="38" xfId="0" applyNumberFormat="1" applyFont="1" applyBorder="1" applyAlignment="1">
      <alignment horizontal="right" vertical="center"/>
    </xf>
    <xf numFmtId="0" fontId="1" fillId="0" borderId="3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left" vertical="center" wrapText="1"/>
    </xf>
    <xf numFmtId="0" fontId="3" fillId="0" borderId="39" xfId="0" applyFont="1" applyBorder="1"/>
    <xf numFmtId="49" fontId="3" fillId="0" borderId="38" xfId="0" applyNumberFormat="1" applyFont="1" applyFill="1" applyBorder="1" applyAlignment="1">
      <alignment horizontal="left" vertical="center" wrapText="1"/>
    </xf>
    <xf numFmtId="165" fontId="4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center"/>
    </xf>
    <xf numFmtId="165" fontId="5" fillId="0" borderId="39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right"/>
    </xf>
    <xf numFmtId="3" fontId="0" fillId="0" borderId="0" xfId="0" applyNumberFormat="1" applyBorder="1" applyAlignment="1"/>
    <xf numFmtId="0" fontId="0" fillId="0" borderId="39" xfId="0" applyBorder="1" applyAlignment="1"/>
    <xf numFmtId="3" fontId="1" fillId="0" borderId="38" xfId="0" applyNumberFormat="1" applyFont="1" applyBorder="1" applyAlignment="1">
      <alignment horizontal="center" vertical="center"/>
    </xf>
    <xf numFmtId="3" fontId="3" fillId="0" borderId="0" xfId="0" applyNumberFormat="1" applyFont="1" applyBorder="1"/>
    <xf numFmtId="3" fontId="3" fillId="0" borderId="38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</cellXfs>
  <cellStyles count="1">
    <cellStyle name="Normální" xfId="0" builtinId="0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1"/>
  <sheetViews>
    <sheetView topLeftCell="M103" workbookViewId="0">
      <selection activeCell="X8" sqref="X8:Z10"/>
    </sheetView>
  </sheetViews>
  <sheetFormatPr defaultRowHeight="14.4" x14ac:dyDescent="0.3"/>
  <cols>
    <col min="1" max="1" width="4.5546875" customWidth="1"/>
    <col min="2" max="2" width="5.6640625" customWidth="1"/>
    <col min="3" max="7" width="14.44140625" customWidth="1"/>
    <col min="8" max="8" width="14.44140625" hidden="1" customWidth="1"/>
    <col min="9" max="10" width="14.44140625" customWidth="1"/>
    <col min="11" max="11" width="17.88671875" hidden="1" customWidth="1"/>
    <col min="12" max="12" width="17.88671875" customWidth="1"/>
    <col min="13" max="13" width="26.44140625" customWidth="1"/>
    <col min="14" max="14" width="24.88671875" customWidth="1"/>
    <col min="15" max="15" width="13.33203125" customWidth="1"/>
    <col min="16" max="16" width="13.6640625" customWidth="1"/>
    <col min="17" max="17" width="14.109375" customWidth="1"/>
    <col min="18" max="18" width="11.44140625" bestFit="1" customWidth="1"/>
    <col min="19" max="19" width="10.6640625" customWidth="1"/>
    <col min="22" max="22" width="9.109375" customWidth="1"/>
    <col min="23" max="23" width="11.5546875" customWidth="1"/>
    <col min="24" max="28" width="9.109375" customWidth="1"/>
    <col min="29" max="29" width="9.109375" hidden="1" customWidth="1"/>
    <col min="30" max="30" width="9.109375" customWidth="1"/>
  </cols>
  <sheetData>
    <row r="1" spans="1:29" s="18" customFormat="1" ht="10.5" customHeight="1" x14ac:dyDescent="0.2"/>
    <row r="2" spans="1:29" s="18" customFormat="1" ht="10.5" customHeight="1" x14ac:dyDescent="0.2"/>
    <row r="3" spans="1:29" s="18" customFormat="1" ht="10.5" customHeight="1" x14ac:dyDescent="0.2"/>
    <row r="4" spans="1:29" s="18" customFormat="1" ht="10.5" customHeight="1" x14ac:dyDescent="0.2"/>
    <row r="5" spans="1:29" s="18" customFormat="1" ht="10.5" customHeight="1" x14ac:dyDescent="0.2"/>
    <row r="6" spans="1:29" s="18" customFormat="1" ht="10.5" customHeight="1" x14ac:dyDescent="0.2"/>
    <row r="7" spans="1:29" s="18" customFormat="1" ht="10.5" customHeight="1" thickBot="1" x14ac:dyDescent="0.25"/>
    <row r="8" spans="1:29" s="22" customFormat="1" ht="53.25" customHeight="1" thickBot="1" x14ac:dyDescent="0.25">
      <c r="B8" s="14" t="s">
        <v>0</v>
      </c>
      <c r="C8" s="58" t="s">
        <v>1</v>
      </c>
      <c r="D8" s="19"/>
      <c r="E8" s="19"/>
      <c r="F8" s="19"/>
      <c r="G8" s="19"/>
      <c r="H8" s="19"/>
      <c r="I8" s="19"/>
      <c r="J8" s="19"/>
      <c r="K8" s="20"/>
      <c r="L8" s="16" t="s">
        <v>24</v>
      </c>
      <c r="M8" s="21" t="s">
        <v>27</v>
      </c>
      <c r="N8" s="16" t="s">
        <v>2</v>
      </c>
      <c r="O8" s="12" t="s">
        <v>3</v>
      </c>
      <c r="P8" s="141" t="s">
        <v>4</v>
      </c>
      <c r="Q8" s="142"/>
      <c r="R8" s="85" t="s">
        <v>5</v>
      </c>
      <c r="S8" s="11" t="s">
        <v>6</v>
      </c>
      <c r="T8" s="143" t="s">
        <v>7</v>
      </c>
      <c r="U8" s="144"/>
      <c r="V8" s="144"/>
      <c r="W8" s="145"/>
      <c r="X8" s="141" t="s">
        <v>270</v>
      </c>
      <c r="Y8" s="159" t="s">
        <v>271</v>
      </c>
      <c r="Z8" s="159" t="s">
        <v>272</v>
      </c>
      <c r="AA8" s="147" t="s">
        <v>263</v>
      </c>
      <c r="AB8" s="150" t="s">
        <v>264</v>
      </c>
      <c r="AC8" s="146" t="s">
        <v>262</v>
      </c>
    </row>
    <row r="9" spans="1:29" s="22" customFormat="1" ht="13.5" customHeight="1" x14ac:dyDescent="0.25">
      <c r="B9" s="15"/>
      <c r="C9" s="59" t="s">
        <v>8</v>
      </c>
      <c r="D9" s="23"/>
      <c r="E9" s="23"/>
      <c r="F9" s="23"/>
      <c r="G9" s="46"/>
      <c r="H9" s="45"/>
      <c r="I9" s="24"/>
      <c r="J9" s="24"/>
      <c r="K9" s="60"/>
      <c r="L9" s="13"/>
      <c r="M9" s="25"/>
      <c r="N9" s="13"/>
      <c r="O9" s="86"/>
      <c r="P9" s="26"/>
      <c r="Q9" s="27"/>
      <c r="R9" s="26"/>
      <c r="S9" s="99"/>
      <c r="T9" s="155" t="s">
        <v>9</v>
      </c>
      <c r="U9" s="157" t="s">
        <v>10</v>
      </c>
      <c r="V9" s="159" t="s">
        <v>11</v>
      </c>
      <c r="W9" s="159" t="s">
        <v>12</v>
      </c>
      <c r="X9" s="153"/>
      <c r="Y9" s="161"/>
      <c r="Z9" s="161"/>
      <c r="AA9" s="148"/>
      <c r="AB9" s="151"/>
      <c r="AC9" s="146"/>
    </row>
    <row r="10" spans="1:29" s="22" customFormat="1" ht="15" customHeight="1" thickBot="1" x14ac:dyDescent="0.3">
      <c r="B10" s="28"/>
      <c r="C10" s="61" t="s">
        <v>13</v>
      </c>
      <c r="D10" s="62" t="s">
        <v>14</v>
      </c>
      <c r="E10" s="62" t="s">
        <v>15</v>
      </c>
      <c r="F10" s="62" t="s">
        <v>16</v>
      </c>
      <c r="G10" s="63" t="s">
        <v>17</v>
      </c>
      <c r="H10" s="64" t="s">
        <v>18</v>
      </c>
      <c r="I10" s="65" t="s">
        <v>19</v>
      </c>
      <c r="J10" s="65" t="s">
        <v>20</v>
      </c>
      <c r="K10" s="66" t="s">
        <v>21</v>
      </c>
      <c r="L10" s="29"/>
      <c r="M10" s="30"/>
      <c r="N10" s="29"/>
      <c r="O10" s="33"/>
      <c r="P10" s="31" t="s">
        <v>22</v>
      </c>
      <c r="Q10" s="32" t="s">
        <v>23</v>
      </c>
      <c r="R10" s="31"/>
      <c r="S10" s="31"/>
      <c r="T10" s="156"/>
      <c r="U10" s="158"/>
      <c r="V10" s="160"/>
      <c r="W10" s="160"/>
      <c r="X10" s="154"/>
      <c r="Y10" s="160"/>
      <c r="Z10" s="160"/>
      <c r="AA10" s="149"/>
      <c r="AB10" s="152"/>
      <c r="AC10" s="146"/>
    </row>
    <row r="11" spans="1:29" s="76" customFormat="1" ht="84.9" customHeight="1" x14ac:dyDescent="0.3">
      <c r="A11" s="76">
        <v>1</v>
      </c>
      <c r="B11" s="83" t="s">
        <v>224</v>
      </c>
      <c r="C11" s="73" t="s">
        <v>225</v>
      </c>
      <c r="D11" s="73" t="s">
        <v>226</v>
      </c>
      <c r="E11" s="74" t="s">
        <v>227</v>
      </c>
      <c r="F11" s="75" t="s">
        <v>228</v>
      </c>
      <c r="G11" s="73" t="s">
        <v>48</v>
      </c>
      <c r="H11" s="73" t="s">
        <v>35</v>
      </c>
      <c r="I11" s="75" t="s">
        <v>229</v>
      </c>
      <c r="J11" s="75" t="s">
        <v>230</v>
      </c>
      <c r="K11" s="75"/>
      <c r="L11" s="80" t="s">
        <v>231</v>
      </c>
      <c r="M11" s="80" t="s">
        <v>232</v>
      </c>
      <c r="N11" s="80" t="s">
        <v>233</v>
      </c>
      <c r="O11" s="69">
        <v>300000</v>
      </c>
      <c r="P11" s="68" t="s">
        <v>41</v>
      </c>
      <c r="Q11" s="68" t="s">
        <v>42</v>
      </c>
      <c r="R11" s="69">
        <v>150000</v>
      </c>
      <c r="S11" s="103" t="s">
        <v>269</v>
      </c>
      <c r="T11" s="100">
        <v>200</v>
      </c>
      <c r="U11" s="96">
        <v>200</v>
      </c>
      <c r="V11" s="93">
        <v>150</v>
      </c>
      <c r="W11" s="93">
        <f t="shared" ref="W11:W33" si="0">SUM(T11:V11)</f>
        <v>550</v>
      </c>
      <c r="X11" s="69">
        <v>150000</v>
      </c>
      <c r="Y11" s="90">
        <v>0</v>
      </c>
      <c r="Z11" s="90">
        <v>150000</v>
      </c>
      <c r="AA11" s="102" t="s">
        <v>265</v>
      </c>
      <c r="AB11" s="102" t="s">
        <v>266</v>
      </c>
      <c r="AC11" s="97">
        <v>218</v>
      </c>
    </row>
    <row r="12" spans="1:29" s="76" customFormat="1" ht="84.9" customHeight="1" x14ac:dyDescent="0.3">
      <c r="A12" s="76">
        <v>2</v>
      </c>
      <c r="B12" s="83" t="s">
        <v>252</v>
      </c>
      <c r="C12" s="73" t="s">
        <v>253</v>
      </c>
      <c r="D12" s="73" t="s">
        <v>254</v>
      </c>
      <c r="E12" s="74" t="s">
        <v>255</v>
      </c>
      <c r="F12" s="75" t="s">
        <v>218</v>
      </c>
      <c r="G12" s="73" t="s">
        <v>34</v>
      </c>
      <c r="H12" s="73" t="s">
        <v>35</v>
      </c>
      <c r="I12" s="75" t="s">
        <v>256</v>
      </c>
      <c r="J12" s="75" t="s">
        <v>257</v>
      </c>
      <c r="K12" s="75"/>
      <c r="L12" s="80" t="s">
        <v>258</v>
      </c>
      <c r="M12" s="80" t="s">
        <v>259</v>
      </c>
      <c r="N12" s="80" t="s">
        <v>259</v>
      </c>
      <c r="O12" s="69">
        <v>80000</v>
      </c>
      <c r="P12" s="68" t="s">
        <v>41</v>
      </c>
      <c r="Q12" s="68" t="s">
        <v>42</v>
      </c>
      <c r="R12" s="69">
        <v>40000</v>
      </c>
      <c r="S12" s="103" t="s">
        <v>269</v>
      </c>
      <c r="T12" s="78">
        <v>200</v>
      </c>
      <c r="U12" s="95">
        <v>200</v>
      </c>
      <c r="V12" s="82">
        <v>150</v>
      </c>
      <c r="W12" s="82">
        <f t="shared" si="0"/>
        <v>550</v>
      </c>
      <c r="X12" s="69">
        <v>40000</v>
      </c>
      <c r="Y12" s="69">
        <v>0</v>
      </c>
      <c r="Z12" s="69">
        <v>40000</v>
      </c>
      <c r="AA12" s="101" t="s">
        <v>265</v>
      </c>
      <c r="AB12" s="101" t="s">
        <v>266</v>
      </c>
      <c r="AC12" s="97">
        <v>254</v>
      </c>
    </row>
    <row r="13" spans="1:29" s="76" customFormat="1" ht="84.9" customHeight="1" x14ac:dyDescent="0.3">
      <c r="A13" s="76">
        <v>3</v>
      </c>
      <c r="B13" s="83" t="s">
        <v>185</v>
      </c>
      <c r="C13" s="73" t="s">
        <v>186</v>
      </c>
      <c r="D13" s="73" t="s">
        <v>187</v>
      </c>
      <c r="E13" s="74" t="s">
        <v>188</v>
      </c>
      <c r="F13" s="75" t="s">
        <v>189</v>
      </c>
      <c r="G13" s="73" t="s">
        <v>48</v>
      </c>
      <c r="H13" s="73" t="s">
        <v>35</v>
      </c>
      <c r="I13" s="75" t="s">
        <v>190</v>
      </c>
      <c r="J13" s="75" t="s">
        <v>191</v>
      </c>
      <c r="K13" s="75"/>
      <c r="L13" s="80" t="s">
        <v>192</v>
      </c>
      <c r="M13" s="80" t="s">
        <v>193</v>
      </c>
      <c r="N13" s="80" t="s">
        <v>194</v>
      </c>
      <c r="O13" s="69">
        <v>232320</v>
      </c>
      <c r="P13" s="68" t="s">
        <v>41</v>
      </c>
      <c r="Q13" s="68" t="s">
        <v>42</v>
      </c>
      <c r="R13" s="69">
        <v>116000</v>
      </c>
      <c r="S13" s="103" t="s">
        <v>269</v>
      </c>
      <c r="T13" s="78">
        <v>200</v>
      </c>
      <c r="U13" s="95">
        <v>200</v>
      </c>
      <c r="V13" s="82">
        <v>150</v>
      </c>
      <c r="W13" s="82">
        <f t="shared" si="0"/>
        <v>550</v>
      </c>
      <c r="X13" s="69">
        <v>116000</v>
      </c>
      <c r="Y13" s="69">
        <v>0</v>
      </c>
      <c r="Z13" s="69">
        <v>116000</v>
      </c>
      <c r="AA13" s="101" t="s">
        <v>265</v>
      </c>
      <c r="AB13" s="101" t="s">
        <v>266</v>
      </c>
      <c r="AC13" s="97">
        <v>332</v>
      </c>
    </row>
    <row r="14" spans="1:29" s="76" customFormat="1" ht="84.9" customHeight="1" x14ac:dyDescent="0.3">
      <c r="A14" s="76">
        <v>4</v>
      </c>
      <c r="B14" s="83" t="s">
        <v>243</v>
      </c>
      <c r="C14" s="73" t="s">
        <v>244</v>
      </c>
      <c r="D14" s="73" t="s">
        <v>245</v>
      </c>
      <c r="E14" s="74" t="s">
        <v>246</v>
      </c>
      <c r="F14" s="75" t="s">
        <v>247</v>
      </c>
      <c r="G14" s="73" t="s">
        <v>100</v>
      </c>
      <c r="H14" s="73" t="s">
        <v>35</v>
      </c>
      <c r="I14" s="75" t="s">
        <v>248</v>
      </c>
      <c r="J14" s="75" t="s">
        <v>249</v>
      </c>
      <c r="K14" s="75"/>
      <c r="L14" s="80" t="s">
        <v>250</v>
      </c>
      <c r="M14" s="80" t="s">
        <v>251</v>
      </c>
      <c r="N14" s="80" t="s">
        <v>251</v>
      </c>
      <c r="O14" s="69">
        <v>84700</v>
      </c>
      <c r="P14" s="68" t="s">
        <v>41</v>
      </c>
      <c r="Q14" s="68" t="s">
        <v>42</v>
      </c>
      <c r="R14" s="69">
        <v>42350</v>
      </c>
      <c r="S14" s="103" t="s">
        <v>269</v>
      </c>
      <c r="T14" s="78">
        <v>180</v>
      </c>
      <c r="U14" s="95">
        <v>180</v>
      </c>
      <c r="V14" s="82">
        <v>150</v>
      </c>
      <c r="W14" s="82">
        <f t="shared" si="0"/>
        <v>510</v>
      </c>
      <c r="X14" s="69">
        <v>42350</v>
      </c>
      <c r="Y14" s="69">
        <v>0</v>
      </c>
      <c r="Z14" s="69">
        <v>42350</v>
      </c>
      <c r="AA14" s="101" t="s">
        <v>265</v>
      </c>
      <c r="AB14" s="101" t="s">
        <v>266</v>
      </c>
      <c r="AC14" s="97">
        <v>76</v>
      </c>
    </row>
    <row r="15" spans="1:29" s="76" customFormat="1" ht="84.9" customHeight="1" x14ac:dyDescent="0.3">
      <c r="A15" s="76">
        <v>5</v>
      </c>
      <c r="B15" s="83" t="s">
        <v>116</v>
      </c>
      <c r="C15" s="73" t="s">
        <v>117</v>
      </c>
      <c r="D15" s="73" t="s">
        <v>118</v>
      </c>
      <c r="E15" s="74" t="s">
        <v>119</v>
      </c>
      <c r="F15" s="75" t="s">
        <v>120</v>
      </c>
      <c r="G15" s="73" t="s">
        <v>79</v>
      </c>
      <c r="H15" s="73" t="s">
        <v>35</v>
      </c>
      <c r="I15" s="75" t="s">
        <v>121</v>
      </c>
      <c r="J15" s="75" t="s">
        <v>122</v>
      </c>
      <c r="K15" s="75"/>
      <c r="L15" s="80" t="s">
        <v>123</v>
      </c>
      <c r="M15" s="80" t="s">
        <v>124</v>
      </c>
      <c r="N15" s="80" t="s">
        <v>125</v>
      </c>
      <c r="O15" s="69">
        <v>96800</v>
      </c>
      <c r="P15" s="68" t="s">
        <v>41</v>
      </c>
      <c r="Q15" s="68" t="s">
        <v>42</v>
      </c>
      <c r="R15" s="69">
        <v>48400</v>
      </c>
      <c r="S15" s="103" t="s">
        <v>269</v>
      </c>
      <c r="T15" s="78">
        <v>150</v>
      </c>
      <c r="U15" s="95">
        <v>200</v>
      </c>
      <c r="V15" s="82">
        <v>150</v>
      </c>
      <c r="W15" s="82">
        <f t="shared" si="0"/>
        <v>500</v>
      </c>
      <c r="X15" s="69">
        <v>48400</v>
      </c>
      <c r="Y15" s="69">
        <v>0</v>
      </c>
      <c r="Z15" s="69">
        <v>48400</v>
      </c>
      <c r="AA15" s="101" t="s">
        <v>265</v>
      </c>
      <c r="AB15" s="101" t="s">
        <v>266</v>
      </c>
      <c r="AC15" s="97">
        <v>261</v>
      </c>
    </row>
    <row r="16" spans="1:29" s="76" customFormat="1" ht="84.9" customHeight="1" x14ac:dyDescent="0.3">
      <c r="A16" s="76">
        <v>6</v>
      </c>
      <c r="B16" s="83" t="s">
        <v>74</v>
      </c>
      <c r="C16" s="73" t="s">
        <v>75</v>
      </c>
      <c r="D16" s="73" t="s">
        <v>76</v>
      </c>
      <c r="E16" s="74" t="s">
        <v>77</v>
      </c>
      <c r="F16" s="75" t="s">
        <v>78</v>
      </c>
      <c r="G16" s="73" t="s">
        <v>79</v>
      </c>
      <c r="H16" s="73" t="s">
        <v>35</v>
      </c>
      <c r="I16" s="75" t="s">
        <v>80</v>
      </c>
      <c r="J16" s="75" t="s">
        <v>81</v>
      </c>
      <c r="K16" s="75"/>
      <c r="L16" s="80" t="s">
        <v>82</v>
      </c>
      <c r="M16" s="80" t="s">
        <v>83</v>
      </c>
      <c r="N16" s="80" t="s">
        <v>84</v>
      </c>
      <c r="O16" s="69">
        <v>211750</v>
      </c>
      <c r="P16" s="68" t="s">
        <v>41</v>
      </c>
      <c r="Q16" s="68" t="s">
        <v>42</v>
      </c>
      <c r="R16" s="69">
        <v>105875</v>
      </c>
      <c r="S16" s="103" t="s">
        <v>269</v>
      </c>
      <c r="T16" s="84">
        <v>150</v>
      </c>
      <c r="U16" s="95">
        <v>200</v>
      </c>
      <c r="V16" s="82">
        <v>150</v>
      </c>
      <c r="W16" s="82">
        <f t="shared" si="0"/>
        <v>500</v>
      </c>
      <c r="X16" s="69">
        <v>105875</v>
      </c>
      <c r="Y16" s="69">
        <v>0</v>
      </c>
      <c r="Z16" s="69">
        <v>105875</v>
      </c>
      <c r="AA16" s="101" t="s">
        <v>265</v>
      </c>
      <c r="AB16" s="101" t="s">
        <v>266</v>
      </c>
      <c r="AC16" s="97">
        <v>356</v>
      </c>
    </row>
    <row r="17" spans="1:30" s="76" customFormat="1" ht="84.9" customHeight="1" x14ac:dyDescent="0.3">
      <c r="A17" s="76">
        <v>7</v>
      </c>
      <c r="B17" s="83" t="s">
        <v>64</v>
      </c>
      <c r="C17" s="73" t="s">
        <v>65</v>
      </c>
      <c r="D17" s="73" t="s">
        <v>66</v>
      </c>
      <c r="E17" s="74" t="s">
        <v>67</v>
      </c>
      <c r="F17" s="75" t="s">
        <v>68</v>
      </c>
      <c r="G17" s="73" t="s">
        <v>48</v>
      </c>
      <c r="H17" s="73" t="s">
        <v>35</v>
      </c>
      <c r="I17" s="75" t="s">
        <v>69</v>
      </c>
      <c r="J17" s="75" t="s">
        <v>70</v>
      </c>
      <c r="K17" s="75"/>
      <c r="L17" s="80" t="s">
        <v>71</v>
      </c>
      <c r="M17" s="80" t="s">
        <v>72</v>
      </c>
      <c r="N17" s="80" t="s">
        <v>73</v>
      </c>
      <c r="O17" s="69">
        <v>296450</v>
      </c>
      <c r="P17" s="68" t="s">
        <v>41</v>
      </c>
      <c r="Q17" s="68" t="s">
        <v>42</v>
      </c>
      <c r="R17" s="69">
        <v>148225</v>
      </c>
      <c r="S17" s="103" t="s">
        <v>269</v>
      </c>
      <c r="T17" s="84">
        <v>140</v>
      </c>
      <c r="U17" s="95">
        <v>200</v>
      </c>
      <c r="V17" s="82">
        <v>150</v>
      </c>
      <c r="W17" s="82">
        <f t="shared" si="0"/>
        <v>490</v>
      </c>
      <c r="X17" s="69">
        <v>148225</v>
      </c>
      <c r="Y17" s="69">
        <v>0</v>
      </c>
      <c r="Z17" s="69">
        <v>148225</v>
      </c>
      <c r="AA17" s="101" t="s">
        <v>265</v>
      </c>
      <c r="AB17" s="101" t="s">
        <v>266</v>
      </c>
      <c r="AC17" s="97">
        <v>1229</v>
      </c>
    </row>
    <row r="18" spans="1:30" s="76" customFormat="1" ht="84.9" customHeight="1" x14ac:dyDescent="0.3">
      <c r="A18" s="76">
        <v>8</v>
      </c>
      <c r="B18" s="83" t="s">
        <v>95</v>
      </c>
      <c r="C18" s="73" t="s">
        <v>96</v>
      </c>
      <c r="D18" s="73" t="s">
        <v>97</v>
      </c>
      <c r="E18" s="74" t="s">
        <v>98</v>
      </c>
      <c r="F18" s="75" t="s">
        <v>99</v>
      </c>
      <c r="G18" s="73" t="s">
        <v>100</v>
      </c>
      <c r="H18" s="73" t="s">
        <v>35</v>
      </c>
      <c r="I18" s="75" t="s">
        <v>101</v>
      </c>
      <c r="J18" s="75" t="s">
        <v>102</v>
      </c>
      <c r="K18" s="75"/>
      <c r="L18" s="80" t="s">
        <v>103</v>
      </c>
      <c r="M18" s="80" t="s">
        <v>104</v>
      </c>
      <c r="N18" s="80" t="s">
        <v>105</v>
      </c>
      <c r="O18" s="69">
        <v>193600</v>
      </c>
      <c r="P18" s="68" t="s">
        <v>41</v>
      </c>
      <c r="Q18" s="68" t="s">
        <v>42</v>
      </c>
      <c r="R18" s="69">
        <v>96800</v>
      </c>
      <c r="S18" s="103" t="s">
        <v>269</v>
      </c>
      <c r="T18" s="78">
        <v>140</v>
      </c>
      <c r="U18" s="95">
        <v>200</v>
      </c>
      <c r="V18" s="82">
        <v>150</v>
      </c>
      <c r="W18" s="82">
        <f t="shared" si="0"/>
        <v>490</v>
      </c>
      <c r="X18" s="69">
        <v>96800</v>
      </c>
      <c r="Y18" s="69">
        <v>0</v>
      </c>
      <c r="Z18" s="69">
        <v>96800</v>
      </c>
      <c r="AA18" s="101" t="s">
        <v>265</v>
      </c>
      <c r="AB18" s="101" t="s">
        <v>266</v>
      </c>
      <c r="AC18" s="97">
        <v>1229</v>
      </c>
    </row>
    <row r="19" spans="1:30" s="76" customFormat="1" ht="84.9" customHeight="1" x14ac:dyDescent="0.3">
      <c r="A19" s="76">
        <v>9</v>
      </c>
      <c r="B19" s="83" t="s">
        <v>85</v>
      </c>
      <c r="C19" s="73" t="s">
        <v>86</v>
      </c>
      <c r="D19" s="73" t="s">
        <v>87</v>
      </c>
      <c r="E19" s="74" t="s">
        <v>88</v>
      </c>
      <c r="F19" s="75" t="s">
        <v>89</v>
      </c>
      <c r="G19" s="73" t="s">
        <v>48</v>
      </c>
      <c r="H19" s="73" t="s">
        <v>35</v>
      </c>
      <c r="I19" s="75" t="s">
        <v>90</v>
      </c>
      <c r="J19" s="75" t="s">
        <v>91</v>
      </c>
      <c r="K19" s="75"/>
      <c r="L19" s="80" t="s">
        <v>92</v>
      </c>
      <c r="M19" s="80" t="s">
        <v>93</v>
      </c>
      <c r="N19" s="80" t="s">
        <v>94</v>
      </c>
      <c r="O19" s="69">
        <v>192390</v>
      </c>
      <c r="P19" s="68" t="s">
        <v>41</v>
      </c>
      <c r="Q19" s="68" t="s">
        <v>42</v>
      </c>
      <c r="R19" s="69">
        <v>96195</v>
      </c>
      <c r="S19" s="103" t="s">
        <v>269</v>
      </c>
      <c r="T19" s="78">
        <v>130</v>
      </c>
      <c r="U19" s="95">
        <v>200</v>
      </c>
      <c r="V19" s="82">
        <v>150</v>
      </c>
      <c r="W19" s="82">
        <f t="shared" si="0"/>
        <v>480</v>
      </c>
      <c r="X19" s="69">
        <v>96195</v>
      </c>
      <c r="Y19" s="69">
        <v>0</v>
      </c>
      <c r="Z19" s="69">
        <v>96195</v>
      </c>
      <c r="AA19" s="101" t="s">
        <v>265</v>
      </c>
      <c r="AB19" s="101" t="s">
        <v>266</v>
      </c>
      <c r="AC19" s="97">
        <v>179</v>
      </c>
    </row>
    <row r="20" spans="1:30" s="76" customFormat="1" ht="84.9" customHeight="1" thickBot="1" x14ac:dyDescent="0.35">
      <c r="A20" s="76">
        <v>10</v>
      </c>
      <c r="B20" s="104" t="s">
        <v>106</v>
      </c>
      <c r="C20" s="105" t="s">
        <v>107</v>
      </c>
      <c r="D20" s="105" t="s">
        <v>108</v>
      </c>
      <c r="E20" s="107" t="s">
        <v>109</v>
      </c>
      <c r="F20" s="109" t="s">
        <v>110</v>
      </c>
      <c r="G20" s="105" t="s">
        <v>34</v>
      </c>
      <c r="H20" s="105" t="s">
        <v>35</v>
      </c>
      <c r="I20" s="111" t="s">
        <v>111</v>
      </c>
      <c r="J20" s="109" t="s">
        <v>112</v>
      </c>
      <c r="K20" s="94"/>
      <c r="L20" s="112" t="s">
        <v>113</v>
      </c>
      <c r="M20" s="112" t="s">
        <v>114</v>
      </c>
      <c r="N20" s="113" t="s">
        <v>115</v>
      </c>
      <c r="O20" s="115">
        <v>199650</v>
      </c>
      <c r="P20" s="116" t="s">
        <v>41</v>
      </c>
      <c r="Q20" s="117" t="s">
        <v>42</v>
      </c>
      <c r="R20" s="119">
        <v>99825</v>
      </c>
      <c r="S20" s="122" t="s">
        <v>269</v>
      </c>
      <c r="T20" s="123">
        <v>130</v>
      </c>
      <c r="U20" s="124">
        <v>200</v>
      </c>
      <c r="V20" s="126">
        <v>150</v>
      </c>
      <c r="W20" s="126">
        <f t="shared" si="0"/>
        <v>480</v>
      </c>
      <c r="X20" s="115">
        <v>99825</v>
      </c>
      <c r="Y20" s="115">
        <v>0</v>
      </c>
      <c r="Z20" s="115">
        <v>99825</v>
      </c>
      <c r="AA20" s="139" t="s">
        <v>265</v>
      </c>
      <c r="AB20" s="139" t="s">
        <v>266</v>
      </c>
      <c r="AC20" s="97">
        <v>180</v>
      </c>
    </row>
    <row r="21" spans="1:30" s="76" customFormat="1" ht="84.9" customHeight="1" thickTop="1" x14ac:dyDescent="0.3">
      <c r="A21" s="76">
        <v>11</v>
      </c>
      <c r="B21" s="87" t="s">
        <v>29</v>
      </c>
      <c r="C21" s="106" t="s">
        <v>30</v>
      </c>
      <c r="D21" s="106" t="s">
        <v>31</v>
      </c>
      <c r="E21" s="108" t="s">
        <v>32</v>
      </c>
      <c r="F21" s="110" t="s">
        <v>33</v>
      </c>
      <c r="G21" s="106" t="s">
        <v>34</v>
      </c>
      <c r="H21" s="106" t="s">
        <v>35</v>
      </c>
      <c r="I21" s="88" t="s">
        <v>36</v>
      </c>
      <c r="J21" s="110" t="s">
        <v>37</v>
      </c>
      <c r="K21" s="88"/>
      <c r="L21" s="89" t="s">
        <v>38</v>
      </c>
      <c r="M21" s="89" t="s">
        <v>39</v>
      </c>
      <c r="N21" s="114" t="s">
        <v>40</v>
      </c>
      <c r="O21" s="90">
        <v>139150</v>
      </c>
      <c r="P21" s="91" t="s">
        <v>41</v>
      </c>
      <c r="Q21" s="118" t="s">
        <v>42</v>
      </c>
      <c r="R21" s="120">
        <v>69575</v>
      </c>
      <c r="S21" s="121" t="s">
        <v>269</v>
      </c>
      <c r="T21" s="92">
        <v>130</v>
      </c>
      <c r="U21" s="125">
        <v>200</v>
      </c>
      <c r="V21" s="127">
        <v>150</v>
      </c>
      <c r="W21" s="127">
        <f t="shared" si="0"/>
        <v>480</v>
      </c>
      <c r="X21" s="90">
        <v>0</v>
      </c>
      <c r="Y21" s="90">
        <v>69575</v>
      </c>
      <c r="Z21" s="90">
        <v>69575</v>
      </c>
      <c r="AA21" s="101" t="s">
        <v>265</v>
      </c>
      <c r="AB21" s="101" t="s">
        <v>266</v>
      </c>
      <c r="AC21" s="98">
        <v>549</v>
      </c>
    </row>
    <row r="22" spans="1:30" s="76" customFormat="1" ht="84.9" customHeight="1" x14ac:dyDescent="0.3">
      <c r="A22" s="76">
        <v>12</v>
      </c>
      <c r="B22" s="83" t="s">
        <v>176</v>
      </c>
      <c r="C22" s="73" t="s">
        <v>177</v>
      </c>
      <c r="D22" s="73" t="s">
        <v>178</v>
      </c>
      <c r="E22" s="74" t="s">
        <v>179</v>
      </c>
      <c r="F22" s="75" t="s">
        <v>180</v>
      </c>
      <c r="G22" s="73" t="s">
        <v>100</v>
      </c>
      <c r="H22" s="73" t="s">
        <v>35</v>
      </c>
      <c r="I22" s="75" t="s">
        <v>181</v>
      </c>
      <c r="J22" s="75" t="s">
        <v>182</v>
      </c>
      <c r="K22" s="75"/>
      <c r="L22" s="80" t="s">
        <v>183</v>
      </c>
      <c r="M22" s="80" t="s">
        <v>184</v>
      </c>
      <c r="N22" s="80" t="s">
        <v>184</v>
      </c>
      <c r="O22" s="69">
        <v>100000</v>
      </c>
      <c r="P22" s="68" t="s">
        <v>41</v>
      </c>
      <c r="Q22" s="68" t="s">
        <v>42</v>
      </c>
      <c r="R22" s="69">
        <v>50000</v>
      </c>
      <c r="S22" s="103" t="s">
        <v>269</v>
      </c>
      <c r="T22" s="78">
        <v>130</v>
      </c>
      <c r="U22" s="95">
        <v>200</v>
      </c>
      <c r="V22" s="82">
        <v>150</v>
      </c>
      <c r="W22" s="82">
        <f t="shared" si="0"/>
        <v>480</v>
      </c>
      <c r="X22" s="69">
        <v>0</v>
      </c>
      <c r="Y22" s="69">
        <v>50000</v>
      </c>
      <c r="Z22" s="69">
        <v>50000</v>
      </c>
      <c r="AA22" s="101" t="s">
        <v>265</v>
      </c>
      <c r="AB22" s="101" t="s">
        <v>266</v>
      </c>
      <c r="AC22" s="97">
        <v>661</v>
      </c>
    </row>
    <row r="23" spans="1:30" s="76" customFormat="1" ht="84.9" customHeight="1" x14ac:dyDescent="0.3">
      <c r="A23" s="76">
        <v>13</v>
      </c>
      <c r="B23" s="83" t="s">
        <v>43</v>
      </c>
      <c r="C23" s="73" t="s">
        <v>44</v>
      </c>
      <c r="D23" s="73" t="s">
        <v>45</v>
      </c>
      <c r="E23" s="74" t="s">
        <v>46</v>
      </c>
      <c r="F23" s="75" t="s">
        <v>47</v>
      </c>
      <c r="G23" s="73" t="s">
        <v>48</v>
      </c>
      <c r="H23" s="73" t="s">
        <v>35</v>
      </c>
      <c r="I23" s="75" t="s">
        <v>49</v>
      </c>
      <c r="J23" s="75" t="s">
        <v>50</v>
      </c>
      <c r="K23" s="75"/>
      <c r="L23" s="80" t="s">
        <v>51</v>
      </c>
      <c r="M23" s="80" t="s">
        <v>52</v>
      </c>
      <c r="N23" s="80" t="s">
        <v>53</v>
      </c>
      <c r="O23" s="69">
        <v>239580</v>
      </c>
      <c r="P23" s="68" t="s">
        <v>41</v>
      </c>
      <c r="Q23" s="68" t="s">
        <v>42</v>
      </c>
      <c r="R23" s="69">
        <v>119790</v>
      </c>
      <c r="S23" s="103" t="s">
        <v>269</v>
      </c>
      <c r="T23" s="84">
        <v>110</v>
      </c>
      <c r="U23" s="95">
        <v>200</v>
      </c>
      <c r="V23" s="82">
        <v>150</v>
      </c>
      <c r="W23" s="82">
        <f t="shared" si="0"/>
        <v>460</v>
      </c>
      <c r="X23" s="69">
        <v>0</v>
      </c>
      <c r="Y23" s="69">
        <v>119790</v>
      </c>
      <c r="Z23" s="69">
        <v>119790</v>
      </c>
      <c r="AA23" s="101" t="s">
        <v>265</v>
      </c>
      <c r="AB23" s="101" t="s">
        <v>266</v>
      </c>
      <c r="AC23" s="97">
        <v>668</v>
      </c>
    </row>
    <row r="24" spans="1:30" s="76" customFormat="1" ht="84.9" customHeight="1" x14ac:dyDescent="0.3">
      <c r="A24" s="76">
        <v>14</v>
      </c>
      <c r="B24" s="83" t="s">
        <v>54</v>
      </c>
      <c r="C24" s="73" t="s">
        <v>55</v>
      </c>
      <c r="D24" s="73" t="s">
        <v>56</v>
      </c>
      <c r="E24" s="74" t="s">
        <v>57</v>
      </c>
      <c r="F24" s="75" t="s">
        <v>58</v>
      </c>
      <c r="G24" s="73" t="s">
        <v>48</v>
      </c>
      <c r="H24" s="73" t="s">
        <v>35</v>
      </c>
      <c r="I24" s="75" t="s">
        <v>59</v>
      </c>
      <c r="J24" s="75" t="s">
        <v>60</v>
      </c>
      <c r="K24" s="75"/>
      <c r="L24" s="80" t="s">
        <v>61</v>
      </c>
      <c r="M24" s="80" t="s">
        <v>62</v>
      </c>
      <c r="N24" s="80" t="s">
        <v>63</v>
      </c>
      <c r="O24" s="69">
        <v>145200</v>
      </c>
      <c r="P24" s="68" t="s">
        <v>41</v>
      </c>
      <c r="Q24" s="68" t="s">
        <v>42</v>
      </c>
      <c r="R24" s="69">
        <v>72600</v>
      </c>
      <c r="S24" s="103" t="s">
        <v>269</v>
      </c>
      <c r="T24" s="84">
        <v>130</v>
      </c>
      <c r="U24" s="95">
        <v>180</v>
      </c>
      <c r="V24" s="82">
        <v>100</v>
      </c>
      <c r="W24" s="82">
        <f t="shared" si="0"/>
        <v>410</v>
      </c>
      <c r="X24" s="69">
        <v>0</v>
      </c>
      <c r="Y24" s="69">
        <v>72600</v>
      </c>
      <c r="Z24" s="69">
        <v>72600</v>
      </c>
      <c r="AA24" s="101" t="s">
        <v>265</v>
      </c>
      <c r="AB24" s="101" t="s">
        <v>266</v>
      </c>
      <c r="AC24" s="97">
        <v>422</v>
      </c>
    </row>
    <row r="25" spans="1:30" s="76" customFormat="1" ht="84.9" customHeight="1" x14ac:dyDescent="0.3">
      <c r="A25" s="76">
        <v>15</v>
      </c>
      <c r="B25" s="83" t="s">
        <v>136</v>
      </c>
      <c r="C25" s="73" t="s">
        <v>137</v>
      </c>
      <c r="D25" s="73" t="s">
        <v>138</v>
      </c>
      <c r="E25" s="74" t="s">
        <v>139</v>
      </c>
      <c r="F25" s="75" t="s">
        <v>140</v>
      </c>
      <c r="G25" s="73" t="s">
        <v>48</v>
      </c>
      <c r="H25" s="73" t="s">
        <v>35</v>
      </c>
      <c r="I25" s="75" t="s">
        <v>141</v>
      </c>
      <c r="J25" s="75" t="s">
        <v>142</v>
      </c>
      <c r="K25" s="75"/>
      <c r="L25" s="80" t="s">
        <v>143</v>
      </c>
      <c r="M25" s="80" t="s">
        <v>144</v>
      </c>
      <c r="N25" s="80" t="s">
        <v>145</v>
      </c>
      <c r="O25" s="69">
        <v>90750</v>
      </c>
      <c r="P25" s="68" t="s">
        <v>41</v>
      </c>
      <c r="Q25" s="68" t="s">
        <v>42</v>
      </c>
      <c r="R25" s="69">
        <v>45375</v>
      </c>
      <c r="S25" s="103" t="s">
        <v>269</v>
      </c>
      <c r="T25" s="78">
        <v>130</v>
      </c>
      <c r="U25" s="95">
        <v>180</v>
      </c>
      <c r="V25" s="82">
        <v>100</v>
      </c>
      <c r="W25" s="82">
        <f t="shared" si="0"/>
        <v>410</v>
      </c>
      <c r="X25" s="69">
        <v>0</v>
      </c>
      <c r="Y25" s="69">
        <v>45375</v>
      </c>
      <c r="Z25" s="69">
        <v>45375</v>
      </c>
      <c r="AA25" s="101" t="s">
        <v>265</v>
      </c>
      <c r="AB25" s="101" t="s">
        <v>266</v>
      </c>
      <c r="AC25" s="97">
        <v>622</v>
      </c>
    </row>
    <row r="26" spans="1:30" s="76" customFormat="1" ht="84.9" customHeight="1" x14ac:dyDescent="0.3">
      <c r="A26" s="76">
        <v>16</v>
      </c>
      <c r="B26" s="83" t="s">
        <v>156</v>
      </c>
      <c r="C26" s="73" t="s">
        <v>157</v>
      </c>
      <c r="D26" s="73" t="s">
        <v>158</v>
      </c>
      <c r="E26" s="74" t="s">
        <v>159</v>
      </c>
      <c r="F26" s="75" t="s">
        <v>160</v>
      </c>
      <c r="G26" s="73" t="s">
        <v>48</v>
      </c>
      <c r="H26" s="73" t="s">
        <v>35</v>
      </c>
      <c r="I26" s="75" t="s">
        <v>161</v>
      </c>
      <c r="J26" s="75" t="s">
        <v>162</v>
      </c>
      <c r="K26" s="75"/>
      <c r="L26" s="80" t="s">
        <v>163</v>
      </c>
      <c r="M26" s="80" t="s">
        <v>164</v>
      </c>
      <c r="N26" s="80" t="s">
        <v>165</v>
      </c>
      <c r="O26" s="69">
        <v>94000</v>
      </c>
      <c r="P26" s="68" t="s">
        <v>41</v>
      </c>
      <c r="Q26" s="68" t="s">
        <v>42</v>
      </c>
      <c r="R26" s="69">
        <v>47000</v>
      </c>
      <c r="S26" s="103" t="s">
        <v>269</v>
      </c>
      <c r="T26" s="78">
        <v>180</v>
      </c>
      <c r="U26" s="95">
        <v>115</v>
      </c>
      <c r="V26" s="82">
        <v>100</v>
      </c>
      <c r="W26" s="82">
        <f t="shared" si="0"/>
        <v>395</v>
      </c>
      <c r="X26" s="69">
        <v>0</v>
      </c>
      <c r="Y26" s="69">
        <v>47000</v>
      </c>
      <c r="Z26" s="69">
        <v>47000</v>
      </c>
      <c r="AA26" s="101" t="s">
        <v>265</v>
      </c>
      <c r="AB26" s="101" t="s">
        <v>266</v>
      </c>
      <c r="AC26" s="97">
        <v>285</v>
      </c>
    </row>
    <row r="27" spans="1:30" s="76" customFormat="1" ht="84.9" customHeight="1" x14ac:dyDescent="0.3">
      <c r="A27" s="76">
        <v>17</v>
      </c>
      <c r="B27" s="83" t="s">
        <v>234</v>
      </c>
      <c r="C27" s="73" t="s">
        <v>235</v>
      </c>
      <c r="D27" s="73" t="s">
        <v>236</v>
      </c>
      <c r="E27" s="74" t="s">
        <v>237</v>
      </c>
      <c r="F27" s="75" t="s">
        <v>238</v>
      </c>
      <c r="G27" s="73" t="s">
        <v>79</v>
      </c>
      <c r="H27" s="73" t="s">
        <v>35</v>
      </c>
      <c r="I27" s="75" t="s">
        <v>239</v>
      </c>
      <c r="J27" s="75" t="s">
        <v>240</v>
      </c>
      <c r="K27" s="75"/>
      <c r="L27" s="80" t="s">
        <v>241</v>
      </c>
      <c r="M27" s="80" t="s">
        <v>242</v>
      </c>
      <c r="N27" s="80" t="s">
        <v>242</v>
      </c>
      <c r="O27" s="69">
        <v>160000</v>
      </c>
      <c r="P27" s="68" t="s">
        <v>41</v>
      </c>
      <c r="Q27" s="68" t="s">
        <v>42</v>
      </c>
      <c r="R27" s="69">
        <v>80000</v>
      </c>
      <c r="S27" s="103" t="s">
        <v>269</v>
      </c>
      <c r="T27" s="78">
        <v>110</v>
      </c>
      <c r="U27" s="95">
        <v>180</v>
      </c>
      <c r="V27" s="82">
        <v>100</v>
      </c>
      <c r="W27" s="82">
        <f t="shared" si="0"/>
        <v>390</v>
      </c>
      <c r="X27" s="69">
        <v>0</v>
      </c>
      <c r="Y27" s="69">
        <v>80000</v>
      </c>
      <c r="Z27" s="69">
        <v>80000</v>
      </c>
      <c r="AA27" s="101" t="s">
        <v>265</v>
      </c>
      <c r="AB27" s="101" t="s">
        <v>266</v>
      </c>
      <c r="AC27" s="97">
        <v>490</v>
      </c>
    </row>
    <row r="28" spans="1:30" s="76" customFormat="1" ht="84.9" customHeight="1" x14ac:dyDescent="0.3">
      <c r="A28" s="76">
        <v>18</v>
      </c>
      <c r="B28" s="83" t="s">
        <v>126</v>
      </c>
      <c r="C28" s="73" t="s">
        <v>127</v>
      </c>
      <c r="D28" s="73" t="s">
        <v>128</v>
      </c>
      <c r="E28" s="74" t="s">
        <v>129</v>
      </c>
      <c r="F28" s="75" t="s">
        <v>130</v>
      </c>
      <c r="G28" s="73" t="s">
        <v>100</v>
      </c>
      <c r="H28" s="73" t="s">
        <v>35</v>
      </c>
      <c r="I28" s="75" t="s">
        <v>131</v>
      </c>
      <c r="J28" s="75" t="s">
        <v>132</v>
      </c>
      <c r="K28" s="75"/>
      <c r="L28" s="80" t="s">
        <v>133</v>
      </c>
      <c r="M28" s="80" t="s">
        <v>134</v>
      </c>
      <c r="N28" s="80" t="s">
        <v>135</v>
      </c>
      <c r="O28" s="69">
        <v>261510</v>
      </c>
      <c r="P28" s="68" t="s">
        <v>41</v>
      </c>
      <c r="Q28" s="68" t="s">
        <v>42</v>
      </c>
      <c r="R28" s="69">
        <v>130755</v>
      </c>
      <c r="S28" s="103" t="s">
        <v>269</v>
      </c>
      <c r="T28" s="78">
        <v>140</v>
      </c>
      <c r="U28" s="95">
        <v>150</v>
      </c>
      <c r="V28" s="82">
        <v>100</v>
      </c>
      <c r="W28" s="82">
        <f t="shared" si="0"/>
        <v>390</v>
      </c>
      <c r="X28" s="69">
        <v>0</v>
      </c>
      <c r="Y28" s="69">
        <v>130755</v>
      </c>
      <c r="Z28" s="69">
        <v>130755</v>
      </c>
      <c r="AA28" s="101" t="s">
        <v>265</v>
      </c>
      <c r="AB28" s="101" t="s">
        <v>266</v>
      </c>
      <c r="AC28" s="97">
        <v>1079</v>
      </c>
    </row>
    <row r="29" spans="1:30" s="76" customFormat="1" ht="84.9" customHeight="1" x14ac:dyDescent="0.3">
      <c r="A29" s="76">
        <v>19</v>
      </c>
      <c r="B29" s="83" t="s">
        <v>166</v>
      </c>
      <c r="C29" s="73" t="s">
        <v>167</v>
      </c>
      <c r="D29" s="73" t="s">
        <v>168</v>
      </c>
      <c r="E29" s="74" t="s">
        <v>169</v>
      </c>
      <c r="F29" s="75" t="s">
        <v>170</v>
      </c>
      <c r="G29" s="73" t="s">
        <v>100</v>
      </c>
      <c r="H29" s="73" t="s">
        <v>35</v>
      </c>
      <c r="I29" s="75" t="s">
        <v>171</v>
      </c>
      <c r="J29" s="75" t="s">
        <v>172</v>
      </c>
      <c r="K29" s="75"/>
      <c r="L29" s="80" t="s">
        <v>173</v>
      </c>
      <c r="M29" s="80" t="s">
        <v>174</v>
      </c>
      <c r="N29" s="80" t="s">
        <v>175</v>
      </c>
      <c r="O29" s="69">
        <v>113000</v>
      </c>
      <c r="P29" s="68" t="s">
        <v>41</v>
      </c>
      <c r="Q29" s="68" t="s">
        <v>42</v>
      </c>
      <c r="R29" s="69">
        <v>56500</v>
      </c>
      <c r="S29" s="103" t="s">
        <v>269</v>
      </c>
      <c r="T29" s="78">
        <v>150</v>
      </c>
      <c r="U29" s="95">
        <v>85</v>
      </c>
      <c r="V29" s="82">
        <v>150</v>
      </c>
      <c r="W29" s="82">
        <f t="shared" si="0"/>
        <v>385</v>
      </c>
      <c r="X29" s="69">
        <v>0</v>
      </c>
      <c r="Y29" s="69">
        <v>56500</v>
      </c>
      <c r="Z29" s="69">
        <v>56500</v>
      </c>
      <c r="AA29" s="101" t="s">
        <v>265</v>
      </c>
      <c r="AB29" s="101" t="s">
        <v>266</v>
      </c>
      <c r="AC29" s="97">
        <v>221</v>
      </c>
    </row>
    <row r="30" spans="1:30" s="76" customFormat="1" ht="84.9" customHeight="1" x14ac:dyDescent="0.3">
      <c r="A30" s="76">
        <v>20</v>
      </c>
      <c r="B30" s="83" t="s">
        <v>195</v>
      </c>
      <c r="C30" s="73" t="s">
        <v>196</v>
      </c>
      <c r="D30" s="73" t="s">
        <v>197</v>
      </c>
      <c r="E30" s="74" t="s">
        <v>198</v>
      </c>
      <c r="F30" s="75" t="s">
        <v>199</v>
      </c>
      <c r="G30" s="73" t="s">
        <v>100</v>
      </c>
      <c r="H30" s="73" t="s">
        <v>35</v>
      </c>
      <c r="I30" s="75" t="s">
        <v>200</v>
      </c>
      <c r="J30" s="75" t="s">
        <v>201</v>
      </c>
      <c r="K30" s="75"/>
      <c r="L30" s="80" t="s">
        <v>202</v>
      </c>
      <c r="M30" s="80" t="s">
        <v>203</v>
      </c>
      <c r="N30" s="80" t="s">
        <v>204</v>
      </c>
      <c r="O30" s="69">
        <v>157300</v>
      </c>
      <c r="P30" s="68" t="s">
        <v>41</v>
      </c>
      <c r="Q30" s="68" t="s">
        <v>42</v>
      </c>
      <c r="R30" s="69">
        <v>78000</v>
      </c>
      <c r="S30" s="103" t="s">
        <v>269</v>
      </c>
      <c r="T30" s="78">
        <v>160</v>
      </c>
      <c r="U30" s="95">
        <v>115</v>
      </c>
      <c r="V30" s="82">
        <v>100</v>
      </c>
      <c r="W30" s="82">
        <f t="shared" si="0"/>
        <v>375</v>
      </c>
      <c r="X30" s="69">
        <v>0</v>
      </c>
      <c r="Y30" s="69">
        <v>78000</v>
      </c>
      <c r="Z30" s="69">
        <v>78000</v>
      </c>
      <c r="AA30" s="101" t="s">
        <v>265</v>
      </c>
      <c r="AB30" s="101" t="s">
        <v>266</v>
      </c>
      <c r="AC30" s="97">
        <v>512</v>
      </c>
      <c r="AD30" s="79"/>
    </row>
    <row r="31" spans="1:30" s="76" customFormat="1" ht="84.9" customHeight="1" x14ac:dyDescent="0.3">
      <c r="A31" s="76">
        <v>21</v>
      </c>
      <c r="B31" s="83" t="s">
        <v>214</v>
      </c>
      <c r="C31" s="73" t="s">
        <v>215</v>
      </c>
      <c r="D31" s="73" t="s">
        <v>216</v>
      </c>
      <c r="E31" s="74" t="s">
        <v>217</v>
      </c>
      <c r="F31" s="75" t="s">
        <v>218</v>
      </c>
      <c r="G31" s="73" t="s">
        <v>34</v>
      </c>
      <c r="H31" s="73" t="s">
        <v>35</v>
      </c>
      <c r="I31" s="75" t="s">
        <v>219</v>
      </c>
      <c r="J31" s="75" t="s">
        <v>220</v>
      </c>
      <c r="K31" s="75"/>
      <c r="L31" s="80" t="s">
        <v>221</v>
      </c>
      <c r="M31" s="80" t="s">
        <v>222</v>
      </c>
      <c r="N31" s="80" t="s">
        <v>223</v>
      </c>
      <c r="O31" s="69">
        <v>200000</v>
      </c>
      <c r="P31" s="68" t="s">
        <v>41</v>
      </c>
      <c r="Q31" s="68" t="s">
        <v>42</v>
      </c>
      <c r="R31" s="69">
        <v>100000</v>
      </c>
      <c r="S31" s="103" t="s">
        <v>269</v>
      </c>
      <c r="T31" s="78">
        <v>150</v>
      </c>
      <c r="U31" s="95">
        <v>115</v>
      </c>
      <c r="V31" s="82">
        <v>100</v>
      </c>
      <c r="W31" s="82">
        <f t="shared" si="0"/>
        <v>365</v>
      </c>
      <c r="X31" s="69">
        <v>0</v>
      </c>
      <c r="Y31" s="69">
        <v>100000</v>
      </c>
      <c r="Z31" s="69">
        <v>100000</v>
      </c>
      <c r="AA31" s="101" t="s">
        <v>265</v>
      </c>
      <c r="AB31" s="101" t="s">
        <v>266</v>
      </c>
      <c r="AC31" s="97">
        <v>329</v>
      </c>
    </row>
    <row r="32" spans="1:30" s="76" customFormat="1" ht="84.9" customHeight="1" x14ac:dyDescent="0.3">
      <c r="A32" s="76">
        <v>22</v>
      </c>
      <c r="B32" s="83" t="s">
        <v>146</v>
      </c>
      <c r="C32" s="73" t="s">
        <v>147</v>
      </c>
      <c r="D32" s="73" t="s">
        <v>148</v>
      </c>
      <c r="E32" s="74" t="s">
        <v>149</v>
      </c>
      <c r="F32" s="75" t="s">
        <v>150</v>
      </c>
      <c r="G32" s="73" t="s">
        <v>100</v>
      </c>
      <c r="H32" s="73" t="s">
        <v>35</v>
      </c>
      <c r="I32" s="75" t="s">
        <v>151</v>
      </c>
      <c r="J32" s="75" t="s">
        <v>152</v>
      </c>
      <c r="K32" s="75"/>
      <c r="L32" s="80" t="s">
        <v>153</v>
      </c>
      <c r="M32" s="80" t="s">
        <v>154</v>
      </c>
      <c r="N32" s="80" t="s">
        <v>155</v>
      </c>
      <c r="O32" s="69">
        <v>181500</v>
      </c>
      <c r="P32" s="68" t="s">
        <v>41</v>
      </c>
      <c r="Q32" s="68" t="s">
        <v>42</v>
      </c>
      <c r="R32" s="69">
        <v>90750</v>
      </c>
      <c r="S32" s="103" t="s">
        <v>269</v>
      </c>
      <c r="T32" s="78">
        <v>150</v>
      </c>
      <c r="U32" s="95">
        <v>115</v>
      </c>
      <c r="V32" s="82">
        <v>100</v>
      </c>
      <c r="W32" s="82">
        <f t="shared" si="0"/>
        <v>365</v>
      </c>
      <c r="X32" s="69">
        <v>0</v>
      </c>
      <c r="Y32" s="69">
        <v>90750</v>
      </c>
      <c r="Z32" s="69">
        <v>90750</v>
      </c>
      <c r="AA32" s="101" t="s">
        <v>265</v>
      </c>
      <c r="AB32" s="101" t="s">
        <v>266</v>
      </c>
      <c r="AC32" s="97">
        <v>388</v>
      </c>
    </row>
    <row r="33" spans="1:30" s="76" customFormat="1" ht="84.9" customHeight="1" thickBot="1" x14ac:dyDescent="0.35">
      <c r="A33" s="76">
        <v>23</v>
      </c>
      <c r="B33" s="104" t="s">
        <v>205</v>
      </c>
      <c r="C33" s="128" t="s">
        <v>206</v>
      </c>
      <c r="D33" s="105" t="s">
        <v>207</v>
      </c>
      <c r="E33" s="130" t="s">
        <v>208</v>
      </c>
      <c r="F33" s="109" t="s">
        <v>209</v>
      </c>
      <c r="G33" s="128" t="s">
        <v>48</v>
      </c>
      <c r="H33" s="128" t="s">
        <v>35</v>
      </c>
      <c r="I33" s="111" t="s">
        <v>210</v>
      </c>
      <c r="J33" s="111" t="s">
        <v>211</v>
      </c>
      <c r="K33" s="75"/>
      <c r="L33" s="112" t="s">
        <v>267</v>
      </c>
      <c r="M33" s="113" t="s">
        <v>268</v>
      </c>
      <c r="N33" s="112" t="s">
        <v>212</v>
      </c>
      <c r="O33" s="115">
        <v>131890</v>
      </c>
      <c r="P33" s="117" t="s">
        <v>213</v>
      </c>
      <c r="Q33" s="117" t="s">
        <v>42</v>
      </c>
      <c r="R33" s="115">
        <v>65945</v>
      </c>
      <c r="S33" s="122" t="s">
        <v>269</v>
      </c>
      <c r="T33" s="123">
        <v>120</v>
      </c>
      <c r="U33" s="124">
        <v>85</v>
      </c>
      <c r="V33" s="126">
        <v>150</v>
      </c>
      <c r="W33" s="137">
        <f t="shared" si="0"/>
        <v>355</v>
      </c>
      <c r="X33" s="115">
        <v>0</v>
      </c>
      <c r="Y33" s="115">
        <v>65945</v>
      </c>
      <c r="Z33" s="115">
        <v>65945</v>
      </c>
      <c r="AA33" s="139" t="s">
        <v>265</v>
      </c>
      <c r="AB33" s="139" t="s">
        <v>266</v>
      </c>
      <c r="AC33" s="97">
        <v>731</v>
      </c>
      <c r="AD33" s="77"/>
    </row>
    <row r="34" spans="1:30" s="44" customFormat="1" ht="15" thickTop="1" x14ac:dyDescent="0.3">
      <c r="A34" s="43"/>
      <c r="D34" s="129"/>
      <c r="F34" s="129"/>
      <c r="K34" s="67"/>
      <c r="M34" s="129"/>
      <c r="N34" s="131"/>
      <c r="O34" s="132"/>
      <c r="P34" s="133"/>
      <c r="Q34" s="134"/>
      <c r="R34" s="135"/>
      <c r="S34" s="81"/>
      <c r="T34" s="81"/>
      <c r="U34" s="136"/>
      <c r="V34" s="129"/>
      <c r="W34" s="131"/>
      <c r="X34" s="138"/>
      <c r="Y34" s="138"/>
      <c r="Z34" s="138"/>
    </row>
    <row r="35" spans="1:30" s="34" customFormat="1" ht="10.199999999999999" x14ac:dyDescent="0.2"/>
    <row r="36" spans="1:30" s="34" customFormat="1" x14ac:dyDescent="0.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T36" s="36"/>
      <c r="U36"/>
    </row>
    <row r="37" spans="1:30" s="34" customFormat="1" ht="10.199999999999999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7" t="s">
        <v>260</v>
      </c>
      <c r="L37" s="37"/>
      <c r="M37" s="37"/>
    </row>
    <row r="38" spans="1:30" s="34" customFormat="1" ht="10.199999999999999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7" t="s">
        <v>261</v>
      </c>
      <c r="L38" s="37"/>
      <c r="M38" s="37"/>
    </row>
    <row r="39" spans="1:30" s="34" customFormat="1" ht="10.199999999999999" x14ac:dyDescent="0.2"/>
    <row r="40" spans="1:30" s="34" customFormat="1" ht="10.199999999999999" x14ac:dyDescent="0.2"/>
    <row r="41" spans="1:30" s="34" customFormat="1" ht="10.199999999999999" x14ac:dyDescent="0.2">
      <c r="T41" s="38"/>
      <c r="U41" s="39"/>
      <c r="V41" s="38"/>
      <c r="W41" s="39"/>
    </row>
  </sheetData>
  <sortState ref="B11:AE34">
    <sortCondition descending="1" ref="W11:W34"/>
    <sortCondition ref="AC11:AC34"/>
  </sortState>
  <mergeCells count="12">
    <mergeCell ref="P8:Q8"/>
    <mergeCell ref="T8:W8"/>
    <mergeCell ref="AC8:AC10"/>
    <mergeCell ref="AA8:AA10"/>
    <mergeCell ref="AB8:AB10"/>
    <mergeCell ref="X8:X10"/>
    <mergeCell ref="T9:T10"/>
    <mergeCell ref="U9:U10"/>
    <mergeCell ref="W9:W10"/>
    <mergeCell ref="V9:V10"/>
    <mergeCell ref="Y8:Y10"/>
    <mergeCell ref="Z8:Z10"/>
  </mergeCells>
  <pageMargins left="0.31496062992125984" right="0.39370078740157483" top="0.19685039370078741" bottom="0.19685039370078741" header="0.31496062992125984" footer="0.31496062992125984"/>
  <pageSetup paperSize="8" scale="8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tabSelected="1" view="pageLayout" topLeftCell="A28" zoomScaleNormal="106" workbookViewId="0">
      <selection activeCell="D28" sqref="D28"/>
    </sheetView>
  </sheetViews>
  <sheetFormatPr defaultRowHeight="14.4" x14ac:dyDescent="0.3"/>
  <cols>
    <col min="1" max="1" width="4.109375" style="51" customWidth="1"/>
    <col min="2" max="2" width="5.33203125" style="2" customWidth="1"/>
    <col min="3" max="3" width="22.109375" style="4" customWidth="1"/>
    <col min="4" max="4" width="37.5546875" style="6" customWidth="1"/>
    <col min="5" max="5" width="17.88671875" style="10" customWidth="1"/>
    <col min="6" max="6" width="12.109375" style="50" customWidth="1"/>
    <col min="7" max="7" width="19.109375" style="8" customWidth="1"/>
    <col min="8" max="8" width="15.88671875" customWidth="1"/>
    <col min="13" max="15" width="13.44140625" style="8" customWidth="1"/>
  </cols>
  <sheetData>
    <row r="1" spans="1:17" ht="42.6" thickBot="1" x14ac:dyDescent="0.35">
      <c r="B1" s="14" t="s">
        <v>0</v>
      </c>
      <c r="C1" s="14" t="s">
        <v>1</v>
      </c>
      <c r="D1" s="1" t="s">
        <v>24</v>
      </c>
      <c r="E1" s="53" t="s">
        <v>25</v>
      </c>
      <c r="F1" s="16" t="s">
        <v>26</v>
      </c>
      <c r="G1" s="53" t="s">
        <v>5</v>
      </c>
      <c r="H1" s="17" t="s">
        <v>6</v>
      </c>
      <c r="I1" s="41" t="s">
        <v>7</v>
      </c>
      <c r="J1" s="42"/>
      <c r="K1" s="42"/>
      <c r="L1" s="40"/>
      <c r="M1" s="141" t="s">
        <v>270</v>
      </c>
      <c r="N1" s="159" t="s">
        <v>271</v>
      </c>
      <c r="O1" s="159" t="s">
        <v>272</v>
      </c>
      <c r="P1" s="147" t="s">
        <v>263</v>
      </c>
      <c r="Q1" s="150" t="s">
        <v>264</v>
      </c>
    </row>
    <row r="2" spans="1:17" ht="15" thickBot="1" x14ac:dyDescent="0.35">
      <c r="B2" s="15"/>
      <c r="C2" s="15"/>
      <c r="D2" s="1" t="s">
        <v>27</v>
      </c>
      <c r="E2" s="54"/>
      <c r="F2" s="13"/>
      <c r="G2" s="54"/>
      <c r="H2" s="56"/>
      <c r="I2" s="159" t="s">
        <v>9</v>
      </c>
      <c r="J2" s="159" t="s">
        <v>10</v>
      </c>
      <c r="K2" s="159" t="s">
        <v>11</v>
      </c>
      <c r="L2" s="159" t="s">
        <v>12</v>
      </c>
      <c r="M2" s="153"/>
      <c r="N2" s="161"/>
      <c r="O2" s="161"/>
      <c r="P2" s="148"/>
      <c r="Q2" s="151"/>
    </row>
    <row r="3" spans="1:17" ht="21" thickBot="1" x14ac:dyDescent="0.35">
      <c r="B3" s="28"/>
      <c r="C3" s="28"/>
      <c r="D3" s="1" t="s">
        <v>28</v>
      </c>
      <c r="E3" s="55"/>
      <c r="F3" s="29"/>
      <c r="G3" s="55"/>
      <c r="H3" s="57"/>
      <c r="I3" s="160"/>
      <c r="J3" s="160"/>
      <c r="K3" s="160"/>
      <c r="L3" s="160"/>
      <c r="M3" s="154"/>
      <c r="N3" s="160"/>
      <c r="O3" s="160"/>
      <c r="P3" s="149"/>
      <c r="Q3" s="152"/>
    </row>
    <row r="4" spans="1:17" ht="57.6" x14ac:dyDescent="0.3">
      <c r="A4" s="70"/>
      <c r="B4" s="163">
        <v>1</v>
      </c>
      <c r="C4" s="3" t="str">
        <f ca="1">IF(B4="","",CONCATENATE(OFFSET(List1!C$11,tisk!A3,0),"
",OFFSET(List1!D$11,tisk!A3,0),"
",OFFSET(List1!E$11,tisk!A3,0),"
",OFFSET(List1!F$11,tisk!A3,0)))</f>
        <v>Obec Šišma
Šišma 59
Šišma
75111</v>
      </c>
      <c r="D4" s="71" t="str">
        <f ca="1">IF(B4="","",OFFSET(List1!L$11,tisk!A3,0))</f>
        <v>Pořízení nového územního plánu obce Šišma</v>
      </c>
      <c r="E4" s="164">
        <f ca="1">IF(B4="","",OFFSET(List1!O$11,tisk!A3,0))</f>
        <v>300000</v>
      </c>
      <c r="F4" s="48" t="str">
        <f ca="1">IF(B4="","",OFFSET(List1!P$11,tisk!A3,0))</f>
        <v>1/2020</v>
      </c>
      <c r="G4" s="162">
        <f ca="1">IF(B4="","",OFFSET(List1!R$11,tisk!A3,0))</f>
        <v>150000</v>
      </c>
      <c r="H4" s="165" t="str">
        <f ca="1">IF(B4="","",OFFSET(List1!S$11,tisk!A3,0))</f>
        <v>31.12.2020</v>
      </c>
      <c r="I4" s="163">
        <f ca="1">IF(B4="","",OFFSET(List1!T$11,tisk!A3,0))</f>
        <v>200</v>
      </c>
      <c r="J4" s="163">
        <f ca="1">IF(B4="","",OFFSET(List1!U$11,tisk!A3,0))</f>
        <v>200</v>
      </c>
      <c r="K4" s="163">
        <f ca="1">IF(B4="","",OFFSET(List1!V$11,tisk!A3,0))</f>
        <v>150</v>
      </c>
      <c r="L4" s="163">
        <f ca="1">IF(B4="","",OFFSET(List1!W$11,tisk!A3,0))</f>
        <v>550</v>
      </c>
      <c r="M4" s="162">
        <f ca="1">IF($B4="","",OFFSET(List1!X$11,tisk!$A3,0))</f>
        <v>150000</v>
      </c>
      <c r="N4" s="162">
        <f ca="1">IF($B4="","",OFFSET(List1!Y$11,tisk!$A3,0))</f>
        <v>0</v>
      </c>
      <c r="O4" s="162">
        <f ca="1">IF($B4="","",OFFSET(List1!Z$11,tisk!$A3,0))</f>
        <v>150000</v>
      </c>
      <c r="P4" s="162" t="str">
        <f ca="1">IF($B4="","",OFFSET(List1!AA$11,tisk!$A3,0))</f>
        <v xml:space="preserve">INV </v>
      </c>
      <c r="Q4" s="162" t="str">
        <f ca="1">IF($B4="","",OFFSET(List1!AB$11,tisk!$A3,0))</f>
        <v>NE</v>
      </c>
    </row>
    <row r="5" spans="1:17" ht="86.4" x14ac:dyDescent="0.3">
      <c r="A5" s="70"/>
      <c r="B5" s="163"/>
      <c r="C5" s="3" t="str">
        <f ca="1">IF(B4="","",CONCATENATE("Okres ",OFFSET(List1!G$11,tisk!A3,0),"
","Právní forma","
",OFFSET(List1!H$11,tisk!A3,0),"
","IČO ",OFFSET(List1!I$11,tisk!A3,0),"
 ","B.Ú. ",OFFSET(List1!J$11,tisk!A3,0)))</f>
        <v>Okres Přerov
Právní forma
Obec, městská část hlavního města Prahy
IČO 00636614
 B.Ú. 1888229389/0800</v>
      </c>
      <c r="D5" s="5" t="str">
        <f ca="1">IF(B4="","",OFFSET(List1!M$11,tisk!A3,0))</f>
        <v>Pořízení územního plánu obce Šišma.</v>
      </c>
      <c r="E5" s="164"/>
      <c r="F5" s="47"/>
      <c r="G5" s="162"/>
      <c r="H5" s="165"/>
      <c r="I5" s="163"/>
      <c r="J5" s="163"/>
      <c r="K5" s="163"/>
      <c r="L5" s="163"/>
      <c r="M5" s="162"/>
      <c r="N5" s="162"/>
      <c r="O5" s="162"/>
      <c r="P5" s="162"/>
      <c r="Q5" s="162"/>
    </row>
    <row r="6" spans="1:17" ht="28.8" x14ac:dyDescent="0.3">
      <c r="A6" s="70">
        <f>ROW()/3-1</f>
        <v>1</v>
      </c>
      <c r="B6" s="163"/>
      <c r="C6" s="3"/>
      <c r="D6" s="72" t="str">
        <f ca="1">IF(B4="","",CONCATENATE("Dotace bude použita na:","
",OFFSET(List1!N$11,tisk!A3,0)))</f>
        <v>Dotace bude použita na:
Vyhotovení územního plánu obce Šišma.</v>
      </c>
      <c r="E6" s="164"/>
      <c r="F6" s="48" t="str">
        <f ca="1">IF(B4="","",OFFSET(List1!Q$11,tisk!A3,0))</f>
        <v>12/2020</v>
      </c>
      <c r="G6" s="162"/>
      <c r="H6" s="165"/>
      <c r="I6" s="163"/>
      <c r="J6" s="163"/>
      <c r="K6" s="163"/>
      <c r="L6" s="163"/>
      <c r="M6" s="162"/>
      <c r="N6" s="162"/>
      <c r="O6" s="162"/>
      <c r="P6" s="162"/>
      <c r="Q6" s="162"/>
    </row>
    <row r="7" spans="1:17" ht="57.6" x14ac:dyDescent="0.3">
      <c r="A7" s="70"/>
      <c r="B7" s="163">
        <v>2</v>
      </c>
      <c r="C7" s="3" t="str">
        <f ca="1">IF(B7="","",CONCATENATE(OFFSET(List1!C$11,tisk!A6,0),"
",OFFSET(List1!D$11,tisk!A6,0),"
",OFFSET(List1!E$11,tisk!A6,0),"
",OFFSET(List1!F$11,tisk!A6,0)))</f>
        <v>Obec Šubířov
Šubířov 40
Šubířov
79852</v>
      </c>
      <c r="D7" s="71" t="str">
        <f ca="1">IF(B7="","",OFFSET(List1!L$11,tisk!A6,0))</f>
        <v>Územní plán Šubířov</v>
      </c>
      <c r="E7" s="164">
        <f ca="1">IF(B7="","",OFFSET(List1!O$11,tisk!A6,0))</f>
        <v>80000</v>
      </c>
      <c r="F7" s="48" t="str">
        <f ca="1">IF(B7="","",OFFSET(List1!P$11,tisk!A6,0))</f>
        <v>1/2020</v>
      </c>
      <c r="G7" s="162">
        <f ca="1">IF(B7="","",OFFSET(List1!R$11,tisk!A6,0))</f>
        <v>40000</v>
      </c>
      <c r="H7" s="165" t="str">
        <f ca="1">IF(B7="","",OFFSET(List1!S$11,tisk!A6,0))</f>
        <v>31.12.2020</v>
      </c>
      <c r="I7" s="163">
        <f ca="1">IF(B7="","",OFFSET(List1!T$11,tisk!A6,0))</f>
        <v>200</v>
      </c>
      <c r="J7" s="163">
        <f ca="1">IF(B7="","",OFFSET(List1!U$11,tisk!A6,0))</f>
        <v>200</v>
      </c>
      <c r="K7" s="163">
        <f ca="1">IF(B7="","",OFFSET(List1!V$11,tisk!A6,0))</f>
        <v>150</v>
      </c>
      <c r="L7" s="163">
        <f ca="1">IF(B7="","",OFFSET(List1!W$11,tisk!A6,0))</f>
        <v>550</v>
      </c>
      <c r="M7" s="162">
        <f ca="1">IF($B7="","",OFFSET(List1!X$11,tisk!$A6,0))</f>
        <v>40000</v>
      </c>
      <c r="N7" s="162">
        <f ca="1">IF($B7="","",OFFSET(List1!Y$11,tisk!$A6,0))</f>
        <v>0</v>
      </c>
      <c r="O7" s="162">
        <f ca="1">IF($B7="","",OFFSET(List1!Z$11,tisk!$A6,0))</f>
        <v>40000</v>
      </c>
      <c r="P7" s="162" t="str">
        <f ca="1">IF($B7="","",OFFSET(List1!AA$11,tisk!$A6,0))</f>
        <v xml:space="preserve">INV </v>
      </c>
      <c r="Q7" s="162" t="str">
        <f ca="1">IF($B7="","",OFFSET(List1!AB$11,tisk!$A6,0))</f>
        <v>NE</v>
      </c>
    </row>
    <row r="8" spans="1:17" ht="86.4" x14ac:dyDescent="0.3">
      <c r="A8" s="70"/>
      <c r="B8" s="163"/>
      <c r="C8" s="3" t="str">
        <f ca="1">IF(B7="","",CONCATENATE("Okres ",OFFSET(List1!G$11,tisk!A6,0),"
","Právní forma","
",OFFSET(List1!H$11,tisk!A6,0),"
","IČO ",OFFSET(List1!I$11,tisk!A6,0),"
 ","B.Ú. ",OFFSET(List1!J$11,tisk!A6,0)))</f>
        <v>Okres Prostějov
Právní forma
Obec, městská část hlavního města Prahy
IČO 00288845
 B.Ú. 94-10415701/0710</v>
      </c>
      <c r="D8" s="5" t="str">
        <f ca="1">IF(B7="","",OFFSET(List1!M$11,tisk!A6,0))</f>
        <v>Zpracování nového územního plánu Šubířov - I. etapa (zpracování návrhu pro společné jednání s DO)</v>
      </c>
      <c r="E8" s="164"/>
      <c r="F8" s="47"/>
      <c r="G8" s="162"/>
      <c r="H8" s="165"/>
      <c r="I8" s="163"/>
      <c r="J8" s="163"/>
      <c r="K8" s="163"/>
      <c r="L8" s="163"/>
      <c r="M8" s="162"/>
      <c r="N8" s="162"/>
      <c r="O8" s="162"/>
      <c r="P8" s="162"/>
      <c r="Q8" s="162"/>
    </row>
    <row r="9" spans="1:17" ht="57.6" x14ac:dyDescent="0.3">
      <c r="A9" s="70">
        <f>ROW()/3-1</f>
        <v>2</v>
      </c>
      <c r="B9" s="163"/>
      <c r="C9" s="3"/>
      <c r="D9" s="5" t="str">
        <f ca="1">IF(B7="","",CONCATENATE("Dotace bude použita na:",OFFSET(List1!N$11,tisk!A6,0)))</f>
        <v>Dotace bude použita na:Zpracování nového územního plánu Šubířov - I. etapa (zpracování návrhu pro společné jednání s DO)</v>
      </c>
      <c r="E9" s="164"/>
      <c r="F9" s="48" t="str">
        <f ca="1">IF(B7="","",OFFSET(List1!Q$11,tisk!A6,0))</f>
        <v>12/2020</v>
      </c>
      <c r="G9" s="162"/>
      <c r="H9" s="165"/>
      <c r="I9" s="163"/>
      <c r="J9" s="163"/>
      <c r="K9" s="163"/>
      <c r="L9" s="163"/>
      <c r="M9" s="162"/>
      <c r="N9" s="162"/>
      <c r="O9" s="162"/>
      <c r="P9" s="162"/>
      <c r="Q9" s="162"/>
    </row>
    <row r="10" spans="1:17" ht="57.6" x14ac:dyDescent="0.3">
      <c r="A10" s="70"/>
      <c r="B10" s="163">
        <v>3</v>
      </c>
      <c r="C10" s="3" t="str">
        <f ca="1">IF(B10="","",CONCATENATE(OFFSET(List1!C$11,tisk!A9,0),"
",OFFSET(List1!D$11,tisk!A9,0),"
",OFFSET(List1!E$11,tisk!A9,0),"
",OFFSET(List1!F$11,tisk!A9,0)))</f>
        <v>Obec Čechy
Čechy 30
Čechy
75115</v>
      </c>
      <c r="D10" s="71" t="str">
        <f ca="1">IF(B10="","",OFFSET(List1!L$11,tisk!A9,0))</f>
        <v>Podpora tvorby územního plánu Čechy</v>
      </c>
      <c r="E10" s="164">
        <f ca="1">IF(B10="","",OFFSET(List1!O$11,tisk!A9,0))</f>
        <v>232320</v>
      </c>
      <c r="F10" s="48" t="str">
        <f ca="1">IF(B10="","",OFFSET(List1!P$11,tisk!A9,0))</f>
        <v>1/2020</v>
      </c>
      <c r="G10" s="162">
        <f ca="1">IF(B10="","",OFFSET(List1!R$11,tisk!A9,0))</f>
        <v>116000</v>
      </c>
      <c r="H10" s="165" t="str">
        <f ca="1">IF(B10="","",OFFSET(List1!S$11,tisk!A9,0))</f>
        <v>31.12.2020</v>
      </c>
      <c r="I10" s="163">
        <f ca="1">IF(B10="","",OFFSET(List1!T$11,tisk!A9,0))</f>
        <v>200</v>
      </c>
      <c r="J10" s="163">
        <f ca="1">IF(B10="","",OFFSET(List1!U$11,tisk!A9,0))</f>
        <v>200</v>
      </c>
      <c r="K10" s="163">
        <f ca="1">IF(B10="","",OFFSET(List1!V$11,tisk!A9,0))</f>
        <v>150</v>
      </c>
      <c r="L10" s="163">
        <f ca="1">IF(B10="","",OFFSET(List1!W$11,tisk!A9,0))</f>
        <v>550</v>
      </c>
      <c r="M10" s="162">
        <f ca="1">IF($B10="","",OFFSET(List1!X$11,tisk!$A9,0))</f>
        <v>116000</v>
      </c>
      <c r="N10" s="162">
        <f ca="1">IF($B10="","",OFFSET(List1!Y$11,tisk!$A9,0))</f>
        <v>0</v>
      </c>
      <c r="O10" s="162">
        <f ca="1">IF($B10="","",OFFSET(List1!Z$11,tisk!$A9,0))</f>
        <v>116000</v>
      </c>
      <c r="P10" s="162" t="str">
        <f ca="1">IF($B10="","",OFFSET(List1!AA$11,tisk!$A9,0))</f>
        <v xml:space="preserve">INV </v>
      </c>
      <c r="Q10" s="162" t="str">
        <f ca="1">IF($B10="","",OFFSET(List1!AB$11,tisk!$A9,0))</f>
        <v>NE</v>
      </c>
    </row>
    <row r="11" spans="1:17" ht="86.4" x14ac:dyDescent="0.3">
      <c r="A11" s="70"/>
      <c r="B11" s="163"/>
      <c r="C11" s="3" t="str">
        <f ca="1">IF(B10="","",CONCATENATE("Okres ",OFFSET(List1!G$11,tisk!A9,0),"
","Právní forma","
",OFFSET(List1!H$11,tisk!A9,0),"
","IČO ",OFFSET(List1!I$11,tisk!A9,0),"
 ","B.Ú. ",OFFSET(List1!J$11,tisk!A9,0)))</f>
        <v>Okres Přerov
Právní forma
Obec, městská část hlavního města Prahy
IČO 00636177
 B.Ú. 24020831/0100</v>
      </c>
      <c r="D11" s="5" t="str">
        <f ca="1">IF(B10="","",OFFSET(List1!M$11,tisk!A9,0))</f>
        <v>Dotace bude použita na úhradu nákladů vzniklých při zpracování Územního plánu obce Čechy.</v>
      </c>
      <c r="E11" s="164"/>
      <c r="F11" s="47"/>
      <c r="G11" s="162"/>
      <c r="H11" s="165"/>
      <c r="I11" s="163"/>
      <c r="J11" s="163"/>
      <c r="K11" s="163"/>
      <c r="L11" s="163"/>
      <c r="M11" s="162"/>
      <c r="N11" s="162"/>
      <c r="O11" s="162"/>
      <c r="P11" s="162"/>
      <c r="Q11" s="162"/>
    </row>
    <row r="12" spans="1:17" ht="57.6" x14ac:dyDescent="0.3">
      <c r="A12" s="70">
        <f>ROW()/3-1</f>
        <v>3</v>
      </c>
      <c r="B12" s="163"/>
      <c r="C12" s="3"/>
      <c r="D12" s="5" t="str">
        <f ca="1">IF(B10="","",CONCATENATE("Dotace bude použita na:",OFFSET(List1!N$11,tisk!A9,0)))</f>
        <v>Dotace bude použita na:Zpracování nového územního plánu Čechy, a to konkrétně zpracování návrhu ÚP pro společné a veřejné projednání a vydání čistopisu.</v>
      </c>
      <c r="E12" s="164"/>
      <c r="F12" s="48" t="str">
        <f ca="1">IF(B10="","",OFFSET(List1!Q$11,tisk!A9,0))</f>
        <v>12/2020</v>
      </c>
      <c r="G12" s="162"/>
      <c r="H12" s="165"/>
      <c r="I12" s="163"/>
      <c r="J12" s="163"/>
      <c r="K12" s="163"/>
      <c r="L12" s="163"/>
      <c r="M12" s="162"/>
      <c r="N12" s="162"/>
      <c r="O12" s="162"/>
      <c r="P12" s="162"/>
      <c r="Q12" s="162"/>
    </row>
    <row r="13" spans="1:17" ht="75" customHeight="1" x14ac:dyDescent="0.3">
      <c r="B13" s="163">
        <v>4</v>
      </c>
      <c r="C13" s="3" t="str">
        <f ca="1">IF(B13="","",CONCATENATE(OFFSET(List1!C$11,tisk!A12,0),"
",OFFSET(List1!D$11,tisk!A12,0),"
",OFFSET(List1!E$11,tisk!A12,0),"
",OFFSET(List1!F$11,tisk!A12,0)))</f>
        <v>Obec Vikantice
Vikantice 131
Vikantice
78825</v>
      </c>
      <c r="D13" s="71" t="str">
        <f ca="1">IF(B13="","",OFFSET(List1!L$11,tisk!A12,0))</f>
        <v>Pořízení územního plánu Vikantice</v>
      </c>
      <c r="E13" s="164">
        <f ca="1">IF(B13="","",OFFSET(List1!O$11,tisk!A12,0))</f>
        <v>84700</v>
      </c>
      <c r="F13" s="48" t="str">
        <f ca="1">IF(B13="","",OFFSET(List1!P$11,tisk!A12,0))</f>
        <v>1/2020</v>
      </c>
      <c r="G13" s="162">
        <f ca="1">IF(B13="","",OFFSET(List1!R$11,tisk!A12,0))</f>
        <v>42350</v>
      </c>
      <c r="H13" s="165" t="str">
        <f ca="1">IF(B13="","",OFFSET(List1!S$11,tisk!A12,0))</f>
        <v>31.12.2020</v>
      </c>
      <c r="I13" s="163">
        <f ca="1">IF(B13="","",OFFSET(List1!T$11,tisk!A12,0))</f>
        <v>180</v>
      </c>
      <c r="J13" s="163">
        <f ca="1">IF(B13="","",OFFSET(List1!U$11,tisk!A12,0))</f>
        <v>180</v>
      </c>
      <c r="K13" s="163">
        <f ca="1">IF(B13="","",OFFSET(List1!V$11,tisk!A12,0))</f>
        <v>150</v>
      </c>
      <c r="L13" s="163">
        <f ca="1">IF(B13="","",OFFSET(List1!W$11,tisk!A12,0))</f>
        <v>510</v>
      </c>
      <c r="M13" s="162">
        <f ca="1">IF($B13="","",OFFSET(List1!X$11,tisk!$A12,0))</f>
        <v>42350</v>
      </c>
      <c r="N13" s="162">
        <f ca="1">IF($B13="","",OFFSET(List1!Y$11,tisk!$A12,0))</f>
        <v>0</v>
      </c>
      <c r="O13" s="162">
        <f ca="1">IF($B13="","",OFFSET(List1!Z$11,tisk!$A12,0))</f>
        <v>42350</v>
      </c>
      <c r="P13" s="162" t="str">
        <f ca="1">IF($B13="","",OFFSET(List1!AA$11,tisk!$A12,0))</f>
        <v xml:space="preserve">INV </v>
      </c>
      <c r="Q13" s="162" t="str">
        <f ca="1">IF($B13="","",OFFSET(List1!AB$11,tisk!$A12,0))</f>
        <v>NE</v>
      </c>
    </row>
    <row r="14" spans="1:17" ht="86.4" x14ac:dyDescent="0.3">
      <c r="B14" s="163"/>
      <c r="C14" s="3" t="str">
        <f ca="1">IF(B13="","",CONCATENATE("Okres ",OFFSET(List1!G$11,tisk!A12,0),"
","Právní forma","
",OFFSET(List1!H$11,tisk!A12,0),"
","IČO ",OFFSET(List1!I$11,tisk!A12,0),"
 ","B.Ú. ",OFFSET(List1!J$11,tisk!A12,0)))</f>
        <v>Okres Šumperk
Právní forma
Obec, městská část hlavního města Prahy
IČO 00636070
 B.Ú. 1906983319/0800</v>
      </c>
      <c r="D14" s="5" t="str">
        <f ca="1">IF(B13="","",OFFSET(List1!M$11,tisk!A12,0))</f>
        <v>Pořízení územního plánu  Vikantice - 1. fáze návrhu územního plánu (společné jednání s dotčenými orgány).</v>
      </c>
      <c r="E14" s="164"/>
      <c r="F14" s="47"/>
      <c r="G14" s="162"/>
      <c r="H14" s="165"/>
      <c r="I14" s="163"/>
      <c r="J14" s="163"/>
      <c r="K14" s="163"/>
      <c r="L14" s="163"/>
      <c r="M14" s="162"/>
      <c r="N14" s="162"/>
      <c r="O14" s="162"/>
      <c r="P14" s="162"/>
      <c r="Q14" s="162"/>
    </row>
    <row r="15" spans="1:17" ht="57.6" x14ac:dyDescent="0.3">
      <c r="A15" s="51">
        <f>ROW()/3-1</f>
        <v>4</v>
      </c>
      <c r="B15" s="163"/>
      <c r="C15" s="3"/>
      <c r="D15" s="5" t="str">
        <f ca="1">IF(B13="","",CONCATENATE("Dotace bude použita na:",OFFSET(List1!N$11,tisk!A12,0)))</f>
        <v>Dotace bude použita na:Pořízení územního plánu  Vikantice - 1. fáze návrhu územního plánu (společné jednání s dotčenými orgány).</v>
      </c>
      <c r="E15" s="164"/>
      <c r="F15" s="48" t="str">
        <f ca="1">IF(B13="","",OFFSET(List1!Q$11,tisk!A12,0))</f>
        <v>12/2020</v>
      </c>
      <c r="G15" s="162"/>
      <c r="H15" s="165"/>
      <c r="I15" s="163"/>
      <c r="J15" s="163"/>
      <c r="K15" s="163"/>
      <c r="L15" s="163"/>
      <c r="M15" s="162"/>
      <c r="N15" s="162"/>
      <c r="O15" s="162"/>
      <c r="P15" s="162"/>
      <c r="Q15" s="162"/>
    </row>
    <row r="16" spans="1:17" ht="57.6" x14ac:dyDescent="0.3">
      <c r="B16" s="163">
        <v>5</v>
      </c>
      <c r="C16" s="3" t="str">
        <f ca="1">IF(B16="","",CONCATENATE(OFFSET(List1!C$11,tisk!A15,0),"
",OFFSET(List1!D$11,tisk!A15,0),"
",OFFSET(List1!E$11,tisk!A15,0),"
",OFFSET(List1!F$11,tisk!A15,0)))</f>
        <v>Obec Měrotín
Měrotín 19
Měrotín
78324</v>
      </c>
      <c r="D16" s="71" t="str">
        <f ca="1">IF(B16="","",OFFSET(List1!L$11,tisk!A15,0))</f>
        <v>Územní plán Měrotín</v>
      </c>
      <c r="E16" s="164">
        <f ca="1">IF(B16="","",OFFSET(List1!O$11,tisk!A15,0))</f>
        <v>96800</v>
      </c>
      <c r="F16" s="48" t="str">
        <f ca="1">IF(B16="","",OFFSET(List1!P$11,tisk!A15,0))</f>
        <v>1/2020</v>
      </c>
      <c r="G16" s="162">
        <f ca="1">IF(B16="","",OFFSET(List1!R$11,tisk!A15,0))</f>
        <v>48400</v>
      </c>
      <c r="H16" s="165" t="str">
        <f ca="1">IF(B16="","",OFFSET(List1!S$11,tisk!A15,0))</f>
        <v>31.12.2020</v>
      </c>
      <c r="I16" s="163">
        <f ca="1">IF(B16="","",OFFSET(List1!T$11,tisk!A15,0))</f>
        <v>150</v>
      </c>
      <c r="J16" s="163">
        <f ca="1">IF(B16="","",OFFSET(List1!U$11,tisk!A15,0))</f>
        <v>200</v>
      </c>
      <c r="K16" s="163">
        <f ca="1">IF(B16="","",OFFSET(List1!V$11,tisk!A15,0))</f>
        <v>150</v>
      </c>
      <c r="L16" s="163">
        <f ca="1">IF(B16="","",OFFSET(List1!W$11,tisk!A15,0))</f>
        <v>500</v>
      </c>
      <c r="M16" s="162">
        <f ca="1">IF($B16="","",OFFSET(List1!X$11,tisk!$A15,0))</f>
        <v>48400</v>
      </c>
      <c r="N16" s="162">
        <f ca="1">IF($B16="","",OFFSET(List1!Y$11,tisk!$A15,0))</f>
        <v>0</v>
      </c>
      <c r="O16" s="162">
        <f ca="1">IF($B16="","",OFFSET(List1!Z$11,tisk!$A15,0))</f>
        <v>48400</v>
      </c>
      <c r="P16" s="162" t="str">
        <f ca="1">IF($B16="","",OFFSET(List1!AA$11,tisk!$A15,0))</f>
        <v xml:space="preserve">INV </v>
      </c>
      <c r="Q16" s="162" t="str">
        <f ca="1">IF($B16="","",OFFSET(List1!AB$11,tisk!$A15,0))</f>
        <v>NE</v>
      </c>
    </row>
    <row r="17" spans="1:17" ht="86.4" x14ac:dyDescent="0.3">
      <c r="B17" s="163"/>
      <c r="C17" s="3" t="str">
        <f ca="1">IF(B16="","",CONCATENATE("Okres ",OFFSET(List1!G$11,tisk!A15,0),"
","Právní forma","
",OFFSET(List1!H$11,tisk!A15,0),"
","IČO ",OFFSET(List1!I$11,tisk!A15,0),"
 ","B.Ú. ",OFFSET(List1!J$11,tisk!A15,0)))</f>
        <v>Okres Olomouc
Právní forma
Obec, městská část hlavního města Prahy
IČO 00635341
 B.Ú. 1808761309/0800</v>
      </c>
      <c r="D17" s="5" t="str">
        <f ca="1">IF(B16="","",OFFSET(List1!M$11,tisk!A15,0))</f>
        <v>Předmětem akce je zpracování nového územního plánu pro obec Měrotín.</v>
      </c>
      <c r="E17" s="164"/>
      <c r="F17" s="47"/>
      <c r="G17" s="162"/>
      <c r="H17" s="165"/>
      <c r="I17" s="163"/>
      <c r="J17" s="163"/>
      <c r="K17" s="163"/>
      <c r="L17" s="163"/>
      <c r="M17" s="162"/>
      <c r="N17" s="162"/>
      <c r="O17" s="162"/>
      <c r="P17" s="162"/>
      <c r="Q17" s="162"/>
    </row>
    <row r="18" spans="1:17" ht="100.8" x14ac:dyDescent="0.3">
      <c r="A18" s="51">
        <f>ROW()/3-1</f>
        <v>5</v>
      </c>
      <c r="B18" s="163"/>
      <c r="C18" s="3"/>
      <c r="D18" s="5" t="str">
        <f ca="1">IF(B16="","",CONCATENATE("Dotace bude použita na:",OFFSET(List1!N$11,tisk!A15,0)))</f>
        <v>Dotace bude použita na:Z dotace budou hrazeny náklady na zpracování územního plánu Měrotín, a to konkrétně na zpracování etapy č. 3 "Úprava návrhu ÚP pro veřejné projednání"a č. 4 "Úprava návrhu ÚP po veřejném projednání a ÚP pro vydání - čistopis" dle smlouvy o dílo.</v>
      </c>
      <c r="E18" s="164"/>
      <c r="F18" s="48" t="str">
        <f ca="1">IF(B16="","",OFFSET(List1!Q$11,tisk!A15,0))</f>
        <v>12/2020</v>
      </c>
      <c r="G18" s="162"/>
      <c r="H18" s="165"/>
      <c r="I18" s="163"/>
      <c r="J18" s="163"/>
      <c r="K18" s="163"/>
      <c r="L18" s="163"/>
      <c r="M18" s="162"/>
      <c r="N18" s="162"/>
      <c r="O18" s="162"/>
      <c r="P18" s="162"/>
      <c r="Q18" s="162"/>
    </row>
    <row r="19" spans="1:17" s="2" customFormat="1" ht="57.6" x14ac:dyDescent="0.3">
      <c r="A19" s="51"/>
      <c r="B19" s="163">
        <v>6</v>
      </c>
      <c r="C19" s="3" t="str">
        <f ca="1">IF(B19="","",CONCATENATE(OFFSET(List1!C$11,tisk!A18,0),"
",OFFSET(List1!D$11,tisk!A18,0),"
",OFFSET(List1!E$11,tisk!A18,0),"
",OFFSET(List1!F$11,tisk!A18,0)))</f>
        <v>Obec Senička
Senička 32
Senička
78345</v>
      </c>
      <c r="D19" s="71" t="str">
        <f ca="1">IF(B19="","",OFFSET(List1!L$11,tisk!A18,0))</f>
        <v>Územní plán Senička</v>
      </c>
      <c r="E19" s="164">
        <f ca="1">IF(B19="","",OFFSET(List1!O$11,tisk!A18,0))</f>
        <v>211750</v>
      </c>
      <c r="F19" s="48" t="str">
        <f ca="1">IF(B19="","",OFFSET(List1!P$11,tisk!A18,0))</f>
        <v>1/2020</v>
      </c>
      <c r="G19" s="162">
        <f ca="1">IF(B19="","",OFFSET(List1!R$11,tisk!A18,0))</f>
        <v>105875</v>
      </c>
      <c r="H19" s="165" t="str">
        <f ca="1">IF(B19="","",OFFSET(List1!S$11,tisk!A18,0))</f>
        <v>31.12.2020</v>
      </c>
      <c r="I19" s="163">
        <f ca="1">IF(B19="","",OFFSET(List1!T$11,tisk!A18,0))</f>
        <v>150</v>
      </c>
      <c r="J19" s="163">
        <f ca="1">IF(B19="","",OFFSET(List1!U$11,tisk!A18,0))</f>
        <v>200</v>
      </c>
      <c r="K19" s="163">
        <f ca="1">IF(B19="","",OFFSET(List1!V$11,tisk!A18,0))</f>
        <v>150</v>
      </c>
      <c r="L19" s="163">
        <f ca="1">IF(B19="","",OFFSET(List1!W$11,tisk!A18,0))</f>
        <v>500</v>
      </c>
      <c r="M19" s="162">
        <f ca="1">IF($B19="","",OFFSET(List1!X$11,tisk!$A18,0))</f>
        <v>105875</v>
      </c>
      <c r="N19" s="162">
        <f ca="1">IF($B19="","",OFFSET(List1!Y$11,tisk!$A18,0))</f>
        <v>0</v>
      </c>
      <c r="O19" s="162">
        <f ca="1">IF($B19="","",OFFSET(List1!Z$11,tisk!$A18,0))</f>
        <v>105875</v>
      </c>
      <c r="P19" s="162" t="str">
        <f ca="1">IF($B19="","",OFFSET(List1!AA$11,tisk!$A18,0))</f>
        <v xml:space="preserve">INV </v>
      </c>
      <c r="Q19" s="162" t="str">
        <f ca="1">IF($B19="","",OFFSET(List1!AB$11,tisk!$A18,0))</f>
        <v>NE</v>
      </c>
    </row>
    <row r="20" spans="1:17" s="2" customFormat="1" ht="86.4" x14ac:dyDescent="0.3">
      <c r="A20" s="51"/>
      <c r="B20" s="163"/>
      <c r="C20" s="3" t="str">
        <f ca="1">IF(B19="","",CONCATENATE("Okres ",OFFSET(List1!G$11,tisk!A18,0),"
","Právní forma","
",OFFSET(List1!H$11,tisk!A18,0),"
","IČO ",OFFSET(List1!I$11,tisk!A18,0),"
 ","B.Ú. ",OFFSET(List1!J$11,tisk!A18,0)))</f>
        <v>Okres Olomouc
Právní forma
Obec, městská část hlavního města Prahy
IČO 00635324
 B.Ú. 1801702349/0800</v>
      </c>
      <c r="D20" s="5" t="str">
        <f ca="1">IF(B19="","",OFFSET(List1!M$11,tisk!A18,0))</f>
        <v>Projekt obsahuje 1. etapu zpracování Územního plánu Senička, jež představuje vypracování návrhu územního plánu pro společné jednání.</v>
      </c>
      <c r="E20" s="164"/>
      <c r="F20" s="47"/>
      <c r="G20" s="162"/>
      <c r="H20" s="165"/>
      <c r="I20" s="163"/>
      <c r="J20" s="163"/>
      <c r="K20" s="163"/>
      <c r="L20" s="163"/>
      <c r="M20" s="162"/>
      <c r="N20" s="162"/>
      <c r="O20" s="162"/>
      <c r="P20" s="162"/>
      <c r="Q20" s="162"/>
    </row>
    <row r="21" spans="1:17" s="2" customFormat="1" ht="86.4" x14ac:dyDescent="0.3">
      <c r="A21" s="51">
        <f>ROW()/3-1</f>
        <v>6</v>
      </c>
      <c r="B21" s="163"/>
      <c r="C21" s="3"/>
      <c r="D21" s="5" t="str">
        <f ca="1">IF(B19="","",CONCATENATE("Dotace bude použita na:",OFFSET(List1!N$11,tisk!A18,0)))</f>
        <v>Dotace bude použita na:1. etapu zpracování Územního plánu Senička, jež představuje vypracování návrhu územního plánu pro společné jednání v
návaznosti na uzavřenou smlouvu s projektantem.</v>
      </c>
      <c r="E21" s="164"/>
      <c r="F21" s="48" t="str">
        <f ca="1">IF(B19="","",OFFSET(List1!Q$11,tisk!A18,0))</f>
        <v>12/2020</v>
      </c>
      <c r="G21" s="162"/>
      <c r="H21" s="165"/>
      <c r="I21" s="163"/>
      <c r="J21" s="163"/>
      <c r="K21" s="163"/>
      <c r="L21" s="163"/>
      <c r="M21" s="162"/>
      <c r="N21" s="162"/>
      <c r="O21" s="162"/>
      <c r="P21" s="162"/>
      <c r="Q21" s="162"/>
    </row>
    <row r="22" spans="1:17" s="2" customFormat="1" ht="57.6" x14ac:dyDescent="0.3">
      <c r="A22" s="51"/>
      <c r="B22" s="163">
        <v>7</v>
      </c>
      <c r="C22" s="3" t="str">
        <f ca="1">IF(B22="","",CONCATENATE(OFFSET(List1!C$11,tisk!A21,0),"
",OFFSET(List1!D$11,tisk!A21,0),"
",OFFSET(List1!E$11,tisk!A21,0),"
",OFFSET(List1!F$11,tisk!A21,0)))</f>
        <v>Obec Dolní Újezd
Dolní Újezd 155
Dolní Újezd
75123</v>
      </c>
      <c r="D22" s="71" t="str">
        <f ca="1">IF(B22="","",OFFSET(List1!L$11,tisk!A21,0))</f>
        <v>Územní plán Dolní Újezd</v>
      </c>
      <c r="E22" s="164">
        <f ca="1">IF(B22="","",OFFSET(List1!O$11,tisk!A21,0))</f>
        <v>296450</v>
      </c>
      <c r="F22" s="48" t="str">
        <f ca="1">IF(B22="","",OFFSET(List1!P$11,tisk!A21,0))</f>
        <v>1/2020</v>
      </c>
      <c r="G22" s="162">
        <f ca="1">IF(B22="","",OFFSET(List1!R$11,tisk!A21,0))</f>
        <v>148225</v>
      </c>
      <c r="H22" s="165" t="str">
        <f ca="1">IF(B22="","",OFFSET(List1!S$11,tisk!A21,0))</f>
        <v>31.12.2020</v>
      </c>
      <c r="I22" s="163">
        <f ca="1">IF(B22="","",OFFSET(List1!T$11,tisk!A21,0))</f>
        <v>140</v>
      </c>
      <c r="J22" s="163">
        <f ca="1">IF(B22="","",OFFSET(List1!U$11,tisk!A21,0))</f>
        <v>200</v>
      </c>
      <c r="K22" s="163">
        <f ca="1">IF(B22="","",OFFSET(List1!V$11,tisk!A21,0))</f>
        <v>150</v>
      </c>
      <c r="L22" s="163">
        <f ca="1">IF(B22="","",OFFSET(List1!W$11,tisk!A21,0))</f>
        <v>490</v>
      </c>
      <c r="M22" s="162">
        <f ca="1">IF($B22="","",OFFSET(List1!X$11,tisk!$A21,0))</f>
        <v>148225</v>
      </c>
      <c r="N22" s="162">
        <f ca="1">IF($B22="","",OFFSET(List1!Y$11,tisk!$A21,0))</f>
        <v>0</v>
      </c>
      <c r="O22" s="162">
        <f ca="1">IF($B22="","",OFFSET(List1!Z$11,tisk!$A21,0))</f>
        <v>148225</v>
      </c>
      <c r="P22" s="162" t="str">
        <f ca="1">IF($B22="","",OFFSET(List1!AA$11,tisk!$A21,0))</f>
        <v xml:space="preserve">INV </v>
      </c>
      <c r="Q22" s="162" t="str">
        <f ca="1">IF($B22="","",OFFSET(List1!AB$11,tisk!$A21,0))</f>
        <v>NE</v>
      </c>
    </row>
    <row r="23" spans="1:17" s="2" customFormat="1" ht="86.4" x14ac:dyDescent="0.3">
      <c r="A23" s="51"/>
      <c r="B23" s="163"/>
      <c r="C23" s="3" t="str">
        <f ca="1">IF(B22="","",CONCATENATE("Okres ",OFFSET(List1!G$11,tisk!A21,0),"
","Právní forma","
",OFFSET(List1!H$11,tisk!A21,0),"
","IČO ",OFFSET(List1!I$11,tisk!A21,0),"
 ","B.Ú. ",OFFSET(List1!J$11,tisk!A21,0)))</f>
        <v>Okres Přerov
Právní forma
Obec, městská část hlavního města Prahy
IČO 00636223
 B.Ú. 5022831/0100</v>
      </c>
      <c r="D23" s="5" t="str">
        <f ca="1">IF(B22="","",OFFSET(List1!M$11,tisk!A21,0))</f>
        <v>Projekt obsahuje 1. etapu zpracování Územního plánu Dolní Újezd, jež představuje vypracování návrhu územního plánu pro společné jednání.</v>
      </c>
      <c r="E23" s="164"/>
      <c r="F23" s="47"/>
      <c r="G23" s="162"/>
      <c r="H23" s="165"/>
      <c r="I23" s="163"/>
      <c r="J23" s="163"/>
      <c r="K23" s="163"/>
      <c r="L23" s="163"/>
      <c r="M23" s="162"/>
      <c r="N23" s="162"/>
      <c r="O23" s="162"/>
      <c r="P23" s="162"/>
      <c r="Q23" s="162"/>
    </row>
    <row r="24" spans="1:17" s="2" customFormat="1" ht="86.4" x14ac:dyDescent="0.3">
      <c r="A24" s="51">
        <f>ROW()/3-1</f>
        <v>7</v>
      </c>
      <c r="B24" s="163"/>
      <c r="C24" s="3"/>
      <c r="D24" s="5" t="str">
        <f ca="1">IF(B22="","",CONCATENATE("Dotace bude použita na:",OFFSET(List1!N$11,tisk!A21,0)))</f>
        <v>Dotace bude použita na:1. etapu zpracování Územního plánu Dolní Újezd, jež představuje vypracování návrhu územního plánu pro společné jednání v
návaznosti na uzavřenou smlouvu s projektantem.</v>
      </c>
      <c r="E24" s="164"/>
      <c r="F24" s="48" t="str">
        <f ca="1">IF(B22="","",OFFSET(List1!Q$11,tisk!A21,0))</f>
        <v>12/2020</v>
      </c>
      <c r="G24" s="162"/>
      <c r="H24" s="165"/>
      <c r="I24" s="163"/>
      <c r="J24" s="163"/>
      <c r="K24" s="163"/>
      <c r="L24" s="163"/>
      <c r="M24" s="162"/>
      <c r="N24" s="162"/>
      <c r="O24" s="162"/>
      <c r="P24" s="162"/>
      <c r="Q24" s="162"/>
    </row>
    <row r="25" spans="1:17" s="2" customFormat="1" ht="57.6" x14ac:dyDescent="0.3">
      <c r="A25" s="51"/>
      <c r="B25" s="163">
        <v>8</v>
      </c>
      <c r="C25" s="3" t="str">
        <f ca="1">IF(B25="","",CONCATENATE(OFFSET(List1!C$11,tisk!A24,0),"
",OFFSET(List1!D$11,tisk!A24,0),"
",OFFSET(List1!E$11,tisk!A24,0),"
",OFFSET(List1!F$11,tisk!A24,0)))</f>
        <v>Obec Petrov nad Desnou
Petrov nad Desnou 156
Petrov nad Desnou
78816</v>
      </c>
      <c r="D25" s="71" t="str">
        <f ca="1">IF(B25="","",OFFSET(List1!L$11,tisk!A24,0))</f>
        <v>Zpracování nového územního plánu pro obec Petrov nad Desnou</v>
      </c>
      <c r="E25" s="164">
        <f ca="1">IF(B25="","",OFFSET(List1!O$11,tisk!A24,0))</f>
        <v>193600</v>
      </c>
      <c r="F25" s="48" t="str">
        <f ca="1">IF(B25="","",OFFSET(List1!P$11,tisk!A24,0))</f>
        <v>1/2020</v>
      </c>
      <c r="G25" s="162">
        <f ca="1">IF(B25="","",OFFSET(List1!R$11,tisk!A24,0))</f>
        <v>96800</v>
      </c>
      <c r="H25" s="165" t="str">
        <f ca="1">IF(B25="","",OFFSET(List1!S$11,tisk!A24,0))</f>
        <v>31.12.2020</v>
      </c>
      <c r="I25" s="163">
        <f ca="1">IF(B25="","",OFFSET(List1!T$11,tisk!A24,0))</f>
        <v>140</v>
      </c>
      <c r="J25" s="163">
        <f ca="1">IF(B25="","",OFFSET(List1!U$11,tisk!A24,0))</f>
        <v>200</v>
      </c>
      <c r="K25" s="163">
        <f ca="1">IF(B25="","",OFFSET(List1!V$11,tisk!A24,0))</f>
        <v>150</v>
      </c>
      <c r="L25" s="163">
        <f ca="1">IF(B25="","",OFFSET(List1!W$11,tisk!A24,0))</f>
        <v>490</v>
      </c>
      <c r="M25" s="162">
        <f ca="1">IF($B25="","",OFFSET(List1!X$11,tisk!$A24,0))</f>
        <v>96800</v>
      </c>
      <c r="N25" s="162">
        <f ca="1">IF($B25="","",OFFSET(List1!Y$11,tisk!$A24,0))</f>
        <v>0</v>
      </c>
      <c r="O25" s="162">
        <f ca="1">IF($B25="","",OFFSET(List1!Z$11,tisk!$A24,0))</f>
        <v>96800</v>
      </c>
      <c r="P25" s="162" t="str">
        <f ca="1">IF($B25="","",OFFSET(List1!AA$11,tisk!$A24,0))</f>
        <v xml:space="preserve">INV </v>
      </c>
      <c r="Q25" s="162" t="str">
        <f ca="1">IF($B25="","",OFFSET(List1!AB$11,tisk!$A24,0))</f>
        <v>NE</v>
      </c>
    </row>
    <row r="26" spans="1:17" s="2" customFormat="1" ht="86.4" x14ac:dyDescent="0.3">
      <c r="A26" s="51"/>
      <c r="B26" s="163"/>
      <c r="C26" s="3" t="str">
        <f ca="1">IF(B25="","",CONCATENATE("Okres ",OFFSET(List1!G$11,tisk!A24,0),"
","Právní forma","
",OFFSET(List1!H$11,tisk!A24,0),"
","IČO ",OFFSET(List1!I$11,tisk!A24,0),"
 ","B.Ú. ",OFFSET(List1!J$11,tisk!A24,0)))</f>
        <v>Okres Šumperk
Právní forma
Obec, městská část hlavního města Prahy
IČO 72054433
 B.Ú. 94-1918841/0710</v>
      </c>
      <c r="D26" s="5" t="str">
        <f ca="1">IF(B25="","",OFFSET(List1!M$11,tisk!A24,0))</f>
        <v>Zpracování nového návrhu územního plánu pro obec Petrov nad Desnou, jeho odsouhlasení s dotčenými účastníky řízení, vytištění grafické a textové části a převedení do elektronické podoby.</v>
      </c>
      <c r="E26" s="164"/>
      <c r="F26" s="47"/>
      <c r="G26" s="162"/>
      <c r="H26" s="165"/>
      <c r="I26" s="163"/>
      <c r="J26" s="163"/>
      <c r="K26" s="163"/>
      <c r="L26" s="163"/>
      <c r="M26" s="162"/>
      <c r="N26" s="162"/>
      <c r="O26" s="162"/>
      <c r="P26" s="162"/>
      <c r="Q26" s="162"/>
    </row>
    <row r="27" spans="1:17" s="2" customFormat="1" ht="115.2" x14ac:dyDescent="0.3">
      <c r="A27" s="51">
        <f>ROW()/3-1</f>
        <v>8</v>
      </c>
      <c r="B27" s="163"/>
      <c r="C27" s="3"/>
      <c r="D27" s="5" t="str">
        <f ca="1">IF(B25="","",CONCATENATE("Dotace bude použita na:",OFFSET(List1!N$11,tisk!A24,0)))</f>
        <v>Dotace bude použita na:1. Zpracování grafické a textové části územního plánu s ohledem na platnou legislativu
2. Úpravy po společném jednání a po posouzení krajským úřadem
3. Úpravy po společném jednání a posouzení zastupitelstvem obce
4. Dotisky po vydání čistopisu</v>
      </c>
      <c r="E27" s="164"/>
      <c r="F27" s="48" t="str">
        <f ca="1">IF(B25="","",OFFSET(List1!Q$11,tisk!A24,0))</f>
        <v>12/2020</v>
      </c>
      <c r="G27" s="162"/>
      <c r="H27" s="165"/>
      <c r="I27" s="163"/>
      <c r="J27" s="163"/>
      <c r="K27" s="163"/>
      <c r="L27" s="163"/>
      <c r="M27" s="162"/>
      <c r="N27" s="162"/>
      <c r="O27" s="162"/>
      <c r="P27" s="162"/>
      <c r="Q27" s="162"/>
    </row>
    <row r="28" spans="1:17" s="2" customFormat="1" ht="57.6" x14ac:dyDescent="0.3">
      <c r="A28" s="51"/>
      <c r="B28" s="163">
        <v>9</v>
      </c>
      <c r="C28" s="3" t="str">
        <f ca="1">IF(B28="","",CONCATENATE(OFFSET(List1!C$11,tisk!A27,0),"
",OFFSET(List1!D$11,tisk!A27,0),"
",OFFSET(List1!E$11,tisk!A27,0),"
",OFFSET(List1!F$11,tisk!A27,0)))</f>
        <v>Obec Radotín
Radotín 43
Radotín
75354</v>
      </c>
      <c r="D28" s="71" t="str">
        <f ca="1">IF(B28="","",OFFSET(List1!L$11,tisk!A27,0))</f>
        <v>Územní plán Radotín</v>
      </c>
      <c r="E28" s="164">
        <f ca="1">IF(B28="","",OFFSET(List1!O$11,tisk!A27,0))</f>
        <v>192390</v>
      </c>
      <c r="F28" s="48" t="str">
        <f ca="1">IF(B28="","",OFFSET(List1!P$11,tisk!A27,0))</f>
        <v>1/2020</v>
      </c>
      <c r="G28" s="162">
        <f ca="1">IF(B28="","",OFFSET(List1!R$11,tisk!A27,0))</f>
        <v>96195</v>
      </c>
      <c r="H28" s="165" t="str">
        <f ca="1">IF(B28="","",OFFSET(List1!S$11,tisk!A27,0))</f>
        <v>31.12.2020</v>
      </c>
      <c r="I28" s="163">
        <f ca="1">IF(B28="","",OFFSET(List1!T$11,tisk!A27,0))</f>
        <v>130</v>
      </c>
      <c r="J28" s="163">
        <f ca="1">IF(B28="","",OFFSET(List1!U$11,tisk!A27,0))</f>
        <v>200</v>
      </c>
      <c r="K28" s="163">
        <f ca="1">IF(B28="","",OFFSET(List1!V$11,tisk!A27,0))</f>
        <v>150</v>
      </c>
      <c r="L28" s="163">
        <f ca="1">IF(B28="","",OFFSET(List1!W$11,tisk!A27,0))</f>
        <v>480</v>
      </c>
      <c r="M28" s="162">
        <f ca="1">IF($B28="","",OFFSET(List1!X$11,tisk!$A27,0))</f>
        <v>96195</v>
      </c>
      <c r="N28" s="162">
        <f ca="1">IF($B28="","",OFFSET(List1!Y$11,tisk!$A27,0))</f>
        <v>0</v>
      </c>
      <c r="O28" s="162">
        <f ca="1">IF($B28="","",OFFSET(List1!Z$11,tisk!$A27,0))</f>
        <v>96195</v>
      </c>
      <c r="P28" s="162" t="str">
        <f ca="1">IF($B28="","",OFFSET(List1!AA$11,tisk!$A27,0))</f>
        <v xml:space="preserve">INV </v>
      </c>
      <c r="Q28" s="162" t="str">
        <f ca="1">IF($B28="","",OFFSET(List1!AB$11,tisk!$A27,0))</f>
        <v>NE</v>
      </c>
    </row>
    <row r="29" spans="1:17" s="2" customFormat="1" ht="86.4" x14ac:dyDescent="0.3">
      <c r="A29" s="51"/>
      <c r="B29" s="163"/>
      <c r="C29" s="3" t="str">
        <f ca="1">IF(B28="","",CONCATENATE("Okres ",OFFSET(List1!G$11,tisk!A27,0),"
","Právní forma","
",OFFSET(List1!H$11,tisk!A27,0),"
","IČO ",OFFSET(List1!I$11,tisk!A27,0),"
 ","B.Ú. ",OFFSET(List1!J$11,tisk!A27,0)))</f>
        <v>Okres Přerov
Právní forma
Obec, městská část hlavního města Prahy
IČO 00636525
 B.Ú. 21225831/0100</v>
      </c>
      <c r="D29" s="5" t="str">
        <f ca="1">IF(B28="","",OFFSET(List1!M$11,tisk!A27,0))</f>
        <v>Projekt obsahuje 1. etapu zpracování Územního plánu Radotín, jež představuje vypracování návrhu územního plánu pro společné jednání.</v>
      </c>
      <c r="E29" s="164"/>
      <c r="F29" s="47"/>
      <c r="G29" s="162"/>
      <c r="H29" s="165"/>
      <c r="I29" s="163"/>
      <c r="J29" s="163"/>
      <c r="K29" s="163"/>
      <c r="L29" s="163"/>
      <c r="M29" s="162"/>
      <c r="N29" s="162"/>
      <c r="O29" s="162"/>
      <c r="P29" s="162"/>
      <c r="Q29" s="162"/>
    </row>
    <row r="30" spans="1:17" s="2" customFormat="1" ht="86.4" x14ac:dyDescent="0.3">
      <c r="A30" s="51">
        <f>ROW()/3-1</f>
        <v>9</v>
      </c>
      <c r="B30" s="163"/>
      <c r="C30" s="3"/>
      <c r="D30" s="5" t="str">
        <f ca="1">IF(B28="","",CONCATENATE("Dotace bude použita na:",OFFSET(List1!N$11,tisk!A27,0)))</f>
        <v>Dotace bude použita na:1. etapu zpracování Územního plánu Radotín, jež představuje vypracování návrhu územního plánu pro společné jednání v
návaznosti na uzavřenou smlouvu s projektantem.</v>
      </c>
      <c r="E30" s="164"/>
      <c r="F30" s="48" t="str">
        <f ca="1">IF(B28="","",OFFSET(List1!Q$11,tisk!A27,0))</f>
        <v>12/2020</v>
      </c>
      <c r="G30" s="162"/>
      <c r="H30" s="165"/>
      <c r="I30" s="163"/>
      <c r="J30" s="163"/>
      <c r="K30" s="163"/>
      <c r="L30" s="163"/>
      <c r="M30" s="162"/>
      <c r="N30" s="162"/>
      <c r="O30" s="162"/>
      <c r="P30" s="162"/>
      <c r="Q30" s="162"/>
    </row>
    <row r="31" spans="1:17" s="2" customFormat="1" ht="57.6" x14ac:dyDescent="0.3">
      <c r="A31" s="51"/>
      <c r="B31" s="163">
        <v>10</v>
      </c>
      <c r="C31" s="3" t="str">
        <f ca="1">IF(B31="","",CONCATENATE(OFFSET(List1!C$11,tisk!A30,0),"
",OFFSET(List1!D$11,tisk!A30,0),"
",OFFSET(List1!E$11,tisk!A30,0),"
",OFFSET(List1!F$11,tisk!A30,0)))</f>
        <v>Obec Vitčice
Vitčice 31
Vitčice
79827</v>
      </c>
      <c r="D31" s="71" t="str">
        <f ca="1">IF(B31="","",OFFSET(List1!L$11,tisk!A30,0))</f>
        <v>Územní plán Vitčice</v>
      </c>
      <c r="E31" s="164">
        <f ca="1">IF(B31="","",OFFSET(List1!O$11,tisk!A30,0))</f>
        <v>199650</v>
      </c>
      <c r="F31" s="48" t="str">
        <f ca="1">IF(B31="","",OFFSET(List1!P$11,tisk!A30,0))</f>
        <v>1/2020</v>
      </c>
      <c r="G31" s="162">
        <f ca="1">IF(B31="","",OFFSET(List1!R$11,tisk!A30,0))</f>
        <v>99825</v>
      </c>
      <c r="H31" s="165" t="str">
        <f ca="1">IF(B31="","",OFFSET(List1!S$11,tisk!A30,0))</f>
        <v>31.12.2020</v>
      </c>
      <c r="I31" s="163">
        <f ca="1">IF(B31="","",OFFSET(List1!T$11,tisk!A30,0))</f>
        <v>130</v>
      </c>
      <c r="J31" s="163">
        <f ca="1">IF(B31="","",OFFSET(List1!U$11,tisk!A30,0))</f>
        <v>200</v>
      </c>
      <c r="K31" s="163">
        <f ca="1">IF(B31="","",OFFSET(List1!V$11,tisk!A30,0))</f>
        <v>150</v>
      </c>
      <c r="L31" s="163">
        <f ca="1">IF(B31="","",OFFSET(List1!W$11,tisk!A30,0))</f>
        <v>480</v>
      </c>
      <c r="M31" s="162">
        <f ca="1">IF($B31="","",OFFSET(List1!X$11,tisk!$A30,0))</f>
        <v>99825</v>
      </c>
      <c r="N31" s="162">
        <f ca="1">IF($B31="","",OFFSET(List1!Y$11,tisk!$A30,0))</f>
        <v>0</v>
      </c>
      <c r="O31" s="162">
        <f ca="1">IF($B31="","",OFFSET(List1!Z$11,tisk!$A30,0))</f>
        <v>99825</v>
      </c>
      <c r="P31" s="162" t="str">
        <f ca="1">IF($B31="","",OFFSET(List1!AA$11,tisk!$A30,0))</f>
        <v xml:space="preserve">INV </v>
      </c>
      <c r="Q31" s="162" t="str">
        <f ca="1">IF($B31="","",OFFSET(List1!AB$11,tisk!$A30,0))</f>
        <v>NE</v>
      </c>
    </row>
    <row r="32" spans="1:17" s="2" customFormat="1" ht="86.4" x14ac:dyDescent="0.3">
      <c r="A32" s="51"/>
      <c r="B32" s="163"/>
      <c r="C32" s="3" t="str">
        <f ca="1">IF(B31="","",CONCATENATE("Okres ",OFFSET(List1!G$11,tisk!A30,0),"
","Právní forma","
",OFFSET(List1!H$11,tisk!A30,0),"
","IČO ",OFFSET(List1!I$11,tisk!A30,0),"
 ","B.Ú. ",OFFSET(List1!J$11,tisk!A30,0)))</f>
        <v>Okres Prostějov
Právní forma
Obec, městská část hlavního města Prahy
IČO 00600091
 B.Ú. 21325701/0100</v>
      </c>
      <c r="D32" s="5" t="str">
        <f ca="1">IF(B31="","",OFFSET(List1!M$11,tisk!A30,0))</f>
        <v>Pořízení nového územního plánu obce Vitčice.</v>
      </c>
      <c r="E32" s="164"/>
      <c r="F32" s="47"/>
      <c r="G32" s="162"/>
      <c r="H32" s="165"/>
      <c r="I32" s="163"/>
      <c r="J32" s="163"/>
      <c r="K32" s="163"/>
      <c r="L32" s="163"/>
      <c r="M32" s="162"/>
      <c r="N32" s="162"/>
      <c r="O32" s="162"/>
      <c r="P32" s="162"/>
      <c r="Q32" s="162"/>
    </row>
    <row r="33" spans="1:17" s="2" customFormat="1" ht="100.8" x14ac:dyDescent="0.3">
      <c r="A33" s="51">
        <f>ROW()/3-1</f>
        <v>10</v>
      </c>
      <c r="B33" s="163"/>
      <c r="C33" s="3"/>
      <c r="D33" s="5" t="str">
        <f ca="1">IF(B31="","",CONCATENATE("Dotace bude použita na:",OFFSET(List1!N$11,tisk!A30,0)))</f>
        <v>Dotace bude použita na:Z investiční dotace bude hrazeno:
- zpracování návrhu územního plánu pro společné jednání
- úprava návrhu pro veřejné projednání
- zpracování územního plánu pro vydání - čistopis.</v>
      </c>
      <c r="E33" s="164"/>
      <c r="F33" s="48" t="str">
        <f ca="1">IF(B31="","",OFFSET(List1!Q$11,tisk!A30,0))</f>
        <v>12/2020</v>
      </c>
      <c r="G33" s="162"/>
      <c r="H33" s="165"/>
      <c r="I33" s="163"/>
      <c r="J33" s="163"/>
      <c r="K33" s="163"/>
      <c r="L33" s="163"/>
      <c r="M33" s="162"/>
      <c r="N33" s="162"/>
      <c r="O33" s="162"/>
      <c r="P33" s="162"/>
      <c r="Q33" s="162"/>
    </row>
    <row r="34" spans="1:17" s="2" customFormat="1" ht="57.6" x14ac:dyDescent="0.3">
      <c r="A34" s="51"/>
      <c r="B34" s="163">
        <v>11</v>
      </c>
      <c r="C34" s="3" t="str">
        <f ca="1">IF(B34="","",CONCATENATE(OFFSET(List1!C$11,tisk!A33,0),"
",OFFSET(List1!D$11,tisk!A33,0),"
",OFFSET(List1!E$11,tisk!A33,0),"
",OFFSET(List1!F$11,tisk!A33,0)))</f>
        <v>Obec Želeč
Želeč 62
Želeč
79807</v>
      </c>
      <c r="D34" s="71" t="str">
        <f ca="1">IF(B34="","",OFFSET(List1!L$11,tisk!A33,0))</f>
        <v>Územní plán Želeč - druhá a třetí fáze</v>
      </c>
      <c r="E34" s="164">
        <f ca="1">IF(B34="","",OFFSET(List1!O$11,tisk!A33,0))</f>
        <v>139150</v>
      </c>
      <c r="F34" s="48" t="str">
        <f ca="1">IF(B34="","",OFFSET(List1!P$11,tisk!A33,0))</f>
        <v>1/2020</v>
      </c>
      <c r="G34" s="162">
        <f ca="1">IF(B34="","",OFFSET(List1!R$11,tisk!A33,0))</f>
        <v>69575</v>
      </c>
      <c r="H34" s="165" t="str">
        <f ca="1">IF(B34="","",OFFSET(List1!S$11,tisk!A33,0))</f>
        <v>31.12.2020</v>
      </c>
      <c r="I34" s="163">
        <f ca="1">IF(B34="","",OFFSET(List1!T$11,tisk!A33,0))</f>
        <v>130</v>
      </c>
      <c r="J34" s="163">
        <f ca="1">IF(B34="","",OFFSET(List1!U$11,tisk!A33,0))</f>
        <v>200</v>
      </c>
      <c r="K34" s="163">
        <f ca="1">IF(B34="","",OFFSET(List1!V$11,tisk!A33,0))</f>
        <v>150</v>
      </c>
      <c r="L34" s="163">
        <f ca="1">IF(B34="","",OFFSET(List1!W$11,tisk!A33,0))</f>
        <v>480</v>
      </c>
      <c r="M34" s="162">
        <f ca="1">IF($B34="","",OFFSET(List1!X$11,tisk!$A33,0))</f>
        <v>0</v>
      </c>
      <c r="N34" s="162">
        <f ca="1">IF($B34="","",OFFSET(List1!Y$11,tisk!$A33,0))</f>
        <v>69575</v>
      </c>
      <c r="O34" s="162">
        <f ca="1">IF($B34="","",OFFSET(List1!Z$11,tisk!$A33,0))</f>
        <v>69575</v>
      </c>
      <c r="P34" s="162" t="str">
        <f ca="1">IF($B34="","",OFFSET(List1!AA$11,tisk!$A33,0))</f>
        <v xml:space="preserve">INV </v>
      </c>
      <c r="Q34" s="162" t="str">
        <f ca="1">IF($B34="","",OFFSET(List1!AB$11,tisk!$A33,0))</f>
        <v>NE</v>
      </c>
    </row>
    <row r="35" spans="1:17" s="2" customFormat="1" ht="86.4" x14ac:dyDescent="0.3">
      <c r="A35" s="51"/>
      <c r="B35" s="163"/>
      <c r="C35" s="3" t="str">
        <f ca="1">IF(B34="","",CONCATENATE("Okres ",OFFSET(List1!G$11,tisk!A33,0),"
","Právní forma","
",OFFSET(List1!H$11,tisk!A33,0),"
","IČO ",OFFSET(List1!I$11,tisk!A33,0),"
 ","B.Ú. ",OFFSET(List1!J$11,tisk!A33,0)))</f>
        <v>Okres Prostějov
Právní forma
Obec, městská část hlavního města Prahy
IČO 00288993
 B.Ú. 7427701/0100</v>
      </c>
      <c r="D35" s="5" t="str">
        <f ca="1">IF(B34="","",OFFSET(List1!M$11,tisk!A33,0))</f>
        <v>Dne 29.12.2015 bylo schváleno pořízení nového ÚP. Zadání ÚP bylo schváleno dne 24. 11. 2016. V letošním roce bude zpracovaná 2. fáze dokumentace ÚP pro veřejné projednání návrhu ÚP a následně 3. fáze dokumentace ÚP pro jeho vydání.</v>
      </c>
      <c r="E35" s="164"/>
      <c r="F35" s="47"/>
      <c r="G35" s="162"/>
      <c r="H35" s="165"/>
      <c r="I35" s="163"/>
      <c r="J35" s="163"/>
      <c r="K35" s="163"/>
      <c r="L35" s="163"/>
      <c r="M35" s="162"/>
      <c r="N35" s="162"/>
      <c r="O35" s="162"/>
      <c r="P35" s="162"/>
      <c r="Q35" s="162"/>
    </row>
    <row r="36" spans="1:17" s="2" customFormat="1" ht="86.4" x14ac:dyDescent="0.3">
      <c r="A36" s="51">
        <f>ROW()/3-1</f>
        <v>11</v>
      </c>
      <c r="B36" s="163"/>
      <c r="C36" s="3"/>
      <c r="D36" s="5" t="str">
        <f ca="1">IF(B34="","",CONCATENATE("Dotace bude použita na:",OFFSET(List1!N$11,tisk!A33,0)))</f>
        <v>Dotace bude použita na:Dotace bude použita na úhradu zpracované 2. fáze dokumentace územního plánu pro veřejné projednání návrhu územního plánu a poslední 3. fáze dokumentace územního plánu pro jeho vydání.</v>
      </c>
      <c r="E36" s="164"/>
      <c r="F36" s="48" t="str">
        <f ca="1">IF(B34="","",OFFSET(List1!Q$11,tisk!A33,0))</f>
        <v>12/2020</v>
      </c>
      <c r="G36" s="162"/>
      <c r="H36" s="165"/>
      <c r="I36" s="163"/>
      <c r="J36" s="163"/>
      <c r="K36" s="163"/>
      <c r="L36" s="163"/>
      <c r="M36" s="162"/>
      <c r="N36" s="162"/>
      <c r="O36" s="162"/>
      <c r="P36" s="162"/>
      <c r="Q36" s="162"/>
    </row>
    <row r="37" spans="1:17" s="2" customFormat="1" ht="57.6" x14ac:dyDescent="0.3">
      <c r="A37" s="51"/>
      <c r="B37" s="163">
        <v>12</v>
      </c>
      <c r="C37" s="3" t="str">
        <f ca="1">IF(B37="","",CONCATENATE(OFFSET(List1!C$11,tisk!A36,0),"
",OFFSET(List1!D$11,tisk!A36,0),"
",OFFSET(List1!E$11,tisk!A36,0),"
",OFFSET(List1!F$11,tisk!A36,0)))</f>
        <v>Obec Brníčko
Brníčko 120
Brníčko
78975</v>
      </c>
      <c r="D37" s="71" t="str">
        <f ca="1">IF(B37="","",OFFSET(List1!L$11,tisk!A36,0))</f>
        <v>Pořízení nového územního plánu obce Brníčko</v>
      </c>
      <c r="E37" s="164">
        <f ca="1">IF(B37="","",OFFSET(List1!O$11,tisk!A36,0))</f>
        <v>100000</v>
      </c>
      <c r="F37" s="48" t="str">
        <f ca="1">IF(B37="","",OFFSET(List1!P$11,tisk!A36,0))</f>
        <v>1/2020</v>
      </c>
      <c r="G37" s="162">
        <f ca="1">IF(B37="","",OFFSET(List1!R$11,tisk!A36,0))</f>
        <v>50000</v>
      </c>
      <c r="H37" s="165" t="str">
        <f ca="1">IF(B37="","",OFFSET(List1!S$11,tisk!A36,0))</f>
        <v>31.12.2020</v>
      </c>
      <c r="I37" s="163">
        <f ca="1">IF(B37="","",OFFSET(List1!T$11,tisk!A36,0))</f>
        <v>130</v>
      </c>
      <c r="J37" s="163">
        <f ca="1">IF(B37="","",OFFSET(List1!U$11,tisk!A36,0))</f>
        <v>200</v>
      </c>
      <c r="K37" s="163">
        <f ca="1">IF(B37="","",OFFSET(List1!V$11,tisk!A36,0))</f>
        <v>150</v>
      </c>
      <c r="L37" s="163">
        <f ca="1">IF(B37="","",OFFSET(List1!W$11,tisk!A36,0))</f>
        <v>480</v>
      </c>
      <c r="M37" s="162">
        <f ca="1">IF($B37="","",OFFSET(List1!X$11,tisk!$A36,0))</f>
        <v>0</v>
      </c>
      <c r="N37" s="162">
        <f ca="1">IF($B37="","",OFFSET(List1!Y$11,tisk!$A36,0))</f>
        <v>50000</v>
      </c>
      <c r="O37" s="162">
        <f ca="1">IF($B37="","",OFFSET(List1!Z$11,tisk!$A36,0))</f>
        <v>50000</v>
      </c>
      <c r="P37" s="162" t="str">
        <f ca="1">IF($B37="","",OFFSET(List1!AA$11,tisk!$A36,0))</f>
        <v xml:space="preserve">INV </v>
      </c>
      <c r="Q37" s="162" t="str">
        <f ca="1">IF($B37="","",OFFSET(List1!AB$11,tisk!$A36,0))</f>
        <v>NE</v>
      </c>
    </row>
    <row r="38" spans="1:17" s="2" customFormat="1" ht="86.4" x14ac:dyDescent="0.3">
      <c r="A38" s="51"/>
      <c r="B38" s="163"/>
      <c r="C38" s="3" t="str">
        <f ca="1">IF(B37="","",CONCATENATE("Okres ",OFFSET(List1!G$11,tisk!A36,0),"
","Právní forma","
",OFFSET(List1!H$11,tisk!A36,0),"
","IČO ",OFFSET(List1!I$11,tisk!A36,0),"
 ","B.Ú. ",OFFSET(List1!J$11,tisk!A36,0)))</f>
        <v>Okres Šumperk
Právní forma
Obec, městská část hlavního města Prahy
IČO 00302422
 B.Ú. 264831297/0300</v>
      </c>
      <c r="D38" s="5" t="str">
        <f ca="1">IF(B37="","",OFFSET(List1!M$11,tisk!A36,0))</f>
        <v>Zpracování nového územního plánu Brníčko - I. etapa (zpracování návrhu pro společné jednání s DO).</v>
      </c>
      <c r="E38" s="164"/>
      <c r="F38" s="47"/>
      <c r="G38" s="162"/>
      <c r="H38" s="165"/>
      <c r="I38" s="163"/>
      <c r="J38" s="163"/>
      <c r="K38" s="163"/>
      <c r="L38" s="163"/>
      <c r="M38" s="162"/>
      <c r="N38" s="162"/>
      <c r="O38" s="162"/>
      <c r="P38" s="162"/>
      <c r="Q38" s="162"/>
    </row>
    <row r="39" spans="1:17" s="2" customFormat="1" ht="57.6" x14ac:dyDescent="0.3">
      <c r="A39" s="51">
        <f>ROW()/3-1</f>
        <v>12</v>
      </c>
      <c r="B39" s="163"/>
      <c r="C39" s="3"/>
      <c r="D39" s="5" t="str">
        <f ca="1">IF(B37="","",CONCATENATE("Dotace bude použita na:",OFFSET(List1!N$11,tisk!A36,0)))</f>
        <v>Dotace bude použita na:Zpracování nového územního plánu Brníčko - I. etapa (zpracování návrhu pro společné jednání s DO).</v>
      </c>
      <c r="E39" s="164"/>
      <c r="F39" s="48" t="str">
        <f ca="1">IF(B37="","",OFFSET(List1!Q$11,tisk!A36,0))</f>
        <v>12/2020</v>
      </c>
      <c r="G39" s="162"/>
      <c r="H39" s="165"/>
      <c r="I39" s="163"/>
      <c r="J39" s="163"/>
      <c r="K39" s="163"/>
      <c r="L39" s="163"/>
      <c r="M39" s="162"/>
      <c r="N39" s="162"/>
      <c r="O39" s="162"/>
      <c r="P39" s="162"/>
      <c r="Q39" s="162"/>
    </row>
    <row r="40" spans="1:17" s="2" customFormat="1" ht="57.6" x14ac:dyDescent="0.3">
      <c r="A40" s="51"/>
      <c r="B40" s="163">
        <v>13</v>
      </c>
      <c r="C40" s="3" t="str">
        <f ca="1">IF(B40="","",CONCATENATE(OFFSET(List1!C$11,tisk!A39,0),"
",OFFSET(List1!D$11,tisk!A39,0),"
",OFFSET(List1!E$11,tisk!A39,0),"
",OFFSET(List1!F$11,tisk!A39,0)))</f>
        <v>Obec Jezernice
Jezernice 206
Jezernice
75131</v>
      </c>
      <c r="D40" s="71" t="str">
        <f ca="1">IF(B40="","",OFFSET(List1!L$11,tisk!A39,0))</f>
        <v>Územní plán Jezernice</v>
      </c>
      <c r="E40" s="164">
        <f ca="1">IF(B40="","",OFFSET(List1!O$11,tisk!A39,0))</f>
        <v>239580</v>
      </c>
      <c r="F40" s="48" t="str">
        <f ca="1">IF(B40="","",OFFSET(List1!P$11,tisk!A39,0))</f>
        <v>1/2020</v>
      </c>
      <c r="G40" s="162">
        <f ca="1">IF(B40="","",OFFSET(List1!R$11,tisk!A39,0))</f>
        <v>119790</v>
      </c>
      <c r="H40" s="165" t="str">
        <f ca="1">IF(B40="","",OFFSET(List1!S$11,tisk!A39,0))</f>
        <v>31.12.2020</v>
      </c>
      <c r="I40" s="163">
        <f ca="1">IF(B40="","",OFFSET(List1!T$11,tisk!A39,0))</f>
        <v>110</v>
      </c>
      <c r="J40" s="163">
        <f ca="1">IF(B40="","",OFFSET(List1!U$11,tisk!A39,0))</f>
        <v>200</v>
      </c>
      <c r="K40" s="163">
        <f ca="1">IF(B40="","",OFFSET(List1!V$11,tisk!A39,0))</f>
        <v>150</v>
      </c>
      <c r="L40" s="163">
        <f ca="1">IF(B40="","",OFFSET(List1!W$11,tisk!A39,0))</f>
        <v>460</v>
      </c>
      <c r="M40" s="162">
        <f ca="1">IF($B40="","",OFFSET(List1!X$11,tisk!$A39,0))</f>
        <v>0</v>
      </c>
      <c r="N40" s="162">
        <f ca="1">IF($B40="","",OFFSET(List1!Y$11,tisk!$A39,0))</f>
        <v>119790</v>
      </c>
      <c r="O40" s="162">
        <f ca="1">IF($B40="","",OFFSET(List1!Z$11,tisk!$A39,0))</f>
        <v>119790</v>
      </c>
      <c r="P40" s="162" t="str">
        <f ca="1">IF($B40="","",OFFSET(List1!AA$11,tisk!$A39,0))</f>
        <v xml:space="preserve">INV </v>
      </c>
      <c r="Q40" s="162" t="str">
        <f ca="1">IF($B40="","",OFFSET(List1!AB$11,tisk!$A39,0))</f>
        <v>NE</v>
      </c>
    </row>
    <row r="41" spans="1:17" s="2" customFormat="1" ht="86.4" x14ac:dyDescent="0.3">
      <c r="A41" s="51"/>
      <c r="B41" s="163"/>
      <c r="C41" s="3" t="str">
        <f ca="1">IF(B40="","",CONCATENATE("Okres ",OFFSET(List1!G$11,tisk!A39,0),"
","Právní forma","
",OFFSET(List1!H$11,tisk!A39,0),"
","IČO ",OFFSET(List1!I$11,tisk!A39,0),"
 ","B.Ú. ",OFFSET(List1!J$11,tisk!A39,0)))</f>
        <v>Okres Přerov
Právní forma
Obec, městská část hlavního města Prahy
IČO 70040915
 B.Ú. 164392178/0300</v>
      </c>
      <c r="D41" s="5" t="str">
        <f ca="1">IF(B40="","",OFFSET(List1!M$11,tisk!A39,0))</f>
        <v>Projekt obsahuje 1. etapu zpracování Územního plánu Jezernice, jež představuje vypracování návrhu územního plánu pro společné jednání.</v>
      </c>
      <c r="E41" s="164"/>
      <c r="F41" s="47"/>
      <c r="G41" s="162"/>
      <c r="H41" s="165"/>
      <c r="I41" s="163"/>
      <c r="J41" s="163"/>
      <c r="K41" s="163"/>
      <c r="L41" s="163"/>
      <c r="M41" s="162"/>
      <c r="N41" s="162"/>
      <c r="O41" s="162"/>
      <c r="P41" s="162"/>
      <c r="Q41" s="162"/>
    </row>
    <row r="42" spans="1:17" s="2" customFormat="1" ht="72" x14ac:dyDescent="0.3">
      <c r="A42" s="51">
        <f>ROW()/3-1</f>
        <v>13</v>
      </c>
      <c r="B42" s="163"/>
      <c r="C42" s="3"/>
      <c r="D42" s="5" t="str">
        <f ca="1">IF(B40="","",CONCATENATE("Dotace bude použita na:",OFFSET(List1!N$11,tisk!A39,0)))</f>
        <v>Dotace bude použita na:1. etapu zpracování Územního plánu Jezernice, jež představuje vypracování návrhu územního plánu pro společné jednání v návaznosti na uzavřenou smlouvu s projektantem.</v>
      </c>
      <c r="E42" s="164"/>
      <c r="F42" s="48" t="str">
        <f ca="1">IF(B40="","",OFFSET(List1!Q$11,tisk!A39,0))</f>
        <v>12/2020</v>
      </c>
      <c r="G42" s="162"/>
      <c r="H42" s="165"/>
      <c r="I42" s="163"/>
      <c r="J42" s="163"/>
      <c r="K42" s="163"/>
      <c r="L42" s="163"/>
      <c r="M42" s="162"/>
      <c r="N42" s="162"/>
      <c r="O42" s="162"/>
      <c r="P42" s="162"/>
      <c r="Q42" s="162"/>
    </row>
    <row r="43" spans="1:17" s="2" customFormat="1" ht="57.6" x14ac:dyDescent="0.3">
      <c r="A43" s="51"/>
      <c r="B43" s="163">
        <v>14</v>
      </c>
      <c r="C43" s="3" t="str">
        <f ca="1">IF(B43="","",CONCATENATE(OFFSET(List1!C$11,tisk!A42,0),"
",OFFSET(List1!D$11,tisk!A42,0),"
",OFFSET(List1!E$11,tisk!A42,0),"
",OFFSET(List1!F$11,tisk!A42,0)))</f>
        <v>Obec Křtomil
Křtomil 60
Křtomil
75114</v>
      </c>
      <c r="D43" s="71" t="str">
        <f ca="1">IF(B43="","",OFFSET(List1!L$11,tisk!A42,0))</f>
        <v>Zpracování změny č. 1 Územního plánu Křtomil s prvky regulačního plánu - dokončení změny</v>
      </c>
      <c r="E43" s="164">
        <f ca="1">IF(B43="","",OFFSET(List1!O$11,tisk!A42,0))</f>
        <v>145200</v>
      </c>
      <c r="F43" s="48" t="str">
        <f ca="1">IF(B43="","",OFFSET(List1!P$11,tisk!A42,0))</f>
        <v>1/2020</v>
      </c>
      <c r="G43" s="162">
        <f ca="1">IF(B43="","",OFFSET(List1!R$11,tisk!A42,0))</f>
        <v>72600</v>
      </c>
      <c r="H43" s="165" t="str">
        <f ca="1">IF(B43="","",OFFSET(List1!S$11,tisk!A42,0))</f>
        <v>31.12.2020</v>
      </c>
      <c r="I43" s="163">
        <f ca="1">IF(B43="","",OFFSET(List1!T$11,tisk!A42,0))</f>
        <v>130</v>
      </c>
      <c r="J43" s="163">
        <f ca="1">IF(B43="","",OFFSET(List1!U$11,tisk!A42,0))</f>
        <v>180</v>
      </c>
      <c r="K43" s="163">
        <f ca="1">IF(B43="","",OFFSET(List1!V$11,tisk!A42,0))</f>
        <v>100</v>
      </c>
      <c r="L43" s="163">
        <f ca="1">IF(B43="","",OFFSET(List1!W$11,tisk!A42,0))</f>
        <v>410</v>
      </c>
      <c r="M43" s="162">
        <f ca="1">IF($B43="","",OFFSET(List1!X$11,tisk!$A42,0))</f>
        <v>0</v>
      </c>
      <c r="N43" s="162">
        <f ca="1">IF($B43="","",OFFSET(List1!Y$11,tisk!$A42,0))</f>
        <v>72600</v>
      </c>
      <c r="O43" s="162">
        <f ca="1">IF($B43="","",OFFSET(List1!Z$11,tisk!$A42,0))</f>
        <v>72600</v>
      </c>
      <c r="P43" s="162" t="str">
        <f ca="1">IF($B43="","",OFFSET(List1!AA$11,tisk!$A42,0))</f>
        <v xml:space="preserve">INV </v>
      </c>
      <c r="Q43" s="162" t="str">
        <f ca="1">IF($B43="","",OFFSET(List1!AB$11,tisk!$A42,0))</f>
        <v>NE</v>
      </c>
    </row>
    <row r="44" spans="1:17" s="2" customFormat="1" ht="86.4" x14ac:dyDescent="0.3">
      <c r="A44" s="51"/>
      <c r="B44" s="163"/>
      <c r="C44" s="3" t="str">
        <f ca="1">IF(B43="","",CONCATENATE("Okres ",OFFSET(List1!G$11,tisk!A42,0),"
","Právní forma","
",OFFSET(List1!H$11,tisk!A42,0),"
","IČO ",OFFSET(List1!I$11,tisk!A42,0),"
 ","B.Ú. ",OFFSET(List1!J$11,tisk!A42,0)))</f>
        <v>Okres Přerov
Právní forma
Obec, městská část hlavního města Prahy
IČO 00636312
 B.Ú. 1883127359/0800</v>
      </c>
      <c r="D44" s="5" t="str">
        <f ca="1">IF(B43="","",OFFSET(List1!M$11,tisk!A42,0))</f>
        <v>Územní plán obce Křtomil již neodpovídá současným legislativním normám.  V rámci změny č. 1 územního plánu Křtomil budeme žádat o finanční prostředky na dokončení změny č. 1.</v>
      </c>
      <c r="E44" s="164"/>
      <c r="F44" s="47"/>
      <c r="G44" s="162"/>
      <c r="H44" s="165"/>
      <c r="I44" s="163"/>
      <c r="J44" s="163"/>
      <c r="K44" s="163"/>
      <c r="L44" s="163"/>
      <c r="M44" s="162"/>
      <c r="N44" s="162"/>
      <c r="O44" s="162"/>
      <c r="P44" s="162"/>
      <c r="Q44" s="162"/>
    </row>
    <row r="45" spans="1:17" s="2" customFormat="1" ht="43.2" x14ac:dyDescent="0.3">
      <c r="A45" s="51">
        <f>ROW()/3-1</f>
        <v>14</v>
      </c>
      <c r="B45" s="163"/>
      <c r="C45" s="3"/>
      <c r="D45" s="5" t="str">
        <f ca="1">IF(B43="","",CONCATENATE("Dotace bude použita na:",OFFSET(List1!N$11,tisk!A42,0)))</f>
        <v>Dotace bude použita na:V rámci žádosti o dotaci budou hrazeny výdaje na dokončení změny č. 1.</v>
      </c>
      <c r="E45" s="164"/>
      <c r="F45" s="48" t="str">
        <f ca="1">IF(B43="","",OFFSET(List1!Q$11,tisk!A42,0))</f>
        <v>12/2020</v>
      </c>
      <c r="G45" s="162"/>
      <c r="H45" s="165"/>
      <c r="I45" s="163"/>
      <c r="J45" s="163"/>
      <c r="K45" s="163"/>
      <c r="L45" s="163"/>
      <c r="M45" s="162"/>
      <c r="N45" s="162"/>
      <c r="O45" s="162"/>
      <c r="P45" s="162"/>
      <c r="Q45" s="162"/>
    </row>
    <row r="46" spans="1:17" s="2" customFormat="1" ht="57.6" x14ac:dyDescent="0.3">
      <c r="A46" s="51"/>
      <c r="B46" s="163">
        <v>15</v>
      </c>
      <c r="C46" s="3" t="str">
        <f ca="1">IF(B46="","",CONCATENATE(OFFSET(List1!C$11,tisk!A45,0),"
",OFFSET(List1!D$11,tisk!A45,0),"
",OFFSET(List1!E$11,tisk!A45,0),"
",OFFSET(List1!F$11,tisk!A45,0)))</f>
        <v>Obec Stará Ves
Stará Ves 75
Stará Ves
75002</v>
      </c>
      <c r="D46" s="71" t="str">
        <f ca="1">IF(B46="","",OFFSET(List1!L$11,tisk!A45,0))</f>
        <v>Změna č. 1 Územního plánu Stará Ves</v>
      </c>
      <c r="E46" s="164">
        <f ca="1">IF(B46="","",OFFSET(List1!O$11,tisk!A45,0))</f>
        <v>90750</v>
      </c>
      <c r="F46" s="48" t="str">
        <f ca="1">IF(B46="","",OFFSET(List1!P$11,tisk!A45,0))</f>
        <v>1/2020</v>
      </c>
      <c r="G46" s="162">
        <f ca="1">IF(B46="","",OFFSET(List1!R$11,tisk!A45,0))</f>
        <v>45375</v>
      </c>
      <c r="H46" s="165" t="str">
        <f ca="1">IF(B46="","",OFFSET(List1!S$11,tisk!A45,0))</f>
        <v>31.12.2020</v>
      </c>
      <c r="I46" s="163">
        <f ca="1">IF(B46="","",OFFSET(List1!T$11,tisk!A45,0))</f>
        <v>130</v>
      </c>
      <c r="J46" s="163">
        <f ca="1">IF(B46="","",OFFSET(List1!U$11,tisk!A45,0))</f>
        <v>180</v>
      </c>
      <c r="K46" s="163">
        <f ca="1">IF(B46="","",OFFSET(List1!V$11,tisk!A45,0))</f>
        <v>100</v>
      </c>
      <c r="L46" s="163">
        <f ca="1">IF(B46="","",OFFSET(List1!W$11,tisk!A45,0))</f>
        <v>410</v>
      </c>
      <c r="M46" s="162">
        <f ca="1">IF($B46="","",OFFSET(List1!X$11,tisk!$A45,0))</f>
        <v>0</v>
      </c>
      <c r="N46" s="162">
        <f ca="1">IF($B46="","",OFFSET(List1!Y$11,tisk!$A45,0))</f>
        <v>45375</v>
      </c>
      <c r="O46" s="162">
        <f ca="1">IF($B46="","",OFFSET(List1!Z$11,tisk!$A45,0))</f>
        <v>45375</v>
      </c>
      <c r="P46" s="162" t="str">
        <f ca="1">IF($B46="","",OFFSET(List1!AA$11,tisk!$A45,0))</f>
        <v xml:space="preserve">INV </v>
      </c>
      <c r="Q46" s="162" t="str">
        <f ca="1">IF($B46="","",OFFSET(List1!AB$11,tisk!$A45,0))</f>
        <v>NE</v>
      </c>
    </row>
    <row r="47" spans="1:17" s="2" customFormat="1" ht="86.4" x14ac:dyDescent="0.3">
      <c r="A47" s="51"/>
      <c r="B47" s="163"/>
      <c r="C47" s="3" t="str">
        <f ca="1">IF(B46="","",CONCATENATE("Okres ",OFFSET(List1!G$11,tisk!A45,0),"
","Právní forma","
",OFFSET(List1!H$11,tisk!A45,0),"
","IČO ",OFFSET(List1!I$11,tisk!A45,0),"
 ","B.Ú. ",OFFSET(List1!J$11,tisk!A45,0)))</f>
        <v>Okres Přerov
Právní forma
Obec, městská část hlavního města Prahy
IČO 00636584
 B.Ú. 22025831/0100</v>
      </c>
      <c r="D47" s="5" t="str">
        <f ca="1">IF(B46="","",OFFSET(List1!M$11,tisk!A45,0))</f>
        <v>Pořízení Změny č. 1 Územního plánu Stará Ves zkráceným postupem včetně vyhotovení úplného znění, vyvolané objektivními změnami v území, v souladu s aktuálními Zásadami územního rozvoje Olomouckého kraje, požadavky obce a potřebami občanů.</v>
      </c>
      <c r="E47" s="164"/>
      <c r="F47" s="47"/>
      <c r="G47" s="162"/>
      <c r="H47" s="165"/>
      <c r="I47" s="163"/>
      <c r="J47" s="163"/>
      <c r="K47" s="163"/>
      <c r="L47" s="163"/>
      <c r="M47" s="162"/>
      <c r="N47" s="162"/>
      <c r="O47" s="162"/>
      <c r="P47" s="162"/>
      <c r="Q47" s="162"/>
    </row>
    <row r="48" spans="1:17" s="2" customFormat="1" ht="43.2" x14ac:dyDescent="0.3">
      <c r="A48" s="51">
        <f>ROW()/3-1</f>
        <v>15</v>
      </c>
      <c r="B48" s="163"/>
      <c r="C48" s="3"/>
      <c r="D48" s="5" t="str">
        <f ca="1">IF(B46="","",CONCATENATE("Dotace bude použita na:",OFFSET(List1!N$11,tisk!A45,0)))</f>
        <v>Dotace bude použita na:Změna č.1 Územního plánu Stará Ves zkráceným postupem včetně vyhotovení úplného znění.</v>
      </c>
      <c r="E48" s="164"/>
      <c r="F48" s="48" t="str">
        <f ca="1">IF(B46="","",OFFSET(List1!Q$11,tisk!A45,0))</f>
        <v>12/2020</v>
      </c>
      <c r="G48" s="162"/>
      <c r="H48" s="165"/>
      <c r="I48" s="163"/>
      <c r="J48" s="163"/>
      <c r="K48" s="163"/>
      <c r="L48" s="163"/>
      <c r="M48" s="162"/>
      <c r="N48" s="162"/>
      <c r="O48" s="162"/>
      <c r="P48" s="162"/>
      <c r="Q48" s="162"/>
    </row>
    <row r="49" spans="1:17" s="2" customFormat="1" ht="57.6" x14ac:dyDescent="0.3">
      <c r="A49" s="51"/>
      <c r="B49" s="163">
        <v>16</v>
      </c>
      <c r="C49" s="3" t="str">
        <f ca="1">IF(B49="","",CONCATENATE(OFFSET(List1!C$11,tisk!A48,0),"
",OFFSET(List1!D$11,tisk!A48,0),"
",OFFSET(List1!E$11,tisk!A48,0),"
",OFFSET(List1!F$11,tisk!A48,0)))</f>
        <v>Obec Radvanice
Radvanice 9
Radvanice
75121</v>
      </c>
      <c r="D49" s="71" t="str">
        <f ca="1">IF(B49="","",OFFSET(List1!L$11,tisk!A48,0))</f>
        <v>Pořízení Změny č. 2 Územního plánu Radvanice</v>
      </c>
      <c r="E49" s="164">
        <f ca="1">IF(B49="","",OFFSET(List1!O$11,tisk!A48,0))</f>
        <v>94000</v>
      </c>
      <c r="F49" s="48" t="str">
        <f ca="1">IF(B49="","",OFFSET(List1!P$11,tisk!A48,0))</f>
        <v>1/2020</v>
      </c>
      <c r="G49" s="162">
        <f ca="1">IF(B49="","",OFFSET(List1!R$11,tisk!A48,0))</f>
        <v>47000</v>
      </c>
      <c r="H49" s="165" t="str">
        <f ca="1">IF(B49="","",OFFSET(List1!S$11,tisk!A48,0))</f>
        <v>31.12.2020</v>
      </c>
      <c r="I49" s="163">
        <f ca="1">IF(B49="","",OFFSET(List1!T$11,tisk!A48,0))</f>
        <v>180</v>
      </c>
      <c r="J49" s="163">
        <f ca="1">IF(B49="","",OFFSET(List1!U$11,tisk!A48,0))</f>
        <v>115</v>
      </c>
      <c r="K49" s="163">
        <f ca="1">IF(B49="","",OFFSET(List1!V$11,tisk!A48,0))</f>
        <v>100</v>
      </c>
      <c r="L49" s="163">
        <f ca="1">IF(B49="","",OFFSET(List1!W$11,tisk!A48,0))</f>
        <v>395</v>
      </c>
      <c r="M49" s="162">
        <f ca="1">IF($B49="","",OFFSET(List1!X$11,tisk!$A48,0))</f>
        <v>0</v>
      </c>
      <c r="N49" s="162">
        <f ca="1">IF($B49="","",OFFSET(List1!Y$11,tisk!$A48,0))</f>
        <v>47000</v>
      </c>
      <c r="O49" s="162">
        <f ca="1">IF($B49="","",OFFSET(List1!Z$11,tisk!$A48,0))</f>
        <v>47000</v>
      </c>
      <c r="P49" s="162" t="str">
        <f ca="1">IF($B49="","",OFFSET(List1!AA$11,tisk!$A48,0))</f>
        <v xml:space="preserve">INV </v>
      </c>
      <c r="Q49" s="162" t="str">
        <f ca="1">IF($B49="","",OFFSET(List1!AB$11,tisk!$A48,0))</f>
        <v>NE</v>
      </c>
    </row>
    <row r="50" spans="1:17" s="2" customFormat="1" ht="86.4" x14ac:dyDescent="0.3">
      <c r="A50" s="51"/>
      <c r="B50" s="163"/>
      <c r="C50" s="3" t="str">
        <f ca="1">IF(B49="","",CONCATENATE("Okres ",OFFSET(List1!G$11,tisk!A48,0),"
","Právní forma","
",OFFSET(List1!H$11,tisk!A48,0),"
","IČO ",OFFSET(List1!I$11,tisk!A48,0),"
 ","B.Ú. ",OFFSET(List1!J$11,tisk!A48,0)))</f>
        <v>Okres Přerov
Právní forma
Obec, městská část hlavního města Prahy
IČO 00636533
 B.Ú. 165305777/0300</v>
      </c>
      <c r="D50" s="5" t="str">
        <f ca="1">IF(B49="","",OFFSET(List1!M$11,tisk!A48,0))</f>
        <v>Pořízení Změny č. 2 Územního plánu Radvanice.</v>
      </c>
      <c r="E50" s="164"/>
      <c r="F50" s="47"/>
      <c r="G50" s="162"/>
      <c r="H50" s="165"/>
      <c r="I50" s="163"/>
      <c r="J50" s="163"/>
      <c r="K50" s="163"/>
      <c r="L50" s="163"/>
      <c r="M50" s="162"/>
      <c r="N50" s="162"/>
      <c r="O50" s="162"/>
      <c r="P50" s="162"/>
      <c r="Q50" s="162"/>
    </row>
    <row r="51" spans="1:17" s="2" customFormat="1" ht="100.8" x14ac:dyDescent="0.3">
      <c r="A51" s="51">
        <f>ROW()/3-1</f>
        <v>16</v>
      </c>
      <c r="B51" s="163"/>
      <c r="C51" s="3"/>
      <c r="D51" s="5" t="str">
        <f ca="1">IF(B49="","",CONCATENATE("Dotace bude použita na:",OFFSET(List1!N$11,tisk!A48,0)))</f>
        <v>Dotace bude použita na:Vypracování Změny č.2 Územního plánu Radvanice zkráceným postupem včetně vyhotovení úplného znění po změně č. 2, která bude v souladu se zákonem č. 183/2006 Sb., o územním plánování a stavebním řádu, ve znění pozdějších předpisů.</v>
      </c>
      <c r="E51" s="164"/>
      <c r="F51" s="48" t="str">
        <f ca="1">IF(B49="","",OFFSET(List1!Q$11,tisk!A48,0))</f>
        <v>12/2020</v>
      </c>
      <c r="G51" s="162"/>
      <c r="H51" s="165"/>
      <c r="I51" s="163"/>
      <c r="J51" s="163"/>
      <c r="K51" s="163"/>
      <c r="L51" s="163"/>
      <c r="M51" s="162"/>
      <c r="N51" s="162"/>
      <c r="O51" s="162"/>
      <c r="P51" s="162"/>
      <c r="Q51" s="162"/>
    </row>
    <row r="52" spans="1:17" s="2" customFormat="1" ht="57.6" x14ac:dyDescent="0.3">
      <c r="A52" s="51"/>
      <c r="B52" s="163">
        <v>17</v>
      </c>
      <c r="C52" s="3" t="str">
        <f ca="1">IF(B52="","",CONCATENATE(OFFSET(List1!C$11,tisk!A51,0),"
",OFFSET(List1!D$11,tisk!A51,0),"
",OFFSET(List1!E$11,tisk!A51,0),"
",OFFSET(List1!F$11,tisk!A51,0)))</f>
        <v>Obec Krčmaň
Kokorská 163
Krčmaň
77900</v>
      </c>
      <c r="D52" s="71" t="str">
        <f ca="1">IF(B52="","",OFFSET(List1!L$11,tisk!A51,0))</f>
        <v>Zpracování Změny č. 1 ÚP Krčmaň.</v>
      </c>
      <c r="E52" s="164">
        <f ca="1">IF(B52="","",OFFSET(List1!O$11,tisk!A51,0))</f>
        <v>160000</v>
      </c>
      <c r="F52" s="48" t="str">
        <f ca="1">IF(B52="","",OFFSET(List1!P$11,tisk!A51,0))</f>
        <v>1/2020</v>
      </c>
      <c r="G52" s="162">
        <f ca="1">IF(B52="","",OFFSET(List1!R$11,tisk!A51,0))</f>
        <v>80000</v>
      </c>
      <c r="H52" s="165" t="str">
        <f ca="1">IF(B52="","",OFFSET(List1!S$11,tisk!A51,0))</f>
        <v>31.12.2020</v>
      </c>
      <c r="I52" s="163">
        <f ca="1">IF(B52="","",OFFSET(List1!T$11,tisk!A51,0))</f>
        <v>110</v>
      </c>
      <c r="J52" s="163">
        <f ca="1">IF(B52="","",OFFSET(List1!U$11,tisk!A51,0))</f>
        <v>180</v>
      </c>
      <c r="K52" s="163">
        <f ca="1">IF(B52="","",OFFSET(List1!V$11,tisk!A51,0))</f>
        <v>100</v>
      </c>
      <c r="L52" s="163">
        <f ca="1">IF(B52="","",OFFSET(List1!W$11,tisk!A51,0))</f>
        <v>390</v>
      </c>
      <c r="M52" s="162">
        <f ca="1">IF($B52="","",OFFSET(List1!X$11,tisk!$A51,0))</f>
        <v>0</v>
      </c>
      <c r="N52" s="162">
        <f ca="1">IF($B52="","",OFFSET(List1!Y$11,tisk!$A51,0))</f>
        <v>80000</v>
      </c>
      <c r="O52" s="162">
        <f ca="1">IF($B52="","",OFFSET(List1!Z$11,tisk!$A51,0))</f>
        <v>80000</v>
      </c>
      <c r="P52" s="162" t="str">
        <f ca="1">IF($B52="","",OFFSET(List1!AA$11,tisk!$A51,0))</f>
        <v xml:space="preserve">INV </v>
      </c>
      <c r="Q52" s="162" t="str">
        <f ca="1">IF($B52="","",OFFSET(List1!AB$11,tisk!$A51,0))</f>
        <v>NE</v>
      </c>
    </row>
    <row r="53" spans="1:17" s="2" customFormat="1" ht="86.4" x14ac:dyDescent="0.3">
      <c r="A53" s="51"/>
      <c r="B53" s="163"/>
      <c r="C53" s="3" t="str">
        <f ca="1">IF(B52="","",CONCATENATE("Okres ",OFFSET(List1!G$11,tisk!A51,0),"
","Právní forma","
",OFFSET(List1!H$11,tisk!A51,0),"
","IČO ",OFFSET(List1!I$11,tisk!A51,0),"
 ","B.Ú. ",OFFSET(List1!J$11,tisk!A51,0)))</f>
        <v>Okres Olomouc
Právní forma
Obec, městská část hlavního města Prahy
IČO 00575640
 B.Ú. 21626811/0100</v>
      </c>
      <c r="D53" s="5" t="str">
        <f ca="1">IF(B52="","",OFFSET(List1!M$11,tisk!A51,0))</f>
        <v>Zpracování Změny č. 1 ÚP Krčmaň, a to zkráceným postupem - etapa zpracování návrhu změny ÚP pro veřejné projednání.</v>
      </c>
      <c r="E53" s="164"/>
      <c r="F53" s="47"/>
      <c r="G53" s="162"/>
      <c r="H53" s="165"/>
      <c r="I53" s="163"/>
      <c r="J53" s="163"/>
      <c r="K53" s="163"/>
      <c r="L53" s="163"/>
      <c r="M53" s="162"/>
      <c r="N53" s="162"/>
      <c r="O53" s="162"/>
      <c r="P53" s="162"/>
      <c r="Q53" s="162"/>
    </row>
    <row r="54" spans="1:17" s="2" customFormat="1" ht="57.6" x14ac:dyDescent="0.3">
      <c r="A54" s="51">
        <f>ROW()/3-1</f>
        <v>17</v>
      </c>
      <c r="B54" s="163"/>
      <c r="C54" s="3"/>
      <c r="D54" s="5" t="str">
        <f ca="1">IF(B52="","",CONCATENATE("Dotace bude použita na:",OFFSET(List1!N$11,tisk!A51,0)))</f>
        <v>Dotace bude použita na:Zpracování Změny č. 1 ÚP Krčmaň, a to zkráceným postupem - etapa zpracování návrhu změny ÚP pro veřejné projednání.</v>
      </c>
      <c r="E54" s="164"/>
      <c r="F54" s="48" t="str">
        <f ca="1">IF(B52="","",OFFSET(List1!Q$11,tisk!A51,0))</f>
        <v>12/2020</v>
      </c>
      <c r="G54" s="162"/>
      <c r="H54" s="165"/>
      <c r="I54" s="163"/>
      <c r="J54" s="163"/>
      <c r="K54" s="163"/>
      <c r="L54" s="163"/>
      <c r="M54" s="162"/>
      <c r="N54" s="162"/>
      <c r="O54" s="162"/>
      <c r="P54" s="162"/>
      <c r="Q54" s="162"/>
    </row>
    <row r="55" spans="1:17" s="2" customFormat="1" ht="57.6" x14ac:dyDescent="0.3">
      <c r="A55" s="51"/>
      <c r="B55" s="163">
        <v>18</v>
      </c>
      <c r="C55" s="3" t="str">
        <f ca="1">IF(B55="","",CONCATENATE(OFFSET(List1!C$11,tisk!A54,0),"
",OFFSET(List1!D$11,tisk!A54,0),"
",OFFSET(List1!E$11,tisk!A54,0),"
",OFFSET(List1!F$11,tisk!A54,0)))</f>
        <v>Obec Olšany
Olšany 75
Olšany
78962</v>
      </c>
      <c r="D55" s="71" t="str">
        <f ca="1">IF(B55="","",OFFSET(List1!L$11,tisk!A54,0))</f>
        <v>Územní plán obce Olšany - změna č. 2</v>
      </c>
      <c r="E55" s="164">
        <f ca="1">IF(B55="","",OFFSET(List1!O$11,tisk!A54,0))</f>
        <v>261510</v>
      </c>
      <c r="F55" s="48" t="str">
        <f ca="1">IF(B55="","",OFFSET(List1!P$11,tisk!A54,0))</f>
        <v>1/2020</v>
      </c>
      <c r="G55" s="162">
        <f ca="1">IF(B55="","",OFFSET(List1!R$11,tisk!A54,0))</f>
        <v>130755</v>
      </c>
      <c r="H55" s="165" t="str">
        <f ca="1">IF(B55="","",OFFSET(List1!S$11,tisk!A54,0))</f>
        <v>31.12.2020</v>
      </c>
      <c r="I55" s="163">
        <f ca="1">IF(B55="","",OFFSET(List1!T$11,tisk!A54,0))</f>
        <v>140</v>
      </c>
      <c r="J55" s="163">
        <f ca="1">IF(B55="","",OFFSET(List1!U$11,tisk!A54,0))</f>
        <v>150</v>
      </c>
      <c r="K55" s="163">
        <f ca="1">IF(B55="","",OFFSET(List1!V$11,tisk!A54,0))</f>
        <v>100</v>
      </c>
      <c r="L55" s="163">
        <f ca="1">IF(B55="","",OFFSET(List1!W$11,tisk!A54,0))</f>
        <v>390</v>
      </c>
      <c r="M55" s="162">
        <f ca="1">IF($B55="","",OFFSET(List1!X$11,tisk!$A54,0))</f>
        <v>0</v>
      </c>
      <c r="N55" s="162">
        <f ca="1">IF($B55="","",OFFSET(List1!Y$11,tisk!$A54,0))</f>
        <v>130755</v>
      </c>
      <c r="O55" s="162">
        <f ca="1">IF($B55="","",OFFSET(List1!Z$11,tisk!$A54,0))</f>
        <v>130755</v>
      </c>
      <c r="P55" s="162" t="str">
        <f ca="1">IF($B55="","",OFFSET(List1!AA$11,tisk!$A54,0))</f>
        <v xml:space="preserve">INV </v>
      </c>
      <c r="Q55" s="162" t="str">
        <f ca="1">IF($B55="","",OFFSET(List1!AB$11,tisk!$A54,0))</f>
        <v>NE</v>
      </c>
    </row>
    <row r="56" spans="1:17" s="2" customFormat="1" ht="86.4" x14ac:dyDescent="0.3">
      <c r="A56" s="51"/>
      <c r="B56" s="163"/>
      <c r="C56" s="3" t="str">
        <f ca="1">IF(B55="","",CONCATENATE("Okres ",OFFSET(List1!G$11,tisk!A54,0),"
","Právní forma","
",OFFSET(List1!H$11,tisk!A54,0),"
","IČO ",OFFSET(List1!I$11,tisk!A54,0),"
 ","B.Ú. ",OFFSET(List1!J$11,tisk!A54,0)))</f>
        <v>Okres Šumperk
Právní forma
Obec, městská část hlavního města Prahy
IČO 00303097
 B.Ú. 8925841/0100</v>
      </c>
      <c r="D56" s="5" t="str">
        <f ca="1">IF(B55="","",OFFSET(List1!M$11,tisk!A54,0))</f>
        <v>Vypracování změny č. 2 Územního plánu obce Olšany, upravený návrh Změny č. 2 územního plánu obce pro veřejné projednání, výsledný návrh Změny č. 2 územního plánu, úplné znění územního plánu po vydání změny č. 2.</v>
      </c>
      <c r="E56" s="164"/>
      <c r="F56" s="47"/>
      <c r="G56" s="162"/>
      <c r="H56" s="165"/>
      <c r="I56" s="163"/>
      <c r="J56" s="163"/>
      <c r="K56" s="163"/>
      <c r="L56" s="163"/>
      <c r="M56" s="162"/>
      <c r="N56" s="162"/>
      <c r="O56" s="162"/>
      <c r="P56" s="162"/>
      <c r="Q56" s="162"/>
    </row>
    <row r="57" spans="1:17" s="2" customFormat="1" ht="100.8" x14ac:dyDescent="0.3">
      <c r="A57" s="51">
        <f>ROW()/3-1</f>
        <v>18</v>
      </c>
      <c r="B57" s="163"/>
      <c r="C57" s="3"/>
      <c r="D57" s="5" t="str">
        <f ca="1">IF(B55="","",CONCATENATE("Dotace bude použita na:",OFFSET(List1!N$11,tisk!A54,0)))</f>
        <v>Dotace bude použita na:Vypracování změny č. 2 Územního plánu obce Olšany
- upravený návrh Změny č. 2 územního plánu obce pro veřejné projednání 
- výsledný návrh Změny č. 2 územního plánu
- úplné znění územního plánu po vydání změny č. 2.</v>
      </c>
      <c r="E57" s="164"/>
      <c r="F57" s="48" t="str">
        <f ca="1">IF(B55="","",OFFSET(List1!Q$11,tisk!A54,0))</f>
        <v>12/2020</v>
      </c>
      <c r="G57" s="162"/>
      <c r="H57" s="165"/>
      <c r="I57" s="163"/>
      <c r="J57" s="163"/>
      <c r="K57" s="163"/>
      <c r="L57" s="163"/>
      <c r="M57" s="162"/>
      <c r="N57" s="162"/>
      <c r="O57" s="162"/>
      <c r="P57" s="162"/>
      <c r="Q57" s="162"/>
    </row>
    <row r="58" spans="1:17" s="2" customFormat="1" ht="57.6" x14ac:dyDescent="0.3">
      <c r="A58" s="51"/>
      <c r="B58" s="163">
        <v>19</v>
      </c>
      <c r="C58" s="3" t="str">
        <f ca="1">IF(B58="","",CONCATENATE(OFFSET(List1!C$11,tisk!A57,0),"
",OFFSET(List1!D$11,tisk!A57,0),"
",OFFSET(List1!E$11,tisk!A57,0),"
",OFFSET(List1!F$11,tisk!A57,0)))</f>
        <v>Obec Jakubovice
Jakubovice 25
Jakubovice
78991</v>
      </c>
      <c r="D58" s="71" t="str">
        <f ca="1">IF(B58="","",OFFSET(List1!L$11,tisk!A57,0))</f>
        <v>Územní plán Jakubovice</v>
      </c>
      <c r="E58" s="164">
        <f ca="1">IF(B58="","",OFFSET(List1!O$11,tisk!A57,0))</f>
        <v>113000</v>
      </c>
      <c r="F58" s="48" t="str">
        <f ca="1">IF(B58="","",OFFSET(List1!P$11,tisk!A57,0))</f>
        <v>1/2020</v>
      </c>
      <c r="G58" s="162">
        <f ca="1">IF(B58="","",OFFSET(List1!R$11,tisk!A57,0))</f>
        <v>56500</v>
      </c>
      <c r="H58" s="165" t="str">
        <f ca="1">IF(B58="","",OFFSET(List1!S$11,tisk!A57,0))</f>
        <v>31.12.2020</v>
      </c>
      <c r="I58" s="163">
        <f ca="1">IF(B58="","",OFFSET(List1!T$11,tisk!A57,0))</f>
        <v>150</v>
      </c>
      <c r="J58" s="163">
        <f ca="1">IF(B58="","",OFFSET(List1!U$11,tisk!A57,0))</f>
        <v>85</v>
      </c>
      <c r="K58" s="163">
        <f ca="1">IF(B58="","",OFFSET(List1!V$11,tisk!A57,0))</f>
        <v>150</v>
      </c>
      <c r="L58" s="163">
        <f ca="1">IF(B58="","",OFFSET(List1!W$11,tisk!A57,0))</f>
        <v>385</v>
      </c>
      <c r="M58" s="162">
        <f ca="1">IF($B58="","",OFFSET(List1!X$11,tisk!$A57,0))</f>
        <v>0</v>
      </c>
      <c r="N58" s="162">
        <f ca="1">IF($B58="","",OFFSET(List1!Y$11,tisk!$A57,0))</f>
        <v>56500</v>
      </c>
      <c r="O58" s="162">
        <f ca="1">IF($B58="","",OFFSET(List1!Z$11,tisk!$A57,0))</f>
        <v>56500</v>
      </c>
      <c r="P58" s="162" t="str">
        <f ca="1">IF($B58="","",OFFSET(List1!AA$11,tisk!$A57,0))</f>
        <v xml:space="preserve">INV </v>
      </c>
      <c r="Q58" s="162" t="str">
        <f ca="1">IF($B58="","",OFFSET(List1!AB$11,tisk!$A57,0))</f>
        <v>NE</v>
      </c>
    </row>
    <row r="59" spans="1:17" s="2" customFormat="1" ht="86.4" x14ac:dyDescent="0.3">
      <c r="A59" s="51"/>
      <c r="B59" s="163"/>
      <c r="C59" s="3" t="str">
        <f ca="1">IF(B58="","",CONCATENATE("Okres ",OFFSET(List1!G$11,tisk!A57,0),"
","Právní forma","
",OFFSET(List1!H$11,tisk!A57,0),"
","IČO ",OFFSET(List1!I$11,tisk!A57,0),"
 ","B.Ú. ",OFFSET(List1!J$11,tisk!A57,0)))</f>
        <v>Okres Šumperk
Právní forma
Obec, městská část hlavního města Prahy
IČO 00635979
 B.Ú. 94-6815841/0710</v>
      </c>
      <c r="D59" s="5" t="str">
        <f ca="1">IF(B58="","",OFFSET(List1!M$11,tisk!A57,0))</f>
        <v>Zpracování územního plánu I. a II. etapa.</v>
      </c>
      <c r="E59" s="164"/>
      <c r="F59" s="47"/>
      <c r="G59" s="162"/>
      <c r="H59" s="165"/>
      <c r="I59" s="163"/>
      <c r="J59" s="163"/>
      <c r="K59" s="163"/>
      <c r="L59" s="163"/>
      <c r="M59" s="162"/>
      <c r="N59" s="162"/>
      <c r="O59" s="162"/>
      <c r="P59" s="162"/>
      <c r="Q59" s="162"/>
    </row>
    <row r="60" spans="1:17" s="2" customFormat="1" ht="28.8" x14ac:dyDescent="0.3">
      <c r="A60" s="51">
        <f>ROW()/3-1</f>
        <v>19</v>
      </c>
      <c r="B60" s="163"/>
      <c r="C60" s="3"/>
      <c r="D60" s="5" t="str">
        <f ca="1">IF(B58="","",CONCATENATE("Dotace bude použita na:",OFFSET(List1!N$11,tisk!A57,0)))</f>
        <v>Dotace bude použita na:Zpracování územního plánu Jakubovice I. a II. etapa.</v>
      </c>
      <c r="E60" s="164"/>
      <c r="F60" s="48" t="str">
        <f ca="1">IF(B58="","",OFFSET(List1!Q$11,tisk!A57,0))</f>
        <v>12/2020</v>
      </c>
      <c r="G60" s="162"/>
      <c r="H60" s="165"/>
      <c r="I60" s="163"/>
      <c r="J60" s="163"/>
      <c r="K60" s="163"/>
      <c r="L60" s="163"/>
      <c r="M60" s="162"/>
      <c r="N60" s="162"/>
      <c r="O60" s="162"/>
      <c r="P60" s="162"/>
      <c r="Q60" s="162"/>
    </row>
    <row r="61" spans="1:17" s="2" customFormat="1" ht="75.75" customHeight="1" x14ac:dyDescent="0.3">
      <c r="A61" s="51"/>
      <c r="B61" s="163">
        <v>20</v>
      </c>
      <c r="C61" s="3" t="str">
        <f ca="1">IF(B61="","",CONCATENATE(OFFSET(List1!C$11,tisk!A60,0),"
",OFFSET(List1!D$11,tisk!A60,0),"
",OFFSET(List1!E$11,tisk!A60,0),"
",OFFSET(List1!F$11,tisk!A60,0)))</f>
        <v>Obec Bohuslavice
Bohuslavice 2
Bohuslavice
78972</v>
      </c>
      <c r="D61" s="71" t="str">
        <f ca="1">IF(B61="","",OFFSET(List1!L$11,tisk!A60,0))</f>
        <v>Změna č. 1 Územního plánu Bohuslavice</v>
      </c>
      <c r="E61" s="164">
        <f ca="1">IF(B61="","",OFFSET(List1!O$11,tisk!A60,0))</f>
        <v>157300</v>
      </c>
      <c r="F61" s="48" t="str">
        <f ca="1">IF(B61="","",OFFSET(List1!P$11,tisk!A60,0))</f>
        <v>1/2020</v>
      </c>
      <c r="G61" s="162">
        <f ca="1">IF(B61="","",OFFSET(List1!R$11,tisk!A60,0))</f>
        <v>78000</v>
      </c>
      <c r="H61" s="165" t="str">
        <f ca="1">IF(B61="","",OFFSET(List1!S$11,tisk!A60,0))</f>
        <v>31.12.2020</v>
      </c>
      <c r="I61" s="163">
        <f ca="1">IF(B61="","",OFFSET(List1!T$11,tisk!A60,0))</f>
        <v>160</v>
      </c>
      <c r="J61" s="163">
        <f ca="1">IF(B61="","",OFFSET(List1!U$11,tisk!A60,0))</f>
        <v>115</v>
      </c>
      <c r="K61" s="163">
        <f ca="1">IF(B61="","",OFFSET(List1!V$11,tisk!A60,0))</f>
        <v>100</v>
      </c>
      <c r="L61" s="163">
        <f ca="1">IF(B61="","",OFFSET(List1!W$11,tisk!A60,0))</f>
        <v>375</v>
      </c>
      <c r="M61" s="162">
        <f ca="1">IF($B61="","",OFFSET(List1!X$11,tisk!$A60,0))</f>
        <v>0</v>
      </c>
      <c r="N61" s="162">
        <f ca="1">IF($B61="","",OFFSET(List1!Y$11,tisk!$A60,0))</f>
        <v>78000</v>
      </c>
      <c r="O61" s="162">
        <f ca="1">IF($B61="","",OFFSET(List1!Z$11,tisk!$A60,0))</f>
        <v>78000</v>
      </c>
      <c r="P61" s="162" t="str">
        <f ca="1">IF($B61="","",OFFSET(List1!AA$11,tisk!$A60,0))</f>
        <v xml:space="preserve">INV </v>
      </c>
      <c r="Q61" s="162" t="str">
        <f ca="1">IF($B61="","",OFFSET(List1!AB$11,tisk!$A60,0))</f>
        <v>NE</v>
      </c>
    </row>
    <row r="62" spans="1:17" s="2" customFormat="1" ht="86.4" x14ac:dyDescent="0.3">
      <c r="A62" s="51"/>
      <c r="B62" s="163"/>
      <c r="C62" s="3" t="str">
        <f ca="1">IF(B61="","",CONCATENATE("Okres ",OFFSET(List1!G$11,tisk!A60,0),"
","Právní forma","
",OFFSET(List1!H$11,tisk!A60,0),"
","IČO ",OFFSET(List1!I$11,tisk!A60,0),"
 ","B.Ú. ",OFFSET(List1!J$11,tisk!A60,0)))</f>
        <v>Okres Šumperk
Právní forma
Obec, městská část hlavního města Prahy
IČO 00302384
 B.Ú. 1905637369/0800</v>
      </c>
      <c r="D62" s="5" t="str">
        <f ca="1">IF(B61="","",OFFSET(List1!M$11,tisk!A60,0))</f>
        <v>Dotace bude použita na změnu č.1 územního plánu v obci Bohuslavice a to zkráceným postupem, která je mimo jiné vyvolána potřebou vymezení plochy určené pro stavbu budovy základní školy.</v>
      </c>
      <c r="E62" s="164"/>
      <c r="F62" s="47"/>
      <c r="G62" s="162"/>
      <c r="H62" s="165"/>
      <c r="I62" s="163"/>
      <c r="J62" s="163"/>
      <c r="K62" s="163"/>
      <c r="L62" s="163"/>
      <c r="M62" s="162"/>
      <c r="N62" s="162"/>
      <c r="O62" s="162"/>
      <c r="P62" s="162"/>
      <c r="Q62" s="162"/>
    </row>
    <row r="63" spans="1:17" s="2" customFormat="1" ht="115.2" x14ac:dyDescent="0.3">
      <c r="A63" s="51">
        <f>ROW()/3-1</f>
        <v>20</v>
      </c>
      <c r="B63" s="163"/>
      <c r="C63" s="3"/>
      <c r="D63" s="5" t="str">
        <f ca="1">IF(B61="","",CONCATENATE("Dotace bude použita na:",OFFSET(List1!N$11,tisk!A60,0)))</f>
        <v>Dotace bude použita na:Změna ÚP bude zahrnovat tři fáze:
1. Zpracování dokumentace územního plánu zahrnující právní stav platného Územního plánu Bohuslavice
2. Změna č. 1 Územního plánu Bohuslavice
3. Vyhotovení dokumentace Územní plán Bohuslavice zahrnující úplné znění.</v>
      </c>
      <c r="E63" s="164"/>
      <c r="F63" s="48" t="str">
        <f ca="1">IF(B61="","",OFFSET(List1!Q$11,tisk!A60,0))</f>
        <v>12/2020</v>
      </c>
      <c r="G63" s="162"/>
      <c r="H63" s="165"/>
      <c r="I63" s="163"/>
      <c r="J63" s="163"/>
      <c r="K63" s="163"/>
      <c r="L63" s="163"/>
      <c r="M63" s="162"/>
      <c r="N63" s="162"/>
      <c r="O63" s="162"/>
      <c r="P63" s="162"/>
      <c r="Q63" s="162"/>
    </row>
    <row r="64" spans="1:17" s="2" customFormat="1" ht="57.6" x14ac:dyDescent="0.3">
      <c r="A64" s="51"/>
      <c r="B64" s="163">
        <v>21</v>
      </c>
      <c r="C64" s="3" t="str">
        <f ca="1">IF(B64="","",CONCATENATE(OFFSET(List1!C$11,tisk!A63,0),"
",OFFSET(List1!D$11,tisk!A63,0),"
",OFFSET(List1!E$11,tisk!A63,0),"
",OFFSET(List1!F$11,tisk!A63,0)))</f>
        <v>Obec Skřípov
Skřípov 169
Skřípov
79852</v>
      </c>
      <c r="D64" s="71" t="str">
        <f ca="1">IF(B64="","",OFFSET(List1!L$11,tisk!A63,0))</f>
        <v>Pořízení 1. změny územního plánu obce Skřípov</v>
      </c>
      <c r="E64" s="164">
        <f ca="1">IF(B64="","",OFFSET(List1!O$11,tisk!A63,0))</f>
        <v>200000</v>
      </c>
      <c r="F64" s="48" t="str">
        <f ca="1">IF(B64="","",OFFSET(List1!P$11,tisk!A63,0))</f>
        <v>1/2020</v>
      </c>
      <c r="G64" s="162">
        <f ca="1">IF(B64="","",OFFSET(List1!R$11,tisk!A63,0))</f>
        <v>100000</v>
      </c>
      <c r="H64" s="165" t="str">
        <f ca="1">IF(B64="","",OFFSET(List1!S$11,tisk!A63,0))</f>
        <v>31.12.2020</v>
      </c>
      <c r="I64" s="163">
        <f ca="1">IF(B64="","",OFFSET(List1!T$11,tisk!A63,0))</f>
        <v>150</v>
      </c>
      <c r="J64" s="163">
        <f ca="1">IF(B64="","",OFFSET(List1!U$11,tisk!A63,0))</f>
        <v>115</v>
      </c>
      <c r="K64" s="163">
        <f ca="1">IF(B64="","",OFFSET(List1!V$11,tisk!A63,0))</f>
        <v>100</v>
      </c>
      <c r="L64" s="163">
        <f ca="1">IF(B64="","",OFFSET(List1!W$11,tisk!A63,0))</f>
        <v>365</v>
      </c>
      <c r="M64" s="162">
        <f ca="1">IF($B64="","",OFFSET(List1!X$11,tisk!$A63,0))</f>
        <v>0</v>
      </c>
      <c r="N64" s="162">
        <f ca="1">IF($B64="","",OFFSET(List1!Y$11,tisk!$A63,0))</f>
        <v>100000</v>
      </c>
      <c r="O64" s="162">
        <f ca="1">IF($B64="","",OFFSET(List1!Z$11,tisk!$A63,0))</f>
        <v>100000</v>
      </c>
      <c r="P64" s="162" t="str">
        <f ca="1">IF($B64="","",OFFSET(List1!AA$11,tisk!$A63,0))</f>
        <v xml:space="preserve">INV </v>
      </c>
      <c r="Q64" s="162" t="str">
        <f ca="1">IF($B64="","",OFFSET(List1!AB$11,tisk!$A63,0))</f>
        <v>NE</v>
      </c>
    </row>
    <row r="65" spans="1:17" s="2" customFormat="1" ht="86.4" x14ac:dyDescent="0.3">
      <c r="A65" s="51"/>
      <c r="B65" s="163"/>
      <c r="C65" s="3" t="str">
        <f ca="1">IF(B64="","",CONCATENATE("Okres ",OFFSET(List1!G$11,tisk!A63,0),"
","Právní forma","
",OFFSET(List1!H$11,tisk!A63,0),"
","IČO ",OFFSET(List1!I$11,tisk!A63,0),"
 ","B.Ú. ",OFFSET(List1!J$11,tisk!A63,0)))</f>
        <v>Okres Prostějov
Právní forma
Obec, městská část hlavního města Prahy
IČO 00600083
 B.Ú. 94-6213701/0710</v>
      </c>
      <c r="D65" s="5" t="str">
        <f ca="1">IF(B64="","",OFFSET(List1!M$11,tisk!A63,0))</f>
        <v>Předmětem akce je pořízení 1. změny územního plánu obce Skřípov zkráceným způsobem z důvodu úpravy pozemků určených pro výstavbu rodinných domů.</v>
      </c>
      <c r="E65" s="164"/>
      <c r="F65" s="47"/>
      <c r="G65" s="162"/>
      <c r="H65" s="165"/>
      <c r="I65" s="163"/>
      <c r="J65" s="163"/>
      <c r="K65" s="163"/>
      <c r="L65" s="163"/>
      <c r="M65" s="162"/>
      <c r="N65" s="162"/>
      <c r="O65" s="162"/>
      <c r="P65" s="162"/>
      <c r="Q65" s="162"/>
    </row>
    <row r="66" spans="1:17" s="2" customFormat="1" ht="43.2" x14ac:dyDescent="0.3">
      <c r="A66" s="51">
        <f>ROW()/3-1</f>
        <v>21</v>
      </c>
      <c r="B66" s="163"/>
      <c r="C66" s="3"/>
      <c r="D66" s="5" t="str">
        <f ca="1">IF(B64="","",CONCATENATE("Dotace bude použita na:",OFFSET(List1!N$11,tisk!A63,0)))</f>
        <v>Dotace bude použita na:Pořízení 1. změny územního plánu obce Skřípov zkráceným způsobem.</v>
      </c>
      <c r="E66" s="164"/>
      <c r="F66" s="48" t="str">
        <f ca="1">IF(B64="","",OFFSET(List1!Q$11,tisk!A63,0))</f>
        <v>12/2020</v>
      </c>
      <c r="G66" s="162"/>
      <c r="H66" s="165"/>
      <c r="I66" s="163"/>
      <c r="J66" s="163"/>
      <c r="K66" s="163"/>
      <c r="L66" s="163"/>
      <c r="M66" s="162"/>
      <c r="N66" s="162"/>
      <c r="O66" s="162"/>
      <c r="P66" s="162"/>
      <c r="Q66" s="162"/>
    </row>
    <row r="67" spans="1:17" s="2" customFormat="1" ht="57.6" x14ac:dyDescent="0.3">
      <c r="A67" s="51"/>
      <c r="B67" s="163">
        <v>22</v>
      </c>
      <c r="C67" s="3" t="str">
        <f ca="1">IF(B67="","",CONCATENATE(OFFSET(List1!C$11,tisk!A66,0),"
",OFFSET(List1!D$11,tisk!A66,0),"
",OFFSET(List1!E$11,tisk!A66,0),"
",OFFSET(List1!F$11,tisk!A66,0)))</f>
        <v>Obec Třeština
Třeština 10
Třeština
78973</v>
      </c>
      <c r="D67" s="71" t="str">
        <f ca="1">IF(B67="","",OFFSET(List1!L$11,tisk!A66,0))</f>
        <v>I. změna ÚP Třeština</v>
      </c>
      <c r="E67" s="164">
        <f ca="1">IF(B67="","",OFFSET(List1!O$11,tisk!A66,0))</f>
        <v>181500</v>
      </c>
      <c r="F67" s="48" t="str">
        <f ca="1">IF(B67="","",OFFSET(List1!P$11,tisk!A66,0))</f>
        <v>1/2020</v>
      </c>
      <c r="G67" s="162">
        <f ca="1">IF(B67="","",OFFSET(List1!R$11,tisk!A66,0))</f>
        <v>90750</v>
      </c>
      <c r="H67" s="165" t="str">
        <f ca="1">IF(B67="","",OFFSET(List1!S$11,tisk!A66,0))</f>
        <v>31.12.2020</v>
      </c>
      <c r="I67" s="163">
        <f ca="1">IF(B67="","",OFFSET(List1!T$11,tisk!A66,0))</f>
        <v>150</v>
      </c>
      <c r="J67" s="163">
        <f ca="1">IF(B67="","",OFFSET(List1!U$11,tisk!A66,0))</f>
        <v>115</v>
      </c>
      <c r="K67" s="163">
        <f ca="1">IF(B67="","",OFFSET(List1!V$11,tisk!A66,0))</f>
        <v>100</v>
      </c>
      <c r="L67" s="163">
        <f ca="1">IF(B67="","",OFFSET(List1!W$11,tisk!A66,0))</f>
        <v>365</v>
      </c>
      <c r="M67" s="162">
        <f ca="1">IF($B67="","",OFFSET(List1!X$11,tisk!$A66,0))</f>
        <v>0</v>
      </c>
      <c r="N67" s="162">
        <f ca="1">IF($B67="","",OFFSET(List1!Y$11,tisk!$A66,0))</f>
        <v>90750</v>
      </c>
      <c r="O67" s="162">
        <f ca="1">IF($B67="","",OFFSET(List1!Z$11,tisk!$A66,0))</f>
        <v>90750</v>
      </c>
      <c r="P67" s="162" t="str">
        <f ca="1">IF($B67="","",OFFSET(List1!AA$11,tisk!$A66,0))</f>
        <v xml:space="preserve">INV </v>
      </c>
      <c r="Q67" s="162" t="str">
        <f ca="1">IF($B67="","",OFFSET(List1!AB$11,tisk!$A66,0))</f>
        <v>NE</v>
      </c>
    </row>
    <row r="68" spans="1:17" s="2" customFormat="1" ht="86.4" x14ac:dyDescent="0.3">
      <c r="A68" s="51"/>
      <c r="B68" s="163"/>
      <c r="C68" s="3" t="str">
        <f ca="1">IF(B67="","",CONCATENATE("Okres ",OFFSET(List1!G$11,tisk!A66,0),"
","Právní forma","
",OFFSET(List1!H$11,tisk!A66,0),"
","IČO ",OFFSET(List1!I$11,tisk!A66,0),"
 ","B.Ú. ",OFFSET(List1!J$11,tisk!A66,0)))</f>
        <v>Okres Šumperk
Právní forma
Obec, městská část hlavního města Prahy
IČO 00635987
 B.Ú. 1809450369/0800</v>
      </c>
      <c r="D68" s="5" t="str">
        <f ca="1">IF(B67="","",OFFSET(List1!M$11,tisk!A66,0))</f>
        <v>Vyhotovení I. změny Územního plánu Třeština.</v>
      </c>
      <c r="E68" s="164"/>
      <c r="F68" s="47"/>
      <c r="G68" s="162"/>
      <c r="H68" s="165"/>
      <c r="I68" s="163"/>
      <c r="J68" s="163"/>
      <c r="K68" s="163"/>
      <c r="L68" s="163"/>
      <c r="M68" s="162"/>
      <c r="N68" s="162"/>
      <c r="O68" s="162"/>
      <c r="P68" s="162"/>
      <c r="Q68" s="162"/>
    </row>
    <row r="69" spans="1:17" s="2" customFormat="1" ht="43.2" x14ac:dyDescent="0.3">
      <c r="A69" s="51">
        <f>ROW()/3-1</f>
        <v>22</v>
      </c>
      <c r="B69" s="163"/>
      <c r="C69" s="3"/>
      <c r="D69" s="5" t="str">
        <f ca="1">IF(B67="","",CONCATENATE("Dotace bude použita na:",OFFSET(List1!N$11,tisk!A66,0)))</f>
        <v>Dotace bude použita na:Zpracování prvního souboru změn Územního plánu obce Třeština zkráceným postupem.</v>
      </c>
      <c r="E69" s="164"/>
      <c r="F69" s="48" t="str">
        <f ca="1">IF(B67="","",OFFSET(List1!Q$11,tisk!A66,0))</f>
        <v>12/2020</v>
      </c>
      <c r="G69" s="162"/>
      <c r="H69" s="165"/>
      <c r="I69" s="163"/>
      <c r="J69" s="163"/>
      <c r="K69" s="163"/>
      <c r="L69" s="163"/>
      <c r="M69" s="162"/>
      <c r="N69" s="162"/>
      <c r="O69" s="162"/>
      <c r="P69" s="162"/>
      <c r="Q69" s="162"/>
    </row>
    <row r="70" spans="1:17" s="2" customFormat="1" ht="57.6" x14ac:dyDescent="0.3">
      <c r="A70" s="51"/>
      <c r="B70" s="163">
        <v>23</v>
      </c>
      <c r="C70" s="3" t="str">
        <f ca="1">IF(B70="","",CONCATENATE(OFFSET(List1!C$11,tisk!A69,0),"
",OFFSET(List1!D$11,tisk!A69,0),"
",OFFSET(List1!E$11,tisk!A69,0),"
",OFFSET(List1!F$11,tisk!A69,0)))</f>
        <v>Obec Lobodice
Lobodice 39
Lobodice
75101</v>
      </c>
      <c r="D70" s="71" t="str">
        <f ca="1">IF(B70="","",OFFSET(List1!L$11,tisk!A69,0))</f>
        <v>Úprava návrhu územního plánu pro veřejné projednání - 4. etapa, Úprava návrhu územního plánu po veřejném projednání pro vydání - 5. etapa</v>
      </c>
      <c r="E70" s="164">
        <f ca="1">IF(B70="","",OFFSET(List1!O$11,tisk!A69,0))</f>
        <v>131890</v>
      </c>
      <c r="F70" s="48" t="str">
        <f ca="1">IF(B70="","",OFFSET(List1!P$11,tisk!A69,0))</f>
        <v>2/2020</v>
      </c>
      <c r="G70" s="162">
        <f ca="1">IF(B70="","",OFFSET(List1!R$11,tisk!A69,0))</f>
        <v>65945</v>
      </c>
      <c r="H70" s="165" t="str">
        <f ca="1">IF(B70="","",OFFSET(List1!S$11,tisk!A69,0))</f>
        <v>31.12.2020</v>
      </c>
      <c r="I70" s="163">
        <f ca="1">IF(B70="","",OFFSET(List1!T$11,tisk!A69,0))</f>
        <v>120</v>
      </c>
      <c r="J70" s="163">
        <f ca="1">IF(B70="","",OFFSET(List1!U$11,tisk!A69,0))</f>
        <v>85</v>
      </c>
      <c r="K70" s="163">
        <f ca="1">IF(B70="","",OFFSET(List1!V$11,tisk!A69,0))</f>
        <v>150</v>
      </c>
      <c r="L70" s="163">
        <f ca="1">IF(B70="","",OFFSET(List1!W$11,tisk!A69,0))</f>
        <v>355</v>
      </c>
      <c r="M70" s="162">
        <f ca="1">IF($B70="","",OFFSET(List1!X$11,tisk!$A69,0))</f>
        <v>0</v>
      </c>
      <c r="N70" s="162">
        <f ca="1">IF($B70="","",OFFSET(List1!Y$11,tisk!$A69,0))</f>
        <v>65945</v>
      </c>
      <c r="O70" s="162">
        <f ca="1">IF($B70="","",OFFSET(List1!Z$11,tisk!$A69,0))</f>
        <v>65945</v>
      </c>
      <c r="P70" s="162" t="str">
        <f ca="1">IF($B70="","",OFFSET(List1!AA$11,tisk!$A69,0))</f>
        <v xml:space="preserve">INV </v>
      </c>
      <c r="Q70" s="162" t="str">
        <f ca="1">IF($B70="","",OFFSET(List1!AB$11,tisk!$A69,0))</f>
        <v>NE</v>
      </c>
    </row>
    <row r="71" spans="1:17" s="2" customFormat="1" ht="86.4" x14ac:dyDescent="0.3">
      <c r="A71" s="51"/>
      <c r="B71" s="163"/>
      <c r="C71" s="3" t="str">
        <f ca="1">IF(B70="","",CONCATENATE("Okres ",OFFSET(List1!G$11,tisk!A69,0),"
","Právní forma","
",OFFSET(List1!H$11,tisk!A69,0),"
","IČO ",OFFSET(List1!I$11,tisk!A69,0),"
 ","B.Ú. ",OFFSET(List1!J$11,tisk!A69,0)))</f>
        <v>Okres Přerov
Právní forma
Obec, městská část hlavního města Prahy
IČO 00301523
 B.Ú. 4927831/0100</v>
      </c>
      <c r="D71" s="5" t="str">
        <f ca="1">IF(B70="","",OFFSET(List1!M$11,tisk!A69,0))</f>
        <v>Úprava návrhu územního plánu pro veřejné projednání - 4. etapa
Úprava návrhu územního plánu po veřejném projednání pro vydání - 5. etapa.</v>
      </c>
      <c r="E71" s="164"/>
      <c r="F71" s="47"/>
      <c r="G71" s="162"/>
      <c r="H71" s="165"/>
      <c r="I71" s="163"/>
      <c r="J71" s="163"/>
      <c r="K71" s="163"/>
      <c r="L71" s="163"/>
      <c r="M71" s="162"/>
      <c r="N71" s="162"/>
      <c r="O71" s="162"/>
      <c r="P71" s="162"/>
      <c r="Q71" s="162"/>
    </row>
    <row r="72" spans="1:17" s="2" customFormat="1" ht="57.6" x14ac:dyDescent="0.3">
      <c r="A72" s="51">
        <f>ROW()/3-1</f>
        <v>23</v>
      </c>
      <c r="B72" s="163"/>
      <c r="C72" s="3"/>
      <c r="D72" s="5" t="str">
        <f ca="1">IF(B70="","",CONCATENATE("Dotace bude použita na:",OFFSET(List1!N$11,tisk!A69,0)))</f>
        <v>Dotace bude použita na:Úprava návrhu územního plánu pro veřejné projednání a úprava návrhu územního plánu po veřejném projednání pro vydání.</v>
      </c>
      <c r="E72" s="164"/>
      <c r="F72" s="48" t="str">
        <f ca="1">IF(B70="","",OFFSET(List1!Q$11,tisk!A69,0))</f>
        <v>12/2020</v>
      </c>
      <c r="G72" s="162"/>
      <c r="H72" s="165"/>
      <c r="I72" s="163"/>
      <c r="J72" s="163"/>
      <c r="K72" s="163"/>
      <c r="L72" s="163"/>
      <c r="M72" s="162"/>
      <c r="N72" s="162"/>
      <c r="O72" s="162"/>
      <c r="P72" s="162"/>
      <c r="Q72" s="162"/>
    </row>
    <row r="73" spans="1:17" s="2" customFormat="1" x14ac:dyDescent="0.3">
      <c r="A73" s="51"/>
      <c r="B73" s="163" t="str">
        <f ca="1">IF(OFFSET(List1!B$11,tisk!A72,0)&gt;0,OFFSET(List1!B$11,tisk!A72,0),"")</f>
        <v/>
      </c>
      <c r="C73" s="3" t="str">
        <f ca="1">IF(B73="","",CONCATENATE(OFFSET(List1!C$11,tisk!A72,0),"
",OFFSET(List1!D$11,tisk!A72,0),"
",OFFSET(List1!E$11,tisk!A72,0),"
",OFFSET(List1!F$11,tisk!A72,0)))</f>
        <v/>
      </c>
      <c r="D73" s="71" t="str">
        <f ca="1">IF(B73="","",OFFSET(List1!L$11,tisk!A72,0))</f>
        <v/>
      </c>
      <c r="E73" s="164" t="str">
        <f ca="1">IF(B73="","",OFFSET(List1!O$11,tisk!A72,0))</f>
        <v/>
      </c>
      <c r="F73" s="48" t="str">
        <f ca="1">IF(B73="","",OFFSET(List1!P$11,tisk!A72,0))</f>
        <v/>
      </c>
      <c r="G73" s="162" t="str">
        <f ca="1">IF(B73="","",OFFSET(List1!R$11,tisk!A72,0))</f>
        <v/>
      </c>
      <c r="H73" s="165" t="str">
        <f ca="1">IF(B73="","",OFFSET(List1!S$11,tisk!A72,0))</f>
        <v/>
      </c>
      <c r="I73" s="163" t="str">
        <f ca="1">IF(B73="","",OFFSET(List1!T$11,tisk!A72,0))</f>
        <v/>
      </c>
      <c r="J73" s="163" t="str">
        <f ca="1">IF(B73="","",OFFSET(List1!U$11,tisk!A72,0))</f>
        <v/>
      </c>
      <c r="K73" s="163" t="str">
        <f ca="1">IF(B73="","",OFFSET(List1!V$11,tisk!A72,0))</f>
        <v/>
      </c>
      <c r="L73" s="163" t="str">
        <f ca="1">IF(B73="","",OFFSET(List1!W$11,tisk!A72,0))</f>
        <v/>
      </c>
      <c r="M73" s="162" t="str">
        <f ca="1">IF(B73="","",OFFSET(List1!X$11,tisk!A72,0))</f>
        <v/>
      </c>
      <c r="N73" s="140"/>
      <c r="O73" s="140"/>
    </row>
    <row r="74" spans="1:17" s="2" customFormat="1" x14ac:dyDescent="0.3">
      <c r="A74" s="51"/>
      <c r="B74" s="163"/>
      <c r="C74" s="3" t="str">
        <f ca="1">IF(B73="","",CONCATENATE("Okres ",OFFSET(List1!G$11,tisk!A72,0),"
","Právní forma","
",OFFSET(List1!H$11,tisk!A72,0),"
","IČO ",OFFSET(List1!I$11,tisk!A72,0),"
 ","B.Ú. ",OFFSET(List1!J$11,tisk!A72,0)))</f>
        <v/>
      </c>
      <c r="D74" s="5" t="str">
        <f ca="1">IF(B73="","",OFFSET(List1!M$11,tisk!A72,0))</f>
        <v/>
      </c>
      <c r="E74" s="164"/>
      <c r="F74" s="47"/>
      <c r="G74" s="162"/>
      <c r="H74" s="165"/>
      <c r="I74" s="163"/>
      <c r="J74" s="163"/>
      <c r="K74" s="163"/>
      <c r="L74" s="163"/>
      <c r="M74" s="162"/>
      <c r="N74" s="140"/>
      <c r="O74" s="140"/>
    </row>
    <row r="75" spans="1:17" s="2" customFormat="1" x14ac:dyDescent="0.3">
      <c r="A75" s="51">
        <f>ROW()/3-1</f>
        <v>24</v>
      </c>
      <c r="B75" s="163"/>
      <c r="C75" s="3" t="str">
        <f ca="1">IF(B73="","",CONCATENATE("Zástupce","
",OFFSET(List1!K$11,tisk!A72,0)))</f>
        <v/>
      </c>
      <c r="D75" s="5" t="str">
        <f ca="1">IF(B73="","",CONCATENATE("Dotace bude použita na:",OFFSET(List1!N$11,tisk!A72,0)))</f>
        <v/>
      </c>
      <c r="E75" s="164"/>
      <c r="F75" s="48" t="str">
        <f ca="1">IF(B73="","",OFFSET(List1!Q$11,tisk!A72,0))</f>
        <v/>
      </c>
      <c r="G75" s="162"/>
      <c r="H75" s="165"/>
      <c r="I75" s="163"/>
      <c r="J75" s="163"/>
      <c r="K75" s="163"/>
      <c r="L75" s="163"/>
      <c r="M75" s="162"/>
      <c r="N75" s="140"/>
      <c r="O75" s="140"/>
    </row>
    <row r="76" spans="1:17" s="2" customFormat="1" x14ac:dyDescent="0.3">
      <c r="A76" s="52"/>
      <c r="C76" s="3"/>
      <c r="D76" s="5"/>
      <c r="E76" s="9"/>
      <c r="F76" s="49"/>
      <c r="G76" s="7"/>
      <c r="M76" s="7"/>
      <c r="N76" s="7"/>
      <c r="O76" s="7"/>
    </row>
    <row r="77" spans="1:17" s="2" customFormat="1" x14ac:dyDescent="0.3">
      <c r="A77" s="52"/>
      <c r="C77" s="3"/>
      <c r="D77" s="5"/>
      <c r="E77" s="9"/>
      <c r="F77" s="49"/>
      <c r="G77" s="7"/>
      <c r="M77" s="7"/>
      <c r="N77" s="7"/>
      <c r="O77" s="7"/>
    </row>
    <row r="78" spans="1:17" s="2" customFormat="1" x14ac:dyDescent="0.3">
      <c r="A78" s="52"/>
      <c r="C78" s="3"/>
      <c r="D78" s="5"/>
      <c r="E78" s="9"/>
      <c r="F78" s="49"/>
      <c r="G78" s="7"/>
      <c r="M78" s="7"/>
      <c r="N78" s="7"/>
      <c r="O78" s="7"/>
    </row>
    <row r="79" spans="1:17" s="2" customFormat="1" x14ac:dyDescent="0.3">
      <c r="A79" s="52"/>
      <c r="C79" s="3"/>
      <c r="D79" s="5"/>
      <c r="E79" s="9"/>
      <c r="F79" s="49"/>
      <c r="G79" s="7"/>
      <c r="M79" s="7"/>
      <c r="N79" s="7"/>
      <c r="O79" s="7"/>
    </row>
    <row r="80" spans="1:17" s="2" customFormat="1" x14ac:dyDescent="0.3">
      <c r="A80" s="52"/>
      <c r="C80" s="3"/>
      <c r="D80" s="5"/>
      <c r="E80" s="9"/>
      <c r="F80" s="49"/>
      <c r="G80" s="7"/>
      <c r="M80" s="7"/>
      <c r="N80" s="7"/>
      <c r="O80" s="7"/>
    </row>
    <row r="81" spans="1:15" s="2" customFormat="1" x14ac:dyDescent="0.3">
      <c r="A81" s="52"/>
      <c r="C81" s="3"/>
      <c r="D81" s="5"/>
      <c r="E81" s="9"/>
      <c r="F81" s="49"/>
      <c r="G81" s="7"/>
      <c r="M81" s="7"/>
      <c r="N81" s="7"/>
      <c r="O81" s="7"/>
    </row>
    <row r="82" spans="1:15" s="2" customFormat="1" x14ac:dyDescent="0.3">
      <c r="A82" s="52"/>
      <c r="C82" s="3"/>
      <c r="D82" s="5"/>
      <c r="E82" s="9"/>
      <c r="F82" s="49"/>
      <c r="G82" s="7"/>
      <c r="M82" s="7"/>
      <c r="N82" s="7"/>
      <c r="O82" s="7"/>
    </row>
    <row r="83" spans="1:15" s="2" customFormat="1" x14ac:dyDescent="0.3">
      <c r="A83" s="52"/>
      <c r="C83" s="3"/>
      <c r="D83" s="5"/>
      <c r="E83" s="9"/>
      <c r="F83" s="49"/>
      <c r="G83" s="7"/>
      <c r="M83" s="7"/>
      <c r="N83" s="7"/>
      <c r="O83" s="7"/>
    </row>
    <row r="84" spans="1:15" s="2" customFormat="1" x14ac:dyDescent="0.3">
      <c r="A84" s="52"/>
      <c r="C84" s="3"/>
      <c r="D84" s="5"/>
      <c r="E84" s="9"/>
      <c r="F84" s="49"/>
      <c r="G84" s="7"/>
      <c r="M84" s="7"/>
      <c r="N84" s="7"/>
      <c r="O84" s="7"/>
    </row>
    <row r="85" spans="1:15" s="2" customFormat="1" x14ac:dyDescent="0.3">
      <c r="A85" s="52"/>
      <c r="C85" s="3"/>
      <c r="D85" s="5"/>
      <c r="E85" s="9"/>
      <c r="F85" s="49"/>
      <c r="G85" s="7"/>
      <c r="M85" s="7"/>
      <c r="N85" s="7"/>
      <c r="O85" s="7"/>
    </row>
    <row r="86" spans="1:15" s="2" customFormat="1" x14ac:dyDescent="0.3">
      <c r="A86" s="52"/>
      <c r="C86" s="3"/>
      <c r="D86" s="5"/>
      <c r="E86" s="9"/>
      <c r="F86" s="49"/>
      <c r="G86" s="7"/>
      <c r="M86" s="7"/>
      <c r="N86" s="7"/>
      <c r="O86" s="7"/>
    </row>
    <row r="87" spans="1:15" s="2" customFormat="1" x14ac:dyDescent="0.3">
      <c r="A87" s="52"/>
      <c r="C87" s="3"/>
      <c r="D87" s="5"/>
      <c r="E87" s="9"/>
      <c r="F87" s="49"/>
      <c r="G87" s="7"/>
      <c r="M87" s="7"/>
      <c r="N87" s="7"/>
      <c r="O87" s="7"/>
    </row>
    <row r="88" spans="1:15" x14ac:dyDescent="0.3">
      <c r="C88" s="3"/>
      <c r="D88" s="5"/>
      <c r="E88" s="9"/>
      <c r="F88" s="49"/>
      <c r="G88" s="7"/>
      <c r="H88" s="2"/>
      <c r="I88" s="2"/>
      <c r="J88" s="2"/>
      <c r="K88" s="2"/>
      <c r="L88" s="2"/>
      <c r="M88" s="7"/>
      <c r="N88" s="7"/>
      <c r="O88" s="7"/>
    </row>
    <row r="89" spans="1:15" x14ac:dyDescent="0.3">
      <c r="C89" s="3"/>
      <c r="D89" s="5"/>
      <c r="E89" s="9"/>
      <c r="F89" s="49"/>
      <c r="G89" s="7"/>
      <c r="H89" s="2"/>
      <c r="I89" s="2"/>
      <c r="J89" s="2"/>
      <c r="K89" s="2"/>
      <c r="L89" s="2"/>
      <c r="M89" s="7"/>
      <c r="N89" s="7"/>
      <c r="O89" s="7"/>
    </row>
    <row r="90" spans="1:15" x14ac:dyDescent="0.3">
      <c r="C90" s="3"/>
      <c r="D90" s="5"/>
      <c r="E90" s="9"/>
      <c r="F90" s="49"/>
      <c r="G90" s="7"/>
      <c r="H90" s="2"/>
      <c r="I90" s="2"/>
      <c r="J90" s="2"/>
      <c r="K90" s="2"/>
      <c r="L90" s="2"/>
      <c r="M90" s="7"/>
      <c r="N90" s="7"/>
      <c r="O90" s="7"/>
    </row>
    <row r="91" spans="1:15" x14ac:dyDescent="0.3">
      <c r="C91" s="3"/>
      <c r="D91" s="5"/>
      <c r="E91" s="9"/>
      <c r="F91" s="49"/>
      <c r="G91" s="7"/>
      <c r="H91" s="2"/>
      <c r="I91" s="2"/>
      <c r="J91" s="2"/>
      <c r="K91" s="2"/>
      <c r="L91" s="2"/>
      <c r="M91" s="7"/>
      <c r="N91" s="7"/>
      <c r="O91" s="7"/>
    </row>
    <row r="92" spans="1:15" x14ac:dyDescent="0.3">
      <c r="C92" s="3"/>
      <c r="D92" s="5"/>
      <c r="E92" s="9"/>
      <c r="F92" s="49"/>
      <c r="G92" s="7"/>
      <c r="H92" s="2"/>
      <c r="I92" s="2"/>
      <c r="J92" s="2"/>
      <c r="K92" s="2"/>
      <c r="L92" s="2"/>
      <c r="M92" s="7"/>
      <c r="N92" s="7"/>
      <c r="O92" s="7"/>
    </row>
    <row r="93" spans="1:15" x14ac:dyDescent="0.3">
      <c r="C93" s="3"/>
      <c r="D93" s="5"/>
      <c r="E93" s="9"/>
      <c r="F93" s="49"/>
      <c r="G93" s="7"/>
      <c r="H93" s="2"/>
      <c r="I93" s="2"/>
      <c r="J93" s="2"/>
      <c r="K93" s="2"/>
      <c r="L93" s="2"/>
      <c r="M93" s="7"/>
      <c r="N93" s="7"/>
      <c r="O93" s="7"/>
    </row>
    <row r="94" spans="1:15" x14ac:dyDescent="0.3">
      <c r="C94" s="3"/>
      <c r="D94" s="5"/>
      <c r="E94" s="9"/>
      <c r="F94" s="49"/>
      <c r="G94" s="7"/>
      <c r="H94" s="2"/>
      <c r="I94" s="2"/>
      <c r="J94" s="2"/>
      <c r="K94" s="2"/>
      <c r="L94" s="2"/>
      <c r="M94" s="7"/>
      <c r="N94" s="7"/>
      <c r="O94" s="7"/>
    </row>
    <row r="95" spans="1:15" x14ac:dyDescent="0.3">
      <c r="C95" s="3"/>
      <c r="D95" s="5"/>
      <c r="E95" s="9"/>
      <c r="F95" s="49"/>
      <c r="G95" s="7"/>
      <c r="H95" s="2"/>
      <c r="I95" s="2"/>
      <c r="J95" s="2"/>
      <c r="K95" s="2"/>
      <c r="L95" s="2"/>
      <c r="M95" s="7"/>
      <c r="N95" s="7"/>
      <c r="O95" s="7"/>
    </row>
  </sheetData>
  <mergeCells count="317">
    <mergeCell ref="I2:I3"/>
    <mergeCell ref="J2:J3"/>
    <mergeCell ref="K2:K3"/>
    <mergeCell ref="L2:L3"/>
    <mergeCell ref="M70:M72"/>
    <mergeCell ref="B73:B75"/>
    <mergeCell ref="E73:E75"/>
    <mergeCell ref="G73:G75"/>
    <mergeCell ref="H73:H75"/>
    <mergeCell ref="I73:I75"/>
    <mergeCell ref="J73:J75"/>
    <mergeCell ref="K73:K75"/>
    <mergeCell ref="L73:L75"/>
    <mergeCell ref="M73:M75"/>
    <mergeCell ref="L67:L69"/>
    <mergeCell ref="M67:M69"/>
    <mergeCell ref="B70:B72"/>
    <mergeCell ref="E70:E72"/>
    <mergeCell ref="G70:G72"/>
    <mergeCell ref="H70:H72"/>
    <mergeCell ref="I70:I72"/>
    <mergeCell ref="J70:J72"/>
    <mergeCell ref="K70:K72"/>
    <mergeCell ref="L70:L72"/>
    <mergeCell ref="K64:K66"/>
    <mergeCell ref="L64:L66"/>
    <mergeCell ref="M64:M66"/>
    <mergeCell ref="B67:B69"/>
    <mergeCell ref="E67:E69"/>
    <mergeCell ref="G67:G69"/>
    <mergeCell ref="H67:H69"/>
    <mergeCell ref="I67:I69"/>
    <mergeCell ref="J67:J69"/>
    <mergeCell ref="K67:K69"/>
    <mergeCell ref="B64:B66"/>
    <mergeCell ref="E64:E66"/>
    <mergeCell ref="G64:G66"/>
    <mergeCell ref="H64:H66"/>
    <mergeCell ref="I64:I66"/>
    <mergeCell ref="J64:J66"/>
    <mergeCell ref="B61:B63"/>
    <mergeCell ref="E61:E63"/>
    <mergeCell ref="G61:G63"/>
    <mergeCell ref="H61:H63"/>
    <mergeCell ref="I61:I63"/>
    <mergeCell ref="J61:J63"/>
    <mergeCell ref="K61:K63"/>
    <mergeCell ref="L61:L63"/>
    <mergeCell ref="M61:M63"/>
    <mergeCell ref="B58:B60"/>
    <mergeCell ref="E58:E60"/>
    <mergeCell ref="G58:G60"/>
    <mergeCell ref="H58:H60"/>
    <mergeCell ref="I58:I60"/>
    <mergeCell ref="J58:J60"/>
    <mergeCell ref="K58:K60"/>
    <mergeCell ref="L58:L60"/>
    <mergeCell ref="M58:M60"/>
    <mergeCell ref="K52:K54"/>
    <mergeCell ref="L52:L54"/>
    <mergeCell ref="M52:M54"/>
    <mergeCell ref="B55:B57"/>
    <mergeCell ref="E55:E57"/>
    <mergeCell ref="G55:G57"/>
    <mergeCell ref="H55:H57"/>
    <mergeCell ref="I55:I57"/>
    <mergeCell ref="J55:J57"/>
    <mergeCell ref="K55:K57"/>
    <mergeCell ref="B52:B54"/>
    <mergeCell ref="E52:E54"/>
    <mergeCell ref="G52:G54"/>
    <mergeCell ref="H52:H54"/>
    <mergeCell ref="I52:I54"/>
    <mergeCell ref="J52:J54"/>
    <mergeCell ref="L55:L57"/>
    <mergeCell ref="M55:M57"/>
    <mergeCell ref="B49:B51"/>
    <mergeCell ref="E49:E51"/>
    <mergeCell ref="G49:G51"/>
    <mergeCell ref="H49:H51"/>
    <mergeCell ref="I49:I51"/>
    <mergeCell ref="J49:J51"/>
    <mergeCell ref="K49:K51"/>
    <mergeCell ref="L49:L51"/>
    <mergeCell ref="M49:M51"/>
    <mergeCell ref="B46:B48"/>
    <mergeCell ref="E46:E48"/>
    <mergeCell ref="G46:G48"/>
    <mergeCell ref="H46:H48"/>
    <mergeCell ref="I46:I48"/>
    <mergeCell ref="J46:J48"/>
    <mergeCell ref="K46:K48"/>
    <mergeCell ref="L46:L48"/>
    <mergeCell ref="M46:M48"/>
    <mergeCell ref="K40:K42"/>
    <mergeCell ref="L40:L42"/>
    <mergeCell ref="M40:M42"/>
    <mergeCell ref="B43:B45"/>
    <mergeCell ref="E43:E45"/>
    <mergeCell ref="G43:G45"/>
    <mergeCell ref="H43:H45"/>
    <mergeCell ref="I43:I45"/>
    <mergeCell ref="J43:J45"/>
    <mergeCell ref="K43:K45"/>
    <mergeCell ref="B40:B42"/>
    <mergeCell ref="E40:E42"/>
    <mergeCell ref="G40:G42"/>
    <mergeCell ref="H40:H42"/>
    <mergeCell ref="I40:I42"/>
    <mergeCell ref="J40:J42"/>
    <mergeCell ref="L43:L45"/>
    <mergeCell ref="M43:M45"/>
    <mergeCell ref="B37:B39"/>
    <mergeCell ref="E37:E39"/>
    <mergeCell ref="G37:G39"/>
    <mergeCell ref="H37:H39"/>
    <mergeCell ref="I37:I39"/>
    <mergeCell ref="J37:J39"/>
    <mergeCell ref="K37:K39"/>
    <mergeCell ref="L37:L39"/>
    <mergeCell ref="M37:M39"/>
    <mergeCell ref="B34:B36"/>
    <mergeCell ref="E34:E36"/>
    <mergeCell ref="G34:G36"/>
    <mergeCell ref="H34:H36"/>
    <mergeCell ref="I34:I36"/>
    <mergeCell ref="J34:J36"/>
    <mergeCell ref="K34:K36"/>
    <mergeCell ref="L34:L36"/>
    <mergeCell ref="M34:M36"/>
    <mergeCell ref="M28:M30"/>
    <mergeCell ref="B31:B33"/>
    <mergeCell ref="E31:E33"/>
    <mergeCell ref="G31:G33"/>
    <mergeCell ref="H31:H33"/>
    <mergeCell ref="I31:I33"/>
    <mergeCell ref="J31:J33"/>
    <mergeCell ref="K31:K33"/>
    <mergeCell ref="B28:B30"/>
    <mergeCell ref="E28:E30"/>
    <mergeCell ref="G28:G30"/>
    <mergeCell ref="H28:H30"/>
    <mergeCell ref="I28:I30"/>
    <mergeCell ref="J28:J30"/>
    <mergeCell ref="L31:L33"/>
    <mergeCell ref="M31:M33"/>
    <mergeCell ref="B19:B21"/>
    <mergeCell ref="E19:E21"/>
    <mergeCell ref="G19:G21"/>
    <mergeCell ref="H19:H21"/>
    <mergeCell ref="I19:I21"/>
    <mergeCell ref="J19:J21"/>
    <mergeCell ref="K19:K21"/>
    <mergeCell ref="K28:K30"/>
    <mergeCell ref="L28:L30"/>
    <mergeCell ref="M10:M12"/>
    <mergeCell ref="B13:B15"/>
    <mergeCell ref="E13:E15"/>
    <mergeCell ref="G13:G15"/>
    <mergeCell ref="H13:H15"/>
    <mergeCell ref="I13:I15"/>
    <mergeCell ref="J13:J15"/>
    <mergeCell ref="K13:K15"/>
    <mergeCell ref="L13:L15"/>
    <mergeCell ref="M13:M15"/>
    <mergeCell ref="P16:P18"/>
    <mergeCell ref="Q16:Q18"/>
    <mergeCell ref="P19:P21"/>
    <mergeCell ref="Q19:Q21"/>
    <mergeCell ref="P22:P24"/>
    <mergeCell ref="Q22:Q24"/>
    <mergeCell ref="Q25:Q27"/>
    <mergeCell ref="O22:O24"/>
    <mergeCell ref="B16:B18"/>
    <mergeCell ref="E16:E18"/>
    <mergeCell ref="G16:G18"/>
    <mergeCell ref="H16:H18"/>
    <mergeCell ref="I16:I18"/>
    <mergeCell ref="J16:J18"/>
    <mergeCell ref="L19:L21"/>
    <mergeCell ref="M19:M21"/>
    <mergeCell ref="B22:B24"/>
    <mergeCell ref="E22:E24"/>
    <mergeCell ref="G22:G24"/>
    <mergeCell ref="H22:H24"/>
    <mergeCell ref="I22:I24"/>
    <mergeCell ref="J22:J24"/>
    <mergeCell ref="K22:K24"/>
    <mergeCell ref="L22:L24"/>
    <mergeCell ref="B10:B12"/>
    <mergeCell ref="E10:E12"/>
    <mergeCell ref="G10:G12"/>
    <mergeCell ref="H10:H12"/>
    <mergeCell ref="I10:I12"/>
    <mergeCell ref="J10:J12"/>
    <mergeCell ref="K10:K12"/>
    <mergeCell ref="L10:L12"/>
    <mergeCell ref="Q28:Q30"/>
    <mergeCell ref="P28:P30"/>
    <mergeCell ref="P25:P27"/>
    <mergeCell ref="K16:K18"/>
    <mergeCell ref="L16:L18"/>
    <mergeCell ref="M16:M18"/>
    <mergeCell ref="M22:M24"/>
    <mergeCell ref="B25:B27"/>
    <mergeCell ref="E25:E27"/>
    <mergeCell ref="G25:G27"/>
    <mergeCell ref="H25:H27"/>
    <mergeCell ref="I25:I27"/>
    <mergeCell ref="J25:J27"/>
    <mergeCell ref="K25:K27"/>
    <mergeCell ref="L25:L27"/>
    <mergeCell ref="M25:M27"/>
    <mergeCell ref="K4:K6"/>
    <mergeCell ref="L4:L6"/>
    <mergeCell ref="M4:M6"/>
    <mergeCell ref="B7:B9"/>
    <mergeCell ref="E7:E9"/>
    <mergeCell ref="G7:G9"/>
    <mergeCell ref="H7:H9"/>
    <mergeCell ref="I7:I9"/>
    <mergeCell ref="J7:J9"/>
    <mergeCell ref="K7:K9"/>
    <mergeCell ref="B4:B6"/>
    <mergeCell ref="E4:E6"/>
    <mergeCell ref="G4:G6"/>
    <mergeCell ref="H4:H6"/>
    <mergeCell ref="I4:I6"/>
    <mergeCell ref="J4:J6"/>
    <mergeCell ref="L7:L9"/>
    <mergeCell ref="M7:M9"/>
    <mergeCell ref="P1:P3"/>
    <mergeCell ref="Q1:Q3"/>
    <mergeCell ref="P4:P6"/>
    <mergeCell ref="Q4:Q6"/>
    <mergeCell ref="P7:P9"/>
    <mergeCell ref="Q7:Q9"/>
    <mergeCell ref="P10:P12"/>
    <mergeCell ref="Q10:Q12"/>
    <mergeCell ref="P13:P15"/>
    <mergeCell ref="Q13:Q15"/>
    <mergeCell ref="Q58:Q60"/>
    <mergeCell ref="P61:P63"/>
    <mergeCell ref="Q61:Q63"/>
    <mergeCell ref="P64:P66"/>
    <mergeCell ref="Q64:Q66"/>
    <mergeCell ref="P70:P72"/>
    <mergeCell ref="Q70:Q72"/>
    <mergeCell ref="P67:P69"/>
    <mergeCell ref="Q67:Q69"/>
    <mergeCell ref="Q31:Q33"/>
    <mergeCell ref="P37:P39"/>
    <mergeCell ref="Q37:Q39"/>
    <mergeCell ref="P34:P36"/>
    <mergeCell ref="Q34:Q36"/>
    <mergeCell ref="P40:P42"/>
    <mergeCell ref="Q40:Q42"/>
    <mergeCell ref="P43:P45"/>
    <mergeCell ref="Q43:Q45"/>
    <mergeCell ref="Q46:Q48"/>
    <mergeCell ref="P52:P54"/>
    <mergeCell ref="Q52:Q54"/>
    <mergeCell ref="P49:P51"/>
    <mergeCell ref="Q49:Q51"/>
    <mergeCell ref="P55:P57"/>
    <mergeCell ref="Q55:Q57"/>
    <mergeCell ref="M1:M3"/>
    <mergeCell ref="N1:N3"/>
    <mergeCell ref="O1:O3"/>
    <mergeCell ref="N4:N6"/>
    <mergeCell ref="O4:O6"/>
    <mergeCell ref="N7:N9"/>
    <mergeCell ref="O7:O9"/>
    <mergeCell ref="N10:N12"/>
    <mergeCell ref="O10:O12"/>
    <mergeCell ref="N13:N15"/>
    <mergeCell ref="O13:O15"/>
    <mergeCell ref="N16:N18"/>
    <mergeCell ref="O16:O18"/>
    <mergeCell ref="N19:N21"/>
    <mergeCell ref="O19:O21"/>
    <mergeCell ref="N22:N24"/>
    <mergeCell ref="P31:P33"/>
    <mergeCell ref="N55:N57"/>
    <mergeCell ref="O55:O57"/>
    <mergeCell ref="N58:N60"/>
    <mergeCell ref="O58:O60"/>
    <mergeCell ref="N61:N63"/>
    <mergeCell ref="O61:O63"/>
    <mergeCell ref="N64:N66"/>
    <mergeCell ref="O64:O66"/>
    <mergeCell ref="P46:P48"/>
    <mergeCell ref="P58:P60"/>
    <mergeCell ref="N67:N69"/>
    <mergeCell ref="O67:O69"/>
    <mergeCell ref="N70:N72"/>
    <mergeCell ref="O70:O72"/>
    <mergeCell ref="N25:N27"/>
    <mergeCell ref="O25:O27"/>
    <mergeCell ref="N28:N30"/>
    <mergeCell ref="O28:O30"/>
    <mergeCell ref="N31:N33"/>
    <mergeCell ref="O31:O33"/>
    <mergeCell ref="N34:N36"/>
    <mergeCell ref="O34:O36"/>
    <mergeCell ref="N37:N39"/>
    <mergeCell ref="O37:O39"/>
    <mergeCell ref="N40:N42"/>
    <mergeCell ref="O40:O42"/>
    <mergeCell ref="N43:N45"/>
    <mergeCell ref="O43:O45"/>
    <mergeCell ref="N46:N48"/>
    <mergeCell ref="O46:O48"/>
    <mergeCell ref="N49:N51"/>
    <mergeCell ref="O49:O51"/>
    <mergeCell ref="N52:N54"/>
    <mergeCell ref="O52:O54"/>
  </mergeCells>
  <conditionalFormatting sqref="F6">
    <cfRule type="notContainsBlanks" dxfId="23" priority="38" stopIfTrue="1">
      <formula>LEN(TRIM(F6))&gt;0</formula>
    </cfRule>
  </conditionalFormatting>
  <conditionalFormatting sqref="D6">
    <cfRule type="notContainsBlanks" dxfId="22" priority="37" stopIfTrue="1">
      <formula>LEN(TRIM(D6))&gt;0</formula>
    </cfRule>
  </conditionalFormatting>
  <conditionalFormatting sqref="D5">
    <cfRule type="notContainsBlanks" dxfId="21" priority="36" stopIfTrue="1">
      <formula>LEN(TRIM(D5))&gt;0</formula>
    </cfRule>
  </conditionalFormatting>
  <conditionalFormatting sqref="C6">
    <cfRule type="notContainsBlanks" dxfId="20" priority="35" stopIfTrue="1">
      <formula>LEN(TRIM(C6))&gt;0</formula>
    </cfRule>
  </conditionalFormatting>
  <conditionalFormatting sqref="B4:B6">
    <cfRule type="notContainsBlanks" dxfId="19" priority="46" stopIfTrue="1">
      <formula>LEN(TRIM(B4))&gt;0</formula>
    </cfRule>
  </conditionalFormatting>
  <conditionalFormatting sqref="D4">
    <cfRule type="notContainsBlanks" dxfId="18" priority="29" stopIfTrue="1">
      <formula>LEN(TRIM(D4))&gt;0</formula>
    </cfRule>
  </conditionalFormatting>
  <conditionalFormatting sqref="C4">
    <cfRule type="notContainsBlanks" dxfId="17" priority="28" stopIfTrue="1">
      <formula>LEN(TRIM(C4))&gt;0</formula>
    </cfRule>
  </conditionalFormatting>
  <conditionalFormatting sqref="E4:E6">
    <cfRule type="notContainsBlanks" dxfId="16" priority="27" stopIfTrue="1">
      <formula>LEN(TRIM(E4))&gt;0</formula>
    </cfRule>
  </conditionalFormatting>
  <conditionalFormatting sqref="F4">
    <cfRule type="notContainsBlanks" dxfId="15" priority="26" stopIfTrue="1">
      <formula>LEN(TRIM(F4))&gt;0</formula>
    </cfRule>
  </conditionalFormatting>
  <conditionalFormatting sqref="G4:L6">
    <cfRule type="notContainsBlanks" dxfId="14" priority="45" stopIfTrue="1">
      <formula>LEN(TRIM(G4))&gt;0</formula>
    </cfRule>
  </conditionalFormatting>
  <conditionalFormatting sqref="M4:M6">
    <cfRule type="notContainsBlanks" dxfId="13" priority="25" stopIfTrue="1">
      <formula>LEN(TRIM(M4))&gt;0</formula>
    </cfRule>
  </conditionalFormatting>
  <conditionalFormatting sqref="F9 F12 F15 F18 F21 F24 F27 F30 F33 F36 F39 F42 F45 F48 F51 F54 F57 F60 F63 F66 F69 F72 F75">
    <cfRule type="notContainsBlanks" dxfId="12" priority="11" stopIfTrue="1">
      <formula>LEN(TRIM(F9))&gt;0</formula>
    </cfRule>
  </conditionalFormatting>
  <conditionalFormatting sqref="D9 D12 D15 D18 D21 D24 D27 D30 D33 D36 D39 D42 D45 D48 D51 D54 D57 D60 D63 D66 D69 D72 D75">
    <cfRule type="notContainsBlanks" dxfId="11" priority="10" stopIfTrue="1">
      <formula>LEN(TRIM(D9))&gt;0</formula>
    </cfRule>
  </conditionalFormatting>
  <conditionalFormatting sqref="D8 D11 D14 D17 D20 D23 D26 D29 D32 D35 D38 D41 D44 D47 D50 D53 D56 D59 D62 D65 D68 D71 D74">
    <cfRule type="notContainsBlanks" dxfId="10" priority="9" stopIfTrue="1">
      <formula>LEN(TRIM(D8))&gt;0</formula>
    </cfRule>
  </conditionalFormatting>
  <conditionalFormatting sqref="C9 C12 C15 C18 C21 C24 C27 C30 C33 C36 C39 C42 C45 C48 C51 C54 C57 C60 C63 C66 C69 C72 C75">
    <cfRule type="notContainsBlanks" dxfId="9" priority="8" stopIfTrue="1">
      <formula>LEN(TRIM(C9))&gt;0</formula>
    </cfRule>
  </conditionalFormatting>
  <conditionalFormatting sqref="B7:B75">
    <cfRule type="notContainsBlanks" dxfId="8" priority="13" stopIfTrue="1">
      <formula>LEN(TRIM(B7))&gt;0</formula>
    </cfRule>
  </conditionalFormatting>
  <conditionalFormatting sqref="D7 D10 D13 D16 D19 D22 D25 D28 D31 D34 D37 D40 D43 D46 D49 D52 D55 D58 D61 D64 D67 D70 D73">
    <cfRule type="notContainsBlanks" dxfId="7" priority="7" stopIfTrue="1">
      <formula>LEN(TRIM(D7))&gt;0</formula>
    </cfRule>
  </conditionalFormatting>
  <conditionalFormatting sqref="C7 C10 C13 C16 C19 C22 C25 C28 C31 C34 C37 C40 C43 C46 C49 C52 C55 C58 C61 C64 C67 C70 C73">
    <cfRule type="notContainsBlanks" dxfId="6" priority="6" stopIfTrue="1">
      <formula>LEN(TRIM(C7))&gt;0</formula>
    </cfRule>
  </conditionalFormatting>
  <conditionalFormatting sqref="E7:E75">
    <cfRule type="notContainsBlanks" dxfId="5" priority="5" stopIfTrue="1">
      <formula>LEN(TRIM(E7))&gt;0</formula>
    </cfRule>
  </conditionalFormatting>
  <conditionalFormatting sqref="F7 F10 F13 F16 F19 F22 F25 F28 F31 F34 F37 F40 F43 F46 F49 F52 F55 F58 F61 F64 F67 F70 F73">
    <cfRule type="notContainsBlanks" dxfId="4" priority="4" stopIfTrue="1">
      <formula>LEN(TRIM(F7))&gt;0</formula>
    </cfRule>
  </conditionalFormatting>
  <conditionalFormatting sqref="G7:L75">
    <cfRule type="notContainsBlanks" dxfId="3" priority="12" stopIfTrue="1">
      <formula>LEN(TRIM(G7))&gt;0</formula>
    </cfRule>
  </conditionalFormatting>
  <conditionalFormatting sqref="M73:O75">
    <cfRule type="notContainsBlanks" dxfId="2" priority="3" stopIfTrue="1">
      <formula>LEN(TRIM(M73))&gt;0</formula>
    </cfRule>
  </conditionalFormatting>
  <conditionalFormatting sqref="N4:Q6">
    <cfRule type="notContainsBlanks" dxfId="1" priority="2" stopIfTrue="1">
      <formula>LEN(TRIM(N4))&gt;0</formula>
    </cfRule>
  </conditionalFormatting>
  <conditionalFormatting sqref="M7:Q72">
    <cfRule type="notContainsBlanks" dxfId="0" priority="1" stopIfTrue="1">
      <formula>LEN(TRIM(M7))&gt;0</formula>
    </cfRule>
  </conditionalFormatting>
  <pageMargins left="0.70866141732283472" right="0.70866141732283472" top="0.78740157480314965" bottom="0.78740157480314965" header="0.31496062992125984" footer="0.31496062992125984"/>
  <pageSetup paperSize="9" scale="38" fitToHeight="0" orientation="portrait" r:id="rId1"/>
  <headerFooter alignWithMargins="0">
    <oddHeader>&amp;L&amp;"-,Kurzíva"Příloha č. 2 - Seznam žadatelů v rámci DT 2 - Podpora zpracování územně plánovací dokumentace</oddHeader>
    <oddFooter>&amp;L&amp;"-,Kurzíva"Zastupitelstvo Olomouckého kraje 20. 4. 2020                      
37. - Program obnovy venkova Olomouckého kraje 2020 - vyhodnocení
Příloha č. 2 - Seznam žadatelů v rámci DT 2 - Podpora zpracování územně plánovací dokumentace&amp;R
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List1</vt:lpstr>
      <vt:lpstr>tisk</vt:lpstr>
      <vt:lpstr>DZACATEK</vt:lpstr>
      <vt:lpstr>FZACATEK</vt:lpstr>
      <vt:lpstr>LZACATEK</vt:lpstr>
      <vt:lpstr>List1!Názvy_tisku</vt:lpstr>
      <vt:lpstr>tisk!Názvy_tisku</vt:lpstr>
      <vt:lpstr>tisk!Oblast_tisku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Krmášek David</dc:creator>
  <cp:lastModifiedBy>Krmášek David</cp:lastModifiedBy>
  <cp:lastPrinted>2020-03-16T07:38:46Z</cp:lastPrinted>
  <dcterms:created xsi:type="dcterms:W3CDTF">2016-08-30T11:35:03Z</dcterms:created>
  <dcterms:modified xsi:type="dcterms:W3CDTF">2020-03-24T10:20:09Z</dcterms:modified>
</cp:coreProperties>
</file>