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prec0301\Desktop\ZOK 20.4.2020\ODSH\8-Bezpečnostní prvky\"/>
    </mc:Choice>
  </mc:AlternateContent>
  <bookViews>
    <workbookView xWindow="480" yWindow="195" windowWidth="18195" windowHeight="11700" firstSheet="1" activeTab="1"/>
  </bookViews>
  <sheets>
    <sheet name="List1" sheetId="1" state="hidden" r:id="rId1"/>
    <sheet name="tisk" sheetId="2" r:id="rId2"/>
  </sheets>
  <definedNames>
    <definedName name="_FilterDatabase" localSheetId="0" hidden="1">List1!$A$10:$R$16</definedName>
    <definedName name="DZACATEK">List1!$N$1</definedName>
    <definedName name="FZACATEK">List1!$Q$1</definedName>
    <definedName name="LZACATEK">List1!$W$1</definedName>
  </definedNames>
  <calcPr calcId="162913"/>
</workbook>
</file>

<file path=xl/calcChain.xml><?xml version="1.0" encoding="utf-8"?>
<calcChain xmlns="http://schemas.openxmlformats.org/spreadsheetml/2006/main">
  <c r="W28" i="1" l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B4" i="2" l="1"/>
  <c r="H4" i="2" s="1"/>
  <c r="A6" i="2"/>
  <c r="B7" i="2" s="1"/>
  <c r="D7" i="2" s="1"/>
  <c r="A9" i="2"/>
  <c r="B10" i="2" s="1"/>
  <c r="C10" i="2" s="1"/>
  <c r="A12" i="2"/>
  <c r="B13" i="2" s="1"/>
  <c r="A15" i="2"/>
  <c r="B16" i="2"/>
  <c r="E16" i="2" s="1"/>
  <c r="A18" i="2"/>
  <c r="B19" i="2" s="1"/>
  <c r="G19" i="2" s="1"/>
  <c r="A21" i="2"/>
  <c r="B22" i="2" s="1"/>
  <c r="D22" i="2" s="1"/>
  <c r="A24" i="2"/>
  <c r="B25" i="2" s="1"/>
  <c r="J25" i="2" s="1"/>
  <c r="A27" i="2"/>
  <c r="B28" i="2" s="1"/>
  <c r="I28" i="2" s="1"/>
  <c r="A30" i="2"/>
  <c r="B31" i="2" s="1"/>
  <c r="J31" i="2" s="1"/>
  <c r="A33" i="2"/>
  <c r="B34" i="2" s="1"/>
  <c r="A36" i="2"/>
  <c r="B37" i="2"/>
  <c r="D37" i="2" s="1"/>
  <c r="A39" i="2"/>
  <c r="B40" i="2" s="1"/>
  <c r="C40" i="2" s="1"/>
  <c r="A42" i="2"/>
  <c r="B43" i="2" s="1"/>
  <c r="F45" i="2" s="1"/>
  <c r="A45" i="2"/>
  <c r="B46" i="2"/>
  <c r="J46" i="2" s="1"/>
  <c r="A48" i="2"/>
  <c r="B49" i="2"/>
  <c r="K49" i="2" s="1"/>
  <c r="A51" i="2"/>
  <c r="B52" i="2"/>
  <c r="L52" i="2" s="1"/>
  <c r="A54" i="2"/>
  <c r="B55" i="2"/>
  <c r="A57" i="2"/>
  <c r="J37" i="2"/>
  <c r="F48" i="2"/>
  <c r="C7" i="2"/>
  <c r="C25" i="2"/>
  <c r="G25" i="2"/>
  <c r="K25" i="2"/>
  <c r="F27" i="2"/>
  <c r="E25" i="2"/>
  <c r="I25" i="2"/>
  <c r="M25" i="2"/>
  <c r="C27" i="2"/>
  <c r="F7" i="2"/>
  <c r="F6" i="2"/>
  <c r="D5" i="2"/>
  <c r="K4" i="2"/>
  <c r="G4" i="2"/>
  <c r="C4" i="2"/>
  <c r="C6" i="2"/>
  <c r="M4" i="2"/>
  <c r="I4" i="2"/>
  <c r="L46" i="2" l="1"/>
  <c r="M16" i="2"/>
  <c r="C30" i="2"/>
  <c r="H16" i="2"/>
  <c r="C9" i="2"/>
  <c r="K16" i="2"/>
  <c r="I7" i="2"/>
  <c r="K37" i="2"/>
  <c r="D29" i="2"/>
  <c r="F9" i="2"/>
  <c r="I37" i="2"/>
  <c r="C18" i="2"/>
  <c r="D53" i="2"/>
  <c r="K7" i="2"/>
  <c r="M37" i="2"/>
  <c r="D46" i="2"/>
  <c r="C28" i="2"/>
  <c r="C54" i="2"/>
  <c r="E7" i="2"/>
  <c r="G7" i="2"/>
  <c r="I46" i="2"/>
  <c r="C8" i="2"/>
  <c r="D38" i="2"/>
  <c r="D17" i="2"/>
  <c r="F30" i="2"/>
  <c r="E28" i="2"/>
  <c r="M7" i="2"/>
  <c r="D8" i="2"/>
  <c r="L16" i="2"/>
  <c r="F46" i="2"/>
  <c r="D26" i="2"/>
  <c r="H28" i="2"/>
  <c r="E37" i="2"/>
  <c r="G37" i="2"/>
  <c r="H52" i="2"/>
  <c r="G16" i="2"/>
  <c r="I16" i="2"/>
  <c r="K28" i="2"/>
  <c r="M28" i="2"/>
  <c r="C47" i="2"/>
  <c r="G52" i="2"/>
  <c r="I52" i="2"/>
  <c r="L28" i="2"/>
  <c r="G46" i="2"/>
  <c r="F25" i="2"/>
  <c r="C39" i="2"/>
  <c r="F39" i="2"/>
  <c r="C37" i="2"/>
  <c r="F18" i="2"/>
  <c r="C16" i="2"/>
  <c r="G28" i="2"/>
  <c r="F54" i="2"/>
  <c r="C52" i="2"/>
  <c r="E52" i="2"/>
  <c r="H46" i="2"/>
  <c r="C48" i="2"/>
  <c r="F52" i="2"/>
  <c r="K52" i="2"/>
  <c r="M52" i="2"/>
  <c r="D47" i="2"/>
  <c r="E46" i="2"/>
  <c r="C46" i="2"/>
  <c r="D4" i="2"/>
  <c r="D25" i="2"/>
  <c r="H25" i="2"/>
  <c r="L4" i="2"/>
  <c r="C26" i="2"/>
  <c r="F4" i="2"/>
  <c r="D27" i="2"/>
  <c r="L25" i="2"/>
  <c r="K46" i="2"/>
  <c r="M46" i="2"/>
  <c r="E10" i="2"/>
  <c r="K19" i="2"/>
  <c r="K31" i="2"/>
  <c r="H40" i="2"/>
  <c r="I19" i="2"/>
  <c r="D48" i="2"/>
  <c r="M31" i="2"/>
  <c r="C42" i="2"/>
  <c r="C21" i="2"/>
  <c r="C33" i="2"/>
  <c r="G10" i="2"/>
  <c r="C53" i="2"/>
  <c r="D52" i="2"/>
  <c r="D54" i="2"/>
  <c r="J52" i="2"/>
  <c r="H37" i="2"/>
  <c r="L37" i="2"/>
  <c r="D39" i="2"/>
  <c r="F37" i="2"/>
  <c r="C38" i="2"/>
  <c r="D28" i="2"/>
  <c r="J28" i="2"/>
  <c r="F28" i="2"/>
  <c r="C29" i="2"/>
  <c r="D30" i="2"/>
  <c r="D18" i="2"/>
  <c r="C17" i="2"/>
  <c r="D16" i="2"/>
  <c r="F16" i="2"/>
  <c r="J16" i="2"/>
  <c r="L7" i="2"/>
  <c r="D9" i="2"/>
  <c r="H7" i="2"/>
  <c r="J7" i="2"/>
  <c r="F42" i="2"/>
  <c r="D10" i="2"/>
  <c r="F10" i="2"/>
  <c r="D32" i="2"/>
  <c r="D11" i="2"/>
  <c r="M40" i="2"/>
  <c r="K40" i="2"/>
  <c r="G31" i="2"/>
  <c r="E31" i="2"/>
  <c r="D20" i="2"/>
  <c r="M19" i="2"/>
  <c r="F19" i="2"/>
  <c r="F31" i="2"/>
  <c r="C11" i="2"/>
  <c r="D41" i="2"/>
  <c r="I40" i="2"/>
  <c r="H10" i="2"/>
  <c r="E19" i="2"/>
  <c r="C19" i="2"/>
  <c r="I31" i="2"/>
  <c r="C31" i="2"/>
  <c r="C12" i="2"/>
  <c r="F12" i="2"/>
  <c r="L10" i="2"/>
  <c r="C20" i="2"/>
  <c r="C32" i="2"/>
  <c r="G40" i="2"/>
  <c r="E40" i="2"/>
  <c r="F21" i="2"/>
  <c r="F33" i="2"/>
  <c r="L40" i="2"/>
  <c r="I10" i="2"/>
  <c r="D12" i="2"/>
  <c r="M10" i="2"/>
  <c r="K10" i="2"/>
  <c r="J10" i="2"/>
  <c r="E4" i="2"/>
  <c r="C5" i="2"/>
  <c r="J4" i="2"/>
  <c r="D6" i="2"/>
  <c r="D35" i="2"/>
  <c r="M34" i="2"/>
  <c r="C13" i="2"/>
  <c r="M13" i="2"/>
  <c r="C41" i="2"/>
  <c r="D42" i="2"/>
  <c r="F40" i="2"/>
  <c r="D40" i="2"/>
  <c r="J40" i="2"/>
  <c r="D31" i="2"/>
  <c r="L31" i="2"/>
  <c r="H31" i="2"/>
  <c r="D19" i="2"/>
  <c r="D21" i="2"/>
  <c r="J19" i="2"/>
  <c r="D33" i="2"/>
  <c r="C55" i="2"/>
  <c r="C56" i="2"/>
  <c r="I55" i="2"/>
  <c r="G13" i="2"/>
  <c r="E13" i="2"/>
  <c r="M49" i="2"/>
  <c r="C24" i="2"/>
  <c r="L19" i="2"/>
  <c r="H19" i="2"/>
  <c r="H55" i="2"/>
  <c r="D57" i="2"/>
  <c r="L55" i="2"/>
  <c r="D55" i="2"/>
  <c r="G55" i="2"/>
  <c r="E55" i="2"/>
  <c r="D49" i="2"/>
  <c r="H49" i="2"/>
  <c r="L49" i="2"/>
  <c r="J49" i="2"/>
  <c r="F49" i="2"/>
  <c r="D51" i="2"/>
  <c r="C50" i="2"/>
  <c r="C49" i="2"/>
  <c r="F51" i="2"/>
  <c r="C51" i="2"/>
  <c r="D43" i="2"/>
  <c r="J43" i="2"/>
  <c r="L43" i="2"/>
  <c r="K43" i="2"/>
  <c r="I43" i="2"/>
  <c r="F43" i="2"/>
  <c r="D36" i="2"/>
  <c r="J34" i="2"/>
  <c r="I34" i="2"/>
  <c r="G34" i="2"/>
  <c r="H34" i="2"/>
  <c r="D34" i="2"/>
  <c r="D24" i="2"/>
  <c r="J22" i="2"/>
  <c r="E22" i="2"/>
  <c r="C22" i="2"/>
  <c r="F24" i="2"/>
  <c r="H13" i="2"/>
  <c r="L13" i="2"/>
  <c r="D13" i="2"/>
  <c r="J13" i="2"/>
  <c r="C14" i="2"/>
  <c r="F13" i="2"/>
  <c r="K13" i="2"/>
  <c r="I13" i="2"/>
  <c r="F15" i="2"/>
  <c r="L22" i="2"/>
  <c r="C44" i="2"/>
  <c r="I49" i="2"/>
  <c r="G49" i="2"/>
  <c r="F34" i="2"/>
  <c r="H22" i="2"/>
  <c r="C45" i="2"/>
  <c r="D44" i="2"/>
  <c r="F57" i="2"/>
  <c r="D23" i="2"/>
  <c r="M22" i="2"/>
  <c r="K34" i="2"/>
  <c r="E34" i="2"/>
  <c r="C15" i="2"/>
  <c r="D14" i="2"/>
  <c r="L34" i="2"/>
  <c r="E49" i="2"/>
  <c r="F22" i="2"/>
  <c r="C35" i="2"/>
  <c r="M43" i="2"/>
  <c r="G43" i="2"/>
  <c r="C57" i="2"/>
  <c r="D56" i="2"/>
  <c r="K22" i="2"/>
  <c r="I22" i="2"/>
  <c r="C34" i="2"/>
  <c r="D50" i="2"/>
  <c r="F55" i="2"/>
  <c r="C23" i="2"/>
  <c r="E43" i="2"/>
  <c r="C43" i="2"/>
  <c r="M55" i="2"/>
  <c r="K55" i="2"/>
  <c r="G22" i="2"/>
  <c r="F36" i="2"/>
  <c r="C36" i="2"/>
  <c r="D15" i="2"/>
  <c r="H43" i="2"/>
  <c r="J55" i="2"/>
  <c r="D45" i="2"/>
  <c r="M58" i="2" l="1"/>
  <c r="G58" i="2"/>
  <c r="E58" i="2"/>
</calcChain>
</file>

<file path=xl/sharedStrings.xml><?xml version="1.0" encoding="utf-8"?>
<sst xmlns="http://schemas.openxmlformats.org/spreadsheetml/2006/main" count="336" uniqueCount="234">
  <si>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</si>
  <si>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</si>
  <si>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</si>
  <si>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</si>
  <si>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</si>
  <si>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</si>
  <si>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</si>
  <si>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</si>
  <si>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</si>
  <si>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</si>
  <si>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</si>
  <si>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</si>
  <si>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</si>
  <si>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</si>
  <si>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</si>
  <si>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</si>
  <si>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</si>
  <si>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</si>
  <si>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</si>
  <si>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</si>
  <si>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</si>
  <si>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Bankovní účet</t>
  </si>
  <si>
    <t>Zastoupení</t>
  </si>
  <si>
    <t>od</t>
  </si>
  <si>
    <t>do</t>
  </si>
  <si>
    <t>návrh</t>
  </si>
  <si>
    <t>Název DT:</t>
  </si>
  <si>
    <t>Typ dotačního titulu:</t>
  </si>
  <si>
    <t xml:space="preserve">Strana: </t>
  </si>
  <si>
    <t>Celkem:</t>
  </si>
  <si>
    <t>Název akce/projektu</t>
  </si>
  <si>
    <t>Popis akce/projektu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</si>
  <si>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</si>
  <si>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</si>
  <si>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</si>
  <si>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</si>
  <si>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</si>
  <si>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</si>
  <si>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1</t>
  </si>
  <si>
    <t>Obec Rapotín</t>
  </si>
  <si>
    <t>Šumperská 775</t>
  </si>
  <si>
    <t>Rapotín</t>
  </si>
  <si>
    <t>78814</t>
  </si>
  <si>
    <t>Šumperk</t>
  </si>
  <si>
    <t>Obec, městská část hlavního města Prahy</t>
  </si>
  <si>
    <t>00635901</t>
  </si>
  <si>
    <t>94-1416841/0710</t>
  </si>
  <si>
    <t>Chodník na ul. Výzkumníků v Rapotíně</t>
  </si>
  <si>
    <t>Předkládaný projekt řeší výstavbu chodníku podél silnice III/44637(ul.Výzkumníků) v Rapotíně. Cílem je zajištění bezpečnosti chodců obcí Rapotín a Vikýřovice, kteří se dnes kvůli neexistenci chodníku pohybují po vozovce nebo podél silnice III.třídy.</t>
  </si>
  <si>
    <t>6/2020</t>
  </si>
  <si>
    <t>12/2020</t>
  </si>
  <si>
    <t>31.01.2021</t>
  </si>
  <si>
    <t>2</t>
  </si>
  <si>
    <t>Obec Moravičany</t>
  </si>
  <si>
    <t>Moravičany 67</t>
  </si>
  <si>
    <t>Moravičany</t>
  </si>
  <si>
    <t>78982</t>
  </si>
  <si>
    <t>00303046</t>
  </si>
  <si>
    <t>1905686339/0800</t>
  </si>
  <si>
    <t>Výstavba chodníku  za mostem v  Moravičanech</t>
  </si>
  <si>
    <t>Výstavba chodníku pro vymístění chodců z nebezpečného úseku silnice III/4441. Chodník bude umístěn na vykoupeném  pozemku  u  silnice, která se ze šířky 8m zužuje v tomto úseku na 5,2 m . Chodník bude navazovat na stávající chodníky před a za úsekem.</t>
  </si>
  <si>
    <t>4/2020</t>
  </si>
  <si>
    <t>8/2020</t>
  </si>
  <si>
    <t>3</t>
  </si>
  <si>
    <t>Statutární město Olomouc</t>
  </si>
  <si>
    <t>Horní náměstí 583</t>
  </si>
  <si>
    <t>Olomouc</t>
  </si>
  <si>
    <t>77900</t>
  </si>
  <si>
    <t>00299308</t>
  </si>
  <si>
    <t>94-6127811/0710</t>
  </si>
  <si>
    <t>Střední Novosadská, U Dětského domova - propojení, chodník</t>
  </si>
  <si>
    <t>Jedná se o rozšíření stávajícího chodníku na dělený chodník pro pěší a cyklostezku, která propojí nově zrealizovanou cyklostezku na ulici Střední Novosadská s místní komunikací U Dětského domova.</t>
  </si>
  <si>
    <t>3/2020</t>
  </si>
  <si>
    <t>10/2020</t>
  </si>
  <si>
    <t>4</t>
  </si>
  <si>
    <t>Město Zlaté Hory</t>
  </si>
  <si>
    <t>nám. Svobody 80</t>
  </si>
  <si>
    <t>Zlaté Hory</t>
  </si>
  <si>
    <t>79376</t>
  </si>
  <si>
    <t>00296481</t>
  </si>
  <si>
    <t>1848932379/0800</t>
  </si>
  <si>
    <t>Zvýšení bezpečnosti chodců na ulici Nádražní ve Zlatých Horách</t>
  </si>
  <si>
    <t>Projekt řeší zvýšení bezpečnosti chodců,zejména dětí na ulici Nádražní ve Zlatých Horách.Jedná se o výstavbu dvou nasvětlených přechodů pro chodce a jednoho místa pro přecházení v blízkosti mateřské školy.Součástí akce je i výstavba nového chodníku.</t>
  </si>
  <si>
    <t>5</t>
  </si>
  <si>
    <t>Obec Dolany</t>
  </si>
  <si>
    <t>Dolany 58</t>
  </si>
  <si>
    <t>Dolany</t>
  </si>
  <si>
    <t>78316</t>
  </si>
  <si>
    <t>00298808</t>
  </si>
  <si>
    <t>1800971379/0800</t>
  </si>
  <si>
    <t>Dolánky - komunikační propojení v Dolánkách</t>
  </si>
  <si>
    <t>Cílem projektu je zvýšení bezpečnosti pěší dopravy v Dolanech , místní části Dolánky na silnici směr Olomouc - Šternberk na komunikaci  I/46.</t>
  </si>
  <si>
    <t>5/2020</t>
  </si>
  <si>
    <t>6</t>
  </si>
  <si>
    <t>Obec Biskupice</t>
  </si>
  <si>
    <t>Biskupice 61</t>
  </si>
  <si>
    <t>Biskupice</t>
  </si>
  <si>
    <t>79812</t>
  </si>
  <si>
    <t>Prostějov</t>
  </si>
  <si>
    <t>00288021</t>
  </si>
  <si>
    <t>94-7013701/0710</t>
  </si>
  <si>
    <t>Výstavba chodníků v obci Biskupice</t>
  </si>
  <si>
    <t>Předmětem projektu je výstavba chodníků podél silnice třetí třídy III/4344 v centrální části obce Biskupice. Realizace projektu povede ke zvýšení bezpečnosti provozu a umožní bezpečný pohyb i pro osoby se sníženou schopností pohybu a orientace.</t>
  </si>
  <si>
    <t>7</t>
  </si>
  <si>
    <t>Obec Vrbátky</t>
  </si>
  <si>
    <t>Vrbátky 41</t>
  </si>
  <si>
    <t>Vrbátky</t>
  </si>
  <si>
    <t>79813</t>
  </si>
  <si>
    <t>00288934</t>
  </si>
  <si>
    <t>5528701/0100</t>
  </si>
  <si>
    <t>Tři místa pro přecházení v Dubanech</t>
  </si>
  <si>
    <t>Jedná se o vybudování tří nových míst pro přecházení v obci Dubany včetně chodníku. Jedná se o stavby trvalé, které umožní bezpečný pohyb chodců v této části obce.</t>
  </si>
  <si>
    <t>11/2020</t>
  </si>
  <si>
    <t>8</t>
  </si>
  <si>
    <t>Týneček - přechod pro pěší - II. etapa</t>
  </si>
  <si>
    <t>Jedná se o vybudování přechodu pro chodce na ulici Šternberská přes silnici I/46 a navázání nově vzniklých chodníků na stávající trasy na ulici B. Martinů. Místo stavby se nachází v zastavěné části města Olomouce (obec Týneček).</t>
  </si>
  <si>
    <t>9</t>
  </si>
  <si>
    <t>Město Hranice</t>
  </si>
  <si>
    <t>Pernštejnské náměstí 1</t>
  </si>
  <si>
    <t>Hranice</t>
  </si>
  <si>
    <t>75301</t>
  </si>
  <si>
    <t>Přerov</t>
  </si>
  <si>
    <t>00301311</t>
  </si>
  <si>
    <t>94-6615831/0710</t>
  </si>
  <si>
    <t>Úprava přechodu na Smetanově nábřeží přes I/35</t>
  </si>
  <si>
    <t>Součástí navrhovaného přechodu pro chodce přes I/35 na ul. Smetanovo nábřeží je úprava přechodu a jeho osvětlení.</t>
  </si>
  <si>
    <t>10</t>
  </si>
  <si>
    <t>Autobusová zastávka Domov důchodců, směr hlavní nádraží</t>
  </si>
  <si>
    <t>Předmětem akce je rozšíření – prodloužení stávající autobusové zastávky na ul. Švabinského ve směru na Hlavní nádraží z důvodu připravovaného provozu kloubových autobusů s požadovanou délkou nástupní hrany 18m, výšky 20cm.</t>
  </si>
  <si>
    <t>11</t>
  </si>
  <si>
    <t>Město Šternberk</t>
  </si>
  <si>
    <t>Horní náměstí 78/16</t>
  </si>
  <si>
    <t>Šternberk</t>
  </si>
  <si>
    <t>78501</t>
  </si>
  <si>
    <t>00299529</t>
  </si>
  <si>
    <t>94-3014811/0710</t>
  </si>
  <si>
    <t>Zvýšení bezpečnosti provozu na ulici Olomoucká ve Šternberku</t>
  </si>
  <si>
    <t>Projekt řeší vybudování dopravního ostrůvku přechodu pro chodce, který má za úkol bezpečné převedení chodců, dále zálivových autobusových zastávek, nástupišť a přístupových chodníků, včetně osvětlení zastávek a odvodnění těchto dopravních ploch</t>
  </si>
  <si>
    <t>1/2020</t>
  </si>
  <si>
    <t>12</t>
  </si>
  <si>
    <t>Obec Ústín</t>
  </si>
  <si>
    <t>Ústín 9</t>
  </si>
  <si>
    <t>Ústín</t>
  </si>
  <si>
    <t>783 46</t>
  </si>
  <si>
    <t>00635618</t>
  </si>
  <si>
    <t>94-5714811/0710</t>
  </si>
  <si>
    <t>Rekonstrukce chodníků podél silnice II/448 v obci Ústín – I.etapa</t>
  </si>
  <si>
    <t>Předmětem projektu je rekonstrukce chodníků kolem dopravně vytížené komunikace II/448, která prochází napříč celou obcí a tvoří průtah Olomouc-Drahanovice-Konice. Realizace projektu přinese zvýšení bezpečnosti provozu.</t>
  </si>
  <si>
    <t>13</t>
  </si>
  <si>
    <t>Obec Březsko</t>
  </si>
  <si>
    <t>Březsko 12</t>
  </si>
  <si>
    <t>Březsko</t>
  </si>
  <si>
    <t>79852</t>
  </si>
  <si>
    <t>00599981</t>
  </si>
  <si>
    <t>94-5317701/0710</t>
  </si>
  <si>
    <t>Chodníky v průtahu obcí Březsko - etapa III</t>
  </si>
  <si>
    <t>Předmětem projektu je rekonstrukce chodníků kolem dopravně vytížené komunikace druhé třídy II/373 v obci Březsko. Realizace projektu povede ke zvýšení bezpečnosti provozu a umožní bezpečný pohyb i pro osoby se sníženou schopností pohybu a orientace.</t>
  </si>
  <si>
    <t>9/2020</t>
  </si>
  <si>
    <t>14</t>
  </si>
  <si>
    <t>Městys Tištín</t>
  </si>
  <si>
    <t>Tištín 37</t>
  </si>
  <si>
    <t>Tištín</t>
  </si>
  <si>
    <t>79829</t>
  </si>
  <si>
    <t>00288853</t>
  </si>
  <si>
    <t>103638015/0300</t>
  </si>
  <si>
    <t>Obnova chodníků v ulici Zámostí, Tištín</t>
  </si>
  <si>
    <t>Předmětem akce je Obnova chodníků, vznik nového chodníku v ulici Zámostí, Tištín, podél silnice III/43312. Obsahem předkládaného projektu jsou  činnosti spojené se zemními pracemi, doplňujícími pracemi na komunikacích a staveništními přesuny hmot.</t>
  </si>
  <si>
    <t>15</t>
  </si>
  <si>
    <t>Obec Všechovice</t>
  </si>
  <si>
    <t>Všechovice 17</t>
  </si>
  <si>
    <t>Všechovice</t>
  </si>
  <si>
    <t>75353</t>
  </si>
  <si>
    <t>00302228</t>
  </si>
  <si>
    <t>1883130339/0800</t>
  </si>
  <si>
    <t>Chodníky Všechovice - bezpečnost dopravy</t>
  </si>
  <si>
    <t>Budování nového chodníku a rekonstrukce stávajících chodníků - společná akce s SSOK.</t>
  </si>
  <si>
    <t>16</t>
  </si>
  <si>
    <t>Město Zábřeh</t>
  </si>
  <si>
    <t>Masarykovo náměstí 510/6</t>
  </si>
  <si>
    <t>Zábřeh</t>
  </si>
  <si>
    <t>78901</t>
  </si>
  <si>
    <t>00303640</t>
  </si>
  <si>
    <t>188491779/0300</t>
  </si>
  <si>
    <t>Autobusové zastávky Zábřeh, silnice II/315</t>
  </si>
  <si>
    <t>Cílem projektu je zajištění bezpečného pohybu chodců na silnici II/315 v Zábřehu realizací novostavby chodníku, autobusové zastávky a autobusového zálivu pro bezpečný nástup a výstup na frekventované krajské komunikaci včetně pouličního osvětlení.</t>
  </si>
  <si>
    <t>17</t>
  </si>
  <si>
    <t>Nasvětlení přechodu pro chodce u Katolického domu v Zábřehu na silnici II/315</t>
  </si>
  <si>
    <t>Projekt řeší nasvětlení přechodu a tím zvýšení bezpečnosti přecházení chodců přes silnici II/315 v Zábřehu u Katolického domu s nasvětlením 100 m před a za přechodem a nasvětlení chodníku.</t>
  </si>
  <si>
    <t>18</t>
  </si>
  <si>
    <t>Obec Lipina</t>
  </si>
  <si>
    <t>Lipina 81</t>
  </si>
  <si>
    <t>Lipina</t>
  </si>
  <si>
    <t>00635278</t>
  </si>
  <si>
    <t>24026811/0100</t>
  </si>
  <si>
    <t>Chodníky v obci Lipina, 1. etapa</t>
  </si>
  <si>
    <t>Cílem projektu je zvýšení bezpečnosti dopravy podél krajské silnice II/444, která vede z Šternberka přes Lipinu směr Opava. Bude vybudován nový chodník ve staničení 130 -560.</t>
  </si>
  <si>
    <t>6/2021</t>
  </si>
  <si>
    <t>Podkladový materiál pro jednání Rady Olomouckého kraje dne: 23.03.2020</t>
  </si>
  <si>
    <t>10_02_Podpora opatření pro zvýšení bezpečnosti provozu a budování přechodů pro chodce 2020</t>
  </si>
  <si>
    <t>krajský dotační titul</t>
  </si>
  <si>
    <t>Mgr. Bohuslav Hudec</t>
  </si>
  <si>
    <t>Antonín Pospíšil</t>
  </si>
  <si>
    <t>Mgr. Matouš Pelikán</t>
  </si>
  <si>
    <t>Ing. Milan Rác</t>
  </si>
  <si>
    <t>Ing. Rudolf Pečinka</t>
  </si>
  <si>
    <t>Dana Stodolová</t>
  </si>
  <si>
    <t>Ing. Pavel Novotný</t>
  </si>
  <si>
    <t>Jiří Kudláček</t>
  </si>
  <si>
    <t>Ing. Stanislav Orság</t>
  </si>
  <si>
    <t>Jana Chalupová</t>
  </si>
  <si>
    <t>Jiří Zajíček</t>
  </si>
  <si>
    <t>Alena Wagnerová</t>
  </si>
  <si>
    <t>Radovan Mikuš</t>
  </si>
  <si>
    <t>RNDr. Mgr. František John, Ph.D.</t>
  </si>
  <si>
    <t>Tomáš Pudl</t>
  </si>
  <si>
    <t>stavební a ostatní práce související s realizací akce Chodník na ul. Výzkumníků v Rapotíně</t>
  </si>
  <si>
    <t>stavební a ostatní práce související s realizací akce Výstavba chodníku  VO za mostem v  Moravičanech</t>
  </si>
  <si>
    <t>stavební a ostatní práce související s realizací akce Střední Novosadská, U Dětského domova - propojení, chodník</t>
  </si>
  <si>
    <t>stavební a ostatní práce související s realizací akce Zvýšení bezpečnosti chodců na ulici Nádražní ve Zlatých Horách</t>
  </si>
  <si>
    <t>stavební a ostatní práce související s realizací akce Dolánky - komunikační propojení v Dolánkách</t>
  </si>
  <si>
    <t>stavební a ostatní práce související s realizací akce Výstavba chodníků v obci Biskupice</t>
  </si>
  <si>
    <t>stavební a ostatní práce související s realizací akce Tři místa pro přecházení v Dubanech</t>
  </si>
  <si>
    <t>stavební a ostatní práce související s realizací akce Týneček - přechod pro pěší - II. etapa</t>
  </si>
  <si>
    <t>stavební a ostatní práce související s realizací akce Úprava přechodu na Smetanově nábřeží přes silnici I/35.</t>
  </si>
  <si>
    <t>stavební a ostatní práce související s realizací akce Autobusová zastávka – Domov důchodců, směr hlavní nádraží</t>
  </si>
  <si>
    <t>stavební a ostatní práce související s realizací akce Zvýšení bezpečnosti provozu na ulici Olomoucká ve Šternberku</t>
  </si>
  <si>
    <t>stavební a ostatní práce související s realizací akce Rekonstrukce chodníků podél silnice II/448 v obci Ústín – I.etapa</t>
  </si>
  <si>
    <t>stavební a ostatní práce související s realizací akce Chodníky v průtahu obcí Březsko - etapa III</t>
  </si>
  <si>
    <t>stavební a ostatní práce související s realizací akce Obnova chodníků v ulici Zámostí, Tištín</t>
  </si>
  <si>
    <t>stavební a ostatní práce související s realizací akce Chodníky Všechovice - bezpečnost dopravy</t>
  </si>
  <si>
    <t>stavební a ostatní práce související s realizací akce Autobusové zastávky Zábřeh, silnice II/315</t>
  </si>
  <si>
    <t>stavební a ostatní práce související s realizací akce Nasvětlení přechodu pro chodce u Katolického domu, Zábřeh, silnice II/315</t>
  </si>
  <si>
    <t>stavební a ostatní práce související s realizací akce Chodníky v obci Lipina, 1. etapa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</si>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</sst>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Continuous" wrapText="1"/>
    </xf>
    <xf numFmtId="0" fontId="1" fillId="0" borderId="9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Continuous" vertical="top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centerContinuous" wrapText="1"/>
    </xf>
    <xf numFmtId="0" fontId="1" fillId="0" borderId="12" xfId="0" applyFont="1" applyFill="1" applyBorder="1" applyAlignment="1">
      <alignment horizontal="centerContinuous" wrapText="1"/>
    </xf>
    <xf numFmtId="0" fontId="1" fillId="0" borderId="1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3" fillId="0" borderId="15" xfId="0" applyFont="1" applyBorder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5" fillId="0" borderId="0" xfId="0" applyFont="1"/>
    <xf numFmtId="0" fontId="1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Continuous" vertical="top"/>
    </xf>
    <xf numFmtId="0" fontId="1" fillId="0" borderId="16" xfId="0" applyFont="1" applyFill="1" applyBorder="1" applyAlignment="1">
      <alignment horizontal="centerContinuous" vertical="center" wrapText="1"/>
    </xf>
    <xf numFmtId="0" fontId="1" fillId="0" borderId="17" xfId="0" applyFont="1" applyFill="1" applyBorder="1" applyAlignment="1">
      <alignment horizontal="centerContinuous" vertical="center" wrapText="1"/>
    </xf>
    <xf numFmtId="0" fontId="1" fillId="0" borderId="18" xfId="0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3" fillId="0" borderId="0" xfId="0" applyFont="1" applyBorder="1"/>
    <xf numFmtId="0" fontId="2" fillId="0" borderId="7" xfId="0" applyFont="1" applyBorder="1" applyAlignment="1">
      <alignment wrapText="1"/>
    </xf>
    <xf numFmtId="0" fontId="2" fillId="0" borderId="7" xfId="0" applyFont="1" applyBorder="1" applyAlignment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3" fontId="3" fillId="0" borderId="19" xfId="0" applyNumberFormat="1" applyFont="1" applyBorder="1" applyAlignment="1">
      <alignment horizontal="right" vertical="top"/>
    </xf>
    <xf numFmtId="0" fontId="1" fillId="0" borderId="3" xfId="0" applyFont="1" applyFill="1" applyBorder="1" applyAlignment="1">
      <alignment horizontal="centerContinuous" vertical="center" wrapText="1"/>
    </xf>
    <xf numFmtId="0" fontId="2" fillId="0" borderId="15" xfId="0" applyFont="1" applyBorder="1" applyAlignment="1">
      <alignment horizontal="centerContinuous" vertical="center"/>
    </xf>
    <xf numFmtId="0" fontId="1" fillId="0" borderId="2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/>
    <xf numFmtId="0" fontId="2" fillId="0" borderId="21" xfId="0" applyFont="1" applyBorder="1" applyAlignment="1">
      <alignment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4" xfId="0" applyFont="1" applyBorder="1"/>
    <xf numFmtId="165" fontId="4" fillId="0" borderId="4" xfId="0" applyNumberFormat="1" applyFont="1" applyBorder="1" applyAlignment="1">
      <alignment horizontal="right"/>
    </xf>
    <xf numFmtId="165" fontId="5" fillId="0" borderId="4" xfId="0" applyNumberFormat="1" applyFont="1" applyBorder="1" applyAlignment="1">
      <alignment horizontal="center"/>
    </xf>
    <xf numFmtId="0" fontId="0" fillId="0" borderId="4" xfId="0" applyBorder="1" applyAlignment="1"/>
    <xf numFmtId="49" fontId="3" fillId="0" borderId="6" xfId="0" applyNumberFormat="1" applyFont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8" fillId="0" borderId="0" xfId="0" applyFont="1"/>
    <xf numFmtId="0" fontId="8" fillId="0" borderId="6" xfId="0" applyFont="1" applyBorder="1" applyAlignment="1">
      <alignment vertical="center"/>
    </xf>
    <xf numFmtId="164" fontId="8" fillId="0" borderId="6" xfId="0" applyNumberFormat="1" applyFont="1" applyBorder="1" applyAlignment="1">
      <alignment vertical="center" wrapText="1"/>
    </xf>
    <xf numFmtId="14" fontId="8" fillId="0" borderId="6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vertical="center"/>
    </xf>
    <xf numFmtId="14" fontId="8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1">
    <cellStyle name="Normální" xfId="0" builtinId="0"/>
  </cellStyles>
  <dxfs count="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>
      <selection activeCell="X17" sqref="X17"/>
    </sheetView>
  </sheetViews>
  <sheetFormatPr defaultColWidth="9.140625" defaultRowHeight="15" x14ac:dyDescent="0.25"/>
  <cols>
    <col min="1" max="1" width="4.5703125" customWidth="1"/>
    <col min="2" max="10" width="14.42578125" customWidth="1"/>
    <col min="11" max="13" width="17.85546875" customWidth="1"/>
    <col min="14" max="14" width="19.7109375" customWidth="1"/>
    <col min="15" max="15" width="13.28515625" customWidth="1"/>
    <col min="16" max="16" width="13.7109375" customWidth="1"/>
    <col min="17" max="17" width="19.7109375" customWidth="1"/>
    <col min="23" max="23" width="19.7109375" customWidth="1"/>
  </cols>
  <sheetData>
    <row r="1" spans="2:24" s="14" customFormat="1" ht="10.5" customHeight="1" x14ac:dyDescent="0.15"/>
    <row r="2" spans="2:24" s="14" customFormat="1" ht="10.5" customHeight="1" x14ac:dyDescent="0.15"/>
    <row r="3" spans="2:24" s="14" customFormat="1" ht="10.5" customHeight="1" x14ac:dyDescent="0.15"/>
    <row r="4" spans="2:24" s="14" customFormat="1" ht="10.5" customHeight="1" x14ac:dyDescent="0.15"/>
    <row r="5" spans="2:24" s="14" customFormat="1" ht="10.5" customHeight="1" x14ac:dyDescent="0.15"/>
    <row r="6" spans="2:24" s="14" customFormat="1" ht="10.5" customHeight="1" x14ac:dyDescent="0.15"/>
    <row r="7" spans="2:24" s="14" customFormat="1" ht="10.5" customHeight="1" thickBot="1" x14ac:dyDescent="0.2"/>
    <row r="8" spans="2:24" s="18" customFormat="1" ht="53.25" customHeight="1" thickBot="1" x14ac:dyDescent="0.2">
      <c r="B8" s="10" t="s">
        <v>0</v>
      </c>
      <c r="C8" s="54" t="s">
        <v>1</v>
      </c>
      <c r="D8" s="15"/>
      <c r="E8" s="15"/>
      <c r="F8" s="15"/>
      <c r="G8" s="15"/>
      <c r="H8" s="15"/>
      <c r="I8" s="15"/>
      <c r="J8" s="15"/>
      <c r="K8" s="16"/>
      <c r="L8" s="12" t="s">
        <v>30</v>
      </c>
      <c r="M8" s="17" t="s">
        <v>31</v>
      </c>
      <c r="N8" s="12" t="s">
        <v>2</v>
      </c>
      <c r="O8" s="75" t="s">
        <v>3</v>
      </c>
      <c r="P8" s="13" t="s">
        <v>4</v>
      </c>
      <c r="Q8" s="17"/>
      <c r="R8" s="13" t="s">
        <v>5</v>
      </c>
      <c r="S8" s="8" t="s">
        <v>6</v>
      </c>
      <c r="T8" s="43" t="s">
        <v>7</v>
      </c>
      <c r="U8" s="44"/>
      <c r="V8" s="44"/>
      <c r="W8" s="42"/>
      <c r="X8" s="12" t="s">
        <v>8</v>
      </c>
    </row>
    <row r="9" spans="2:24" s="18" customFormat="1" ht="13.5" customHeight="1" x14ac:dyDescent="0.2">
      <c r="B9" s="11"/>
      <c r="C9" s="55" t="s">
        <v>9</v>
      </c>
      <c r="D9" s="19"/>
      <c r="E9" s="19"/>
      <c r="F9" s="19"/>
      <c r="G9" s="48"/>
      <c r="H9" s="47"/>
      <c r="I9" s="20"/>
      <c r="J9" s="20"/>
      <c r="K9" s="56"/>
      <c r="L9" s="9"/>
      <c r="M9" s="21"/>
      <c r="N9" s="9"/>
      <c r="O9" s="9"/>
      <c r="P9" s="22"/>
      <c r="Q9" s="23"/>
      <c r="R9" s="22"/>
      <c r="S9" s="41"/>
      <c r="T9" s="24" t="s">
        <v>10</v>
      </c>
      <c r="U9" s="24" t="s">
        <v>11</v>
      </c>
      <c r="V9" s="25" t="s">
        <v>12</v>
      </c>
      <c r="W9" s="75" t="s">
        <v>13</v>
      </c>
      <c r="X9" s="9"/>
    </row>
    <row r="10" spans="2:24" s="18" customFormat="1" ht="13.5" thickBot="1" x14ac:dyDescent="0.25">
      <c r="B10" s="26"/>
      <c r="C10" s="57" t="s">
        <v>14</v>
      </c>
      <c r="D10" s="58" t="s">
        <v>15</v>
      </c>
      <c r="E10" s="58" t="s">
        <v>16</v>
      </c>
      <c r="F10" s="58" t="s">
        <v>17</v>
      </c>
      <c r="G10" s="59" t="s">
        <v>18</v>
      </c>
      <c r="H10" s="60" t="s">
        <v>19</v>
      </c>
      <c r="I10" s="61" t="s">
        <v>20</v>
      </c>
      <c r="J10" s="61" t="s">
        <v>21</v>
      </c>
      <c r="K10" s="62" t="s">
        <v>22</v>
      </c>
      <c r="L10" s="27"/>
      <c r="M10" s="28"/>
      <c r="N10" s="27"/>
      <c r="O10" s="27"/>
      <c r="P10" s="29" t="s">
        <v>23</v>
      </c>
      <c r="Q10" s="30" t="s">
        <v>24</v>
      </c>
      <c r="R10" s="29"/>
      <c r="S10" s="31"/>
      <c r="T10" s="30"/>
      <c r="U10" s="30"/>
      <c r="V10" s="76" t="s">
        <v>25</v>
      </c>
      <c r="W10" s="27"/>
      <c r="X10" s="27"/>
    </row>
    <row r="11" spans="2:24" s="34" customFormat="1" ht="12.75" customHeight="1" x14ac:dyDescent="0.25">
      <c r="B11" s="32" t="s">
        <v>38</v>
      </c>
      <c r="C11" s="67" t="s">
        <v>39</v>
      </c>
      <c r="D11" s="67" t="s">
        <v>40</v>
      </c>
      <c r="E11" s="68" t="s">
        <v>41</v>
      </c>
      <c r="F11" s="69" t="s">
        <v>42</v>
      </c>
      <c r="G11" s="67" t="s">
        <v>43</v>
      </c>
      <c r="H11" s="67" t="s">
        <v>44</v>
      </c>
      <c r="I11" s="69" t="s">
        <v>45</v>
      </c>
      <c r="J11" s="69" t="s">
        <v>46</v>
      </c>
      <c r="K11" s="69" t="s">
        <v>200</v>
      </c>
      <c r="L11" s="33" t="s">
        <v>47</v>
      </c>
      <c r="M11" s="33" t="s">
        <v>48</v>
      </c>
      <c r="N11" s="33" t="s">
        <v>215</v>
      </c>
      <c r="O11" s="71">
        <v>1457629.31</v>
      </c>
      <c r="P11" s="70" t="s">
        <v>49</v>
      </c>
      <c r="Q11" s="70" t="s">
        <v>50</v>
      </c>
      <c r="R11" s="71">
        <v>728814.65</v>
      </c>
      <c r="S11" s="71" t="s">
        <v>51</v>
      </c>
      <c r="T11" s="71">
        <v>3</v>
      </c>
      <c r="U11" s="71">
        <v>1</v>
      </c>
      <c r="V11" s="71">
        <v>10</v>
      </c>
      <c r="W11" s="71">
        <f t="shared" ref="W11:W28" si="0">SUM(T11:V11)</f>
        <v>14</v>
      </c>
      <c r="X11" s="53">
        <v>728814.65</v>
      </c>
    </row>
    <row r="12" spans="2:24" s="34" customFormat="1" ht="12.75" customHeight="1" x14ac:dyDescent="0.25">
      <c r="B12" s="32" t="s">
        <v>52</v>
      </c>
      <c r="C12" s="67" t="s">
        <v>53</v>
      </c>
      <c r="D12" s="67" t="s">
        <v>54</v>
      </c>
      <c r="E12" s="68" t="s">
        <v>55</v>
      </c>
      <c r="F12" s="69" t="s">
        <v>56</v>
      </c>
      <c r="G12" s="67"/>
      <c r="H12" s="67" t="s">
        <v>44</v>
      </c>
      <c r="I12" s="69" t="s">
        <v>57</v>
      </c>
      <c r="J12" s="69" t="s">
        <v>58</v>
      </c>
      <c r="K12" s="69" t="s">
        <v>201</v>
      </c>
      <c r="L12" s="33" t="s">
        <v>59</v>
      </c>
      <c r="M12" s="33" t="s">
        <v>60</v>
      </c>
      <c r="N12" s="33" t="s">
        <v>216</v>
      </c>
      <c r="O12" s="71">
        <v>553923.55000000005</v>
      </c>
      <c r="P12" s="70" t="s">
        <v>61</v>
      </c>
      <c r="Q12" s="70" t="s">
        <v>62</v>
      </c>
      <c r="R12" s="71">
        <v>276961.77</v>
      </c>
      <c r="S12" s="71" t="s">
        <v>51</v>
      </c>
      <c r="T12" s="71">
        <v>7</v>
      </c>
      <c r="U12" s="71">
        <v>1</v>
      </c>
      <c r="V12" s="71">
        <v>10</v>
      </c>
      <c r="W12" s="71">
        <f t="shared" si="0"/>
        <v>18</v>
      </c>
      <c r="X12" s="53">
        <v>276961.77</v>
      </c>
    </row>
    <row r="13" spans="2:24" s="34" customFormat="1" ht="12.75" customHeight="1" x14ac:dyDescent="0.25">
      <c r="B13" s="32" t="s">
        <v>63</v>
      </c>
      <c r="C13" s="67" t="s">
        <v>64</v>
      </c>
      <c r="D13" s="67" t="s">
        <v>65</v>
      </c>
      <c r="E13" s="68" t="s">
        <v>66</v>
      </c>
      <c r="F13" s="69" t="s">
        <v>67</v>
      </c>
      <c r="G13" s="67" t="s">
        <v>66</v>
      </c>
      <c r="H13" s="67" t="s">
        <v>44</v>
      </c>
      <c r="I13" s="69" t="s">
        <v>68</v>
      </c>
      <c r="J13" s="69" t="s">
        <v>69</v>
      </c>
      <c r="K13" s="69" t="s">
        <v>202</v>
      </c>
      <c r="L13" s="33" t="s">
        <v>70</v>
      </c>
      <c r="M13" s="33" t="s">
        <v>71</v>
      </c>
      <c r="N13" s="33" t="s">
        <v>217</v>
      </c>
      <c r="O13" s="71">
        <v>421229.62</v>
      </c>
      <c r="P13" s="70" t="s">
        <v>72</v>
      </c>
      <c r="Q13" s="70" t="s">
        <v>73</v>
      </c>
      <c r="R13" s="71">
        <v>210614.81</v>
      </c>
      <c r="S13" s="71" t="s">
        <v>51</v>
      </c>
      <c r="T13" s="71">
        <v>10</v>
      </c>
      <c r="U13" s="71">
        <v>1</v>
      </c>
      <c r="V13" s="71">
        <v>3</v>
      </c>
      <c r="W13" s="71">
        <f t="shared" si="0"/>
        <v>14</v>
      </c>
      <c r="X13" s="53">
        <v>210614.81</v>
      </c>
    </row>
    <row r="14" spans="2:24" s="34" customFormat="1" ht="12.75" customHeight="1" x14ac:dyDescent="0.25">
      <c r="B14" s="32" t="s">
        <v>74</v>
      </c>
      <c r="C14" s="67" t="s">
        <v>75</v>
      </c>
      <c r="D14" s="67" t="s">
        <v>76</v>
      </c>
      <c r="E14" s="68" t="s">
        <v>77</v>
      </c>
      <c r="F14" s="69" t="s">
        <v>78</v>
      </c>
      <c r="G14" s="67"/>
      <c r="H14" s="67" t="s">
        <v>44</v>
      </c>
      <c r="I14" s="69" t="s">
        <v>79</v>
      </c>
      <c r="J14" s="69" t="s">
        <v>80</v>
      </c>
      <c r="K14" s="69" t="s">
        <v>203</v>
      </c>
      <c r="L14" s="33" t="s">
        <v>81</v>
      </c>
      <c r="M14" s="33" t="s">
        <v>82</v>
      </c>
      <c r="N14" s="33" t="s">
        <v>218</v>
      </c>
      <c r="O14" s="71">
        <v>650412.1</v>
      </c>
      <c r="P14" s="70" t="s">
        <v>61</v>
      </c>
      <c r="Q14" s="70" t="s">
        <v>62</v>
      </c>
      <c r="R14" s="71">
        <v>325206</v>
      </c>
      <c r="S14" s="71" t="s">
        <v>51</v>
      </c>
      <c r="T14" s="71">
        <v>4</v>
      </c>
      <c r="U14" s="71">
        <v>1</v>
      </c>
      <c r="V14" s="71">
        <v>9</v>
      </c>
      <c r="W14" s="71">
        <f t="shared" si="0"/>
        <v>14</v>
      </c>
      <c r="X14" s="53">
        <v>325206</v>
      </c>
    </row>
    <row r="15" spans="2:24" s="34" customFormat="1" ht="12.75" customHeight="1" x14ac:dyDescent="0.25">
      <c r="B15" s="32" t="s">
        <v>83</v>
      </c>
      <c r="C15" s="67" t="s">
        <v>84</v>
      </c>
      <c r="D15" s="67" t="s">
        <v>85</v>
      </c>
      <c r="E15" s="68" t="s">
        <v>86</v>
      </c>
      <c r="F15" s="69" t="s">
        <v>87</v>
      </c>
      <c r="G15" s="67" t="s">
        <v>66</v>
      </c>
      <c r="H15" s="67" t="s">
        <v>44</v>
      </c>
      <c r="I15" s="69" t="s">
        <v>88</v>
      </c>
      <c r="J15" s="69" t="s">
        <v>89</v>
      </c>
      <c r="K15" s="69" t="s">
        <v>204</v>
      </c>
      <c r="L15" s="33" t="s">
        <v>90</v>
      </c>
      <c r="M15" s="33" t="s">
        <v>91</v>
      </c>
      <c r="N15" s="33" t="s">
        <v>219</v>
      </c>
      <c r="O15" s="71">
        <v>3972375</v>
      </c>
      <c r="P15" s="70" t="s">
        <v>92</v>
      </c>
      <c r="Q15" s="70" t="s">
        <v>73</v>
      </c>
      <c r="R15" s="71">
        <v>794475</v>
      </c>
      <c r="S15" s="71" t="s">
        <v>51</v>
      </c>
      <c r="T15" s="71">
        <v>7</v>
      </c>
      <c r="U15" s="71">
        <v>10</v>
      </c>
      <c r="V15" s="71">
        <v>10</v>
      </c>
      <c r="W15" s="71">
        <f t="shared" si="0"/>
        <v>27</v>
      </c>
      <c r="X15" s="53">
        <v>794475</v>
      </c>
    </row>
    <row r="16" spans="2:24" s="34" customFormat="1" ht="12.75" customHeight="1" x14ac:dyDescent="0.25">
      <c r="B16" s="32" t="s">
        <v>93</v>
      </c>
      <c r="C16" s="67" t="s">
        <v>94</v>
      </c>
      <c r="D16" s="67" t="s">
        <v>95</v>
      </c>
      <c r="E16" s="68" t="s">
        <v>96</v>
      </c>
      <c r="F16" s="69" t="s">
        <v>97</v>
      </c>
      <c r="G16" s="67" t="s">
        <v>98</v>
      </c>
      <c r="H16" s="67" t="s">
        <v>44</v>
      </c>
      <c r="I16" s="69" t="s">
        <v>99</v>
      </c>
      <c r="J16" s="69" t="s">
        <v>100</v>
      </c>
      <c r="K16" s="69" t="s">
        <v>205</v>
      </c>
      <c r="L16" s="33" t="s">
        <v>101</v>
      </c>
      <c r="M16" s="33" t="s">
        <v>102</v>
      </c>
      <c r="N16" s="33" t="s">
        <v>220</v>
      </c>
      <c r="O16" s="71">
        <v>1837263.92</v>
      </c>
      <c r="P16" s="70" t="s">
        <v>62</v>
      </c>
      <c r="Q16" s="70" t="s">
        <v>50</v>
      </c>
      <c r="R16" s="71">
        <v>918631.96</v>
      </c>
      <c r="S16" s="71" t="s">
        <v>51</v>
      </c>
      <c r="T16" s="71">
        <v>2</v>
      </c>
      <c r="U16" s="71">
        <v>1</v>
      </c>
      <c r="V16" s="71">
        <v>10</v>
      </c>
      <c r="W16" s="71">
        <f t="shared" si="0"/>
        <v>13</v>
      </c>
      <c r="X16" s="53">
        <v>918631.96</v>
      </c>
    </row>
    <row r="17" spans="1:24" s="34" customFormat="1" ht="12.75" customHeight="1" x14ac:dyDescent="0.25">
      <c r="B17" s="32" t="s">
        <v>103</v>
      </c>
      <c r="C17" s="67" t="s">
        <v>104</v>
      </c>
      <c r="D17" s="67" t="s">
        <v>105</v>
      </c>
      <c r="E17" s="68" t="s">
        <v>106</v>
      </c>
      <c r="F17" s="69" t="s">
        <v>107</v>
      </c>
      <c r="G17" s="67" t="s">
        <v>98</v>
      </c>
      <c r="H17" s="67" t="s">
        <v>44</v>
      </c>
      <c r="I17" s="69" t="s">
        <v>108</v>
      </c>
      <c r="J17" s="69" t="s">
        <v>109</v>
      </c>
      <c r="K17" s="69" t="s">
        <v>206</v>
      </c>
      <c r="L17" s="33" t="s">
        <v>110</v>
      </c>
      <c r="M17" s="33" t="s">
        <v>111</v>
      </c>
      <c r="N17" s="33" t="s">
        <v>221</v>
      </c>
      <c r="O17" s="71">
        <v>388799</v>
      </c>
      <c r="P17" s="70" t="s">
        <v>61</v>
      </c>
      <c r="Q17" s="70" t="s">
        <v>112</v>
      </c>
      <c r="R17" s="71">
        <v>194399.5</v>
      </c>
      <c r="S17" s="71" t="s">
        <v>51</v>
      </c>
      <c r="T17" s="71">
        <v>9</v>
      </c>
      <c r="U17" s="71">
        <v>1</v>
      </c>
      <c r="V17" s="71">
        <v>10</v>
      </c>
      <c r="W17" s="71">
        <f t="shared" si="0"/>
        <v>20</v>
      </c>
      <c r="X17" s="53">
        <v>194399.5</v>
      </c>
    </row>
    <row r="18" spans="1:24" s="34" customFormat="1" ht="12.75" customHeight="1" x14ac:dyDescent="0.25">
      <c r="B18" s="32" t="s">
        <v>113</v>
      </c>
      <c r="C18" s="67" t="s">
        <v>64</v>
      </c>
      <c r="D18" s="67" t="s">
        <v>65</v>
      </c>
      <c r="E18" s="68" t="s">
        <v>66</v>
      </c>
      <c r="F18" s="69" t="s">
        <v>67</v>
      </c>
      <c r="G18" s="67" t="s">
        <v>66</v>
      </c>
      <c r="H18" s="67" t="s">
        <v>44</v>
      </c>
      <c r="I18" s="69" t="s">
        <v>68</v>
      </c>
      <c r="J18" s="69" t="s">
        <v>69</v>
      </c>
      <c r="K18" s="69" t="s">
        <v>202</v>
      </c>
      <c r="L18" s="33" t="s">
        <v>114</v>
      </c>
      <c r="M18" s="33" t="s">
        <v>115</v>
      </c>
      <c r="N18" s="33" t="s">
        <v>222</v>
      </c>
      <c r="O18" s="71">
        <v>4098669.09</v>
      </c>
      <c r="P18" s="70" t="s">
        <v>72</v>
      </c>
      <c r="Q18" s="70" t="s">
        <v>50</v>
      </c>
      <c r="R18" s="71">
        <v>2049334.54</v>
      </c>
      <c r="S18" s="71" t="s">
        <v>51</v>
      </c>
      <c r="T18" s="71">
        <v>7</v>
      </c>
      <c r="U18" s="71">
        <v>1</v>
      </c>
      <c r="V18" s="71">
        <v>3</v>
      </c>
      <c r="W18" s="71">
        <f t="shared" si="0"/>
        <v>11</v>
      </c>
      <c r="X18" s="53">
        <v>2049334.54</v>
      </c>
    </row>
    <row r="19" spans="1:24" s="34" customFormat="1" ht="12.75" customHeight="1" x14ac:dyDescent="0.25">
      <c r="B19" s="32" t="s">
        <v>116</v>
      </c>
      <c r="C19" s="67" t="s">
        <v>117</v>
      </c>
      <c r="D19" s="67" t="s">
        <v>118</v>
      </c>
      <c r="E19" s="68" t="s">
        <v>119</v>
      </c>
      <c r="F19" s="69" t="s">
        <v>120</v>
      </c>
      <c r="G19" s="67" t="s">
        <v>121</v>
      </c>
      <c r="H19" s="67" t="s">
        <v>44</v>
      </c>
      <c r="I19" s="69" t="s">
        <v>122</v>
      </c>
      <c r="J19" s="69" t="s">
        <v>123</v>
      </c>
      <c r="K19" s="69" t="s">
        <v>207</v>
      </c>
      <c r="L19" s="33" t="s">
        <v>124</v>
      </c>
      <c r="M19" s="33" t="s">
        <v>125</v>
      </c>
      <c r="N19" s="33" t="s">
        <v>223</v>
      </c>
      <c r="O19" s="71">
        <v>409141.57</v>
      </c>
      <c r="P19" s="70" t="s">
        <v>92</v>
      </c>
      <c r="Q19" s="70" t="s">
        <v>50</v>
      </c>
      <c r="R19" s="71">
        <v>204570.78</v>
      </c>
      <c r="S19" s="71" t="s">
        <v>51</v>
      </c>
      <c r="T19" s="71">
        <v>5</v>
      </c>
      <c r="U19" s="71">
        <v>1</v>
      </c>
      <c r="V19" s="71">
        <v>8</v>
      </c>
      <c r="W19" s="71">
        <f t="shared" si="0"/>
        <v>14</v>
      </c>
      <c r="X19" s="53">
        <v>204570.78</v>
      </c>
    </row>
    <row r="20" spans="1:24" s="34" customFormat="1" ht="12.75" customHeight="1" x14ac:dyDescent="0.25">
      <c r="B20" s="32" t="s">
        <v>126</v>
      </c>
      <c r="C20" s="67" t="s">
        <v>64</v>
      </c>
      <c r="D20" s="67" t="s">
        <v>65</v>
      </c>
      <c r="E20" s="68" t="s">
        <v>66</v>
      </c>
      <c r="F20" s="69" t="s">
        <v>67</v>
      </c>
      <c r="G20" s="67" t="s">
        <v>66</v>
      </c>
      <c r="H20" s="67" t="s">
        <v>44</v>
      </c>
      <c r="I20" s="69" t="s">
        <v>68</v>
      </c>
      <c r="J20" s="69" t="s">
        <v>69</v>
      </c>
      <c r="K20" s="69" t="s">
        <v>202</v>
      </c>
      <c r="L20" s="33" t="s">
        <v>127</v>
      </c>
      <c r="M20" s="33" t="s">
        <v>128</v>
      </c>
      <c r="N20" s="33" t="s">
        <v>224</v>
      </c>
      <c r="O20" s="71">
        <v>381301.75</v>
      </c>
      <c r="P20" s="70" t="s">
        <v>72</v>
      </c>
      <c r="Q20" s="70" t="s">
        <v>50</v>
      </c>
      <c r="R20" s="71">
        <v>190650.87</v>
      </c>
      <c r="S20" s="71" t="s">
        <v>51</v>
      </c>
      <c r="T20" s="71">
        <v>10</v>
      </c>
      <c r="U20" s="71">
        <v>1</v>
      </c>
      <c r="V20" s="71">
        <v>3</v>
      </c>
      <c r="W20" s="71">
        <f t="shared" si="0"/>
        <v>14</v>
      </c>
      <c r="X20" s="53">
        <v>190650.87</v>
      </c>
    </row>
    <row r="21" spans="1:24" s="34" customFormat="1" ht="12.75" customHeight="1" x14ac:dyDescent="0.25">
      <c r="B21" s="32" t="s">
        <v>129</v>
      </c>
      <c r="C21" s="67" t="s">
        <v>130</v>
      </c>
      <c r="D21" s="67" t="s">
        <v>131</v>
      </c>
      <c r="E21" s="68" t="s">
        <v>132</v>
      </c>
      <c r="F21" s="69" t="s">
        <v>133</v>
      </c>
      <c r="G21" s="67"/>
      <c r="H21" s="67" t="s">
        <v>44</v>
      </c>
      <c r="I21" s="69" t="s">
        <v>134</v>
      </c>
      <c r="J21" s="69" t="s">
        <v>135</v>
      </c>
      <c r="K21" s="69" t="s">
        <v>208</v>
      </c>
      <c r="L21" s="33" t="s">
        <v>136</v>
      </c>
      <c r="M21" s="33" t="s">
        <v>137</v>
      </c>
      <c r="N21" s="33" t="s">
        <v>225</v>
      </c>
      <c r="O21" s="71">
        <v>3318037.88</v>
      </c>
      <c r="P21" s="70" t="s">
        <v>138</v>
      </c>
      <c r="Q21" s="70" t="s">
        <v>49</v>
      </c>
      <c r="R21" s="71">
        <v>1659018.94</v>
      </c>
      <c r="S21" s="71" t="s">
        <v>51</v>
      </c>
      <c r="T21" s="71">
        <v>7</v>
      </c>
      <c r="U21" s="71">
        <v>5</v>
      </c>
      <c r="V21" s="71">
        <v>5</v>
      </c>
      <c r="W21" s="71">
        <f t="shared" si="0"/>
        <v>17</v>
      </c>
      <c r="X21" s="53">
        <v>1659018.94</v>
      </c>
    </row>
    <row r="22" spans="1:24" s="34" customFormat="1" ht="12.75" customHeight="1" x14ac:dyDescent="0.25">
      <c r="B22" s="32" t="s">
        <v>139</v>
      </c>
      <c r="C22" s="67" t="s">
        <v>140</v>
      </c>
      <c r="D22" s="67" t="s">
        <v>141</v>
      </c>
      <c r="E22" s="68" t="s">
        <v>142</v>
      </c>
      <c r="F22" s="69" t="s">
        <v>143</v>
      </c>
      <c r="G22" s="67" t="s">
        <v>66</v>
      </c>
      <c r="H22" s="67" t="s">
        <v>44</v>
      </c>
      <c r="I22" s="69" t="s">
        <v>144</v>
      </c>
      <c r="J22" s="69" t="s">
        <v>145</v>
      </c>
      <c r="K22" s="69" t="s">
        <v>209</v>
      </c>
      <c r="L22" s="33" t="s">
        <v>146</v>
      </c>
      <c r="M22" s="33" t="s">
        <v>147</v>
      </c>
      <c r="N22" s="33" t="s">
        <v>226</v>
      </c>
      <c r="O22" s="71">
        <v>6494565</v>
      </c>
      <c r="P22" s="70" t="s">
        <v>49</v>
      </c>
      <c r="Q22" s="70" t="s">
        <v>112</v>
      </c>
      <c r="R22" s="71">
        <v>909500</v>
      </c>
      <c r="S22" s="71" t="s">
        <v>51</v>
      </c>
      <c r="T22" s="71">
        <v>8</v>
      </c>
      <c r="U22" s="71">
        <v>1</v>
      </c>
      <c r="V22" s="71">
        <v>9</v>
      </c>
      <c r="W22" s="71">
        <f t="shared" si="0"/>
        <v>18</v>
      </c>
      <c r="X22" s="53">
        <v>909500</v>
      </c>
    </row>
    <row r="23" spans="1:24" s="34" customFormat="1" ht="12.75" customHeight="1" x14ac:dyDescent="0.25">
      <c r="B23" s="32" t="s">
        <v>148</v>
      </c>
      <c r="C23" s="67" t="s">
        <v>149</v>
      </c>
      <c r="D23" s="67" t="s">
        <v>150</v>
      </c>
      <c r="E23" s="68" t="s">
        <v>151</v>
      </c>
      <c r="F23" s="69" t="s">
        <v>152</v>
      </c>
      <c r="G23" s="67"/>
      <c r="H23" s="67" t="s">
        <v>44</v>
      </c>
      <c r="I23" s="69" t="s">
        <v>153</v>
      </c>
      <c r="J23" s="69" t="s">
        <v>154</v>
      </c>
      <c r="K23" s="69" t="s">
        <v>210</v>
      </c>
      <c r="L23" s="33" t="s">
        <v>155</v>
      </c>
      <c r="M23" s="33" t="s">
        <v>156</v>
      </c>
      <c r="N23" s="33" t="s">
        <v>227</v>
      </c>
      <c r="O23" s="71">
        <v>1088958.53</v>
      </c>
      <c r="P23" s="70" t="s">
        <v>157</v>
      </c>
      <c r="Q23" s="70" t="s">
        <v>112</v>
      </c>
      <c r="R23" s="71">
        <v>185000</v>
      </c>
      <c r="S23" s="71" t="s">
        <v>51</v>
      </c>
      <c r="T23" s="71">
        <v>2</v>
      </c>
      <c r="U23" s="71">
        <v>1</v>
      </c>
      <c r="V23" s="71">
        <v>10</v>
      </c>
      <c r="W23" s="71">
        <f t="shared" si="0"/>
        <v>13</v>
      </c>
      <c r="X23" s="53">
        <v>185000</v>
      </c>
    </row>
    <row r="24" spans="1:24" s="34" customFormat="1" ht="12.75" customHeight="1" x14ac:dyDescent="0.25">
      <c r="B24" s="32" t="s">
        <v>158</v>
      </c>
      <c r="C24" s="67" t="s">
        <v>159</v>
      </c>
      <c r="D24" s="67" t="s">
        <v>160</v>
      </c>
      <c r="E24" s="68" t="s">
        <v>161</v>
      </c>
      <c r="F24" s="69" t="s">
        <v>162</v>
      </c>
      <c r="G24" s="67"/>
      <c r="H24" s="67" t="s">
        <v>44</v>
      </c>
      <c r="I24" s="69" t="s">
        <v>163</v>
      </c>
      <c r="J24" s="69" t="s">
        <v>164</v>
      </c>
      <c r="K24" s="69" t="s">
        <v>211</v>
      </c>
      <c r="L24" s="33" t="s">
        <v>165</v>
      </c>
      <c r="M24" s="33" t="s">
        <v>166</v>
      </c>
      <c r="N24" s="33" t="s">
        <v>228</v>
      </c>
      <c r="O24" s="71">
        <v>1151760</v>
      </c>
      <c r="P24" s="70" t="s">
        <v>49</v>
      </c>
      <c r="Q24" s="70" t="s">
        <v>50</v>
      </c>
      <c r="R24" s="71">
        <v>575880</v>
      </c>
      <c r="S24" s="71" t="s">
        <v>51</v>
      </c>
      <c r="T24" s="71">
        <v>5</v>
      </c>
      <c r="U24" s="71">
        <v>1</v>
      </c>
      <c r="V24" s="71">
        <v>10</v>
      </c>
      <c r="W24" s="71">
        <f t="shared" si="0"/>
        <v>16</v>
      </c>
      <c r="X24" s="53">
        <v>575880</v>
      </c>
    </row>
    <row r="25" spans="1:24" s="34" customFormat="1" ht="12.75" customHeight="1" x14ac:dyDescent="0.25">
      <c r="B25" s="32" t="s">
        <v>167</v>
      </c>
      <c r="C25" s="67" t="s">
        <v>168</v>
      </c>
      <c r="D25" s="67" t="s">
        <v>169</v>
      </c>
      <c r="E25" s="68" t="s">
        <v>170</v>
      </c>
      <c r="F25" s="69" t="s">
        <v>171</v>
      </c>
      <c r="G25" s="67" t="s">
        <v>121</v>
      </c>
      <c r="H25" s="67" t="s">
        <v>44</v>
      </c>
      <c r="I25" s="69" t="s">
        <v>172</v>
      </c>
      <c r="J25" s="69" t="s">
        <v>173</v>
      </c>
      <c r="K25" s="69" t="s">
        <v>212</v>
      </c>
      <c r="L25" s="33" t="s">
        <v>174</v>
      </c>
      <c r="M25" s="33" t="s">
        <v>175</v>
      </c>
      <c r="N25" s="33" t="s">
        <v>229</v>
      </c>
      <c r="O25" s="71">
        <v>5922222.25</v>
      </c>
      <c r="P25" s="70" t="s">
        <v>61</v>
      </c>
      <c r="Q25" s="70" t="s">
        <v>50</v>
      </c>
      <c r="R25" s="71">
        <v>2487333.35</v>
      </c>
      <c r="S25" s="71" t="s">
        <v>51</v>
      </c>
      <c r="T25" s="71">
        <v>9</v>
      </c>
      <c r="U25" s="71">
        <v>1</v>
      </c>
      <c r="V25" s="71">
        <v>10</v>
      </c>
      <c r="W25" s="71">
        <f t="shared" si="0"/>
        <v>20</v>
      </c>
      <c r="X25" s="53">
        <v>2487333.35</v>
      </c>
    </row>
    <row r="26" spans="1:24" s="34" customFormat="1" ht="12.75" customHeight="1" x14ac:dyDescent="0.25">
      <c r="B26" s="32" t="s">
        <v>176</v>
      </c>
      <c r="C26" s="67" t="s">
        <v>177</v>
      </c>
      <c r="D26" s="67" t="s">
        <v>178</v>
      </c>
      <c r="E26" s="68" t="s">
        <v>179</v>
      </c>
      <c r="F26" s="69" t="s">
        <v>180</v>
      </c>
      <c r="G26" s="67"/>
      <c r="H26" s="67" t="s">
        <v>44</v>
      </c>
      <c r="I26" s="69" t="s">
        <v>181</v>
      </c>
      <c r="J26" s="69" t="s">
        <v>182</v>
      </c>
      <c r="K26" s="69" t="s">
        <v>213</v>
      </c>
      <c r="L26" s="33" t="s">
        <v>183</v>
      </c>
      <c r="M26" s="33" t="s">
        <v>184</v>
      </c>
      <c r="N26" s="33" t="s">
        <v>230</v>
      </c>
      <c r="O26" s="71">
        <v>995430.13</v>
      </c>
      <c r="P26" s="70" t="s">
        <v>72</v>
      </c>
      <c r="Q26" s="70" t="s">
        <v>50</v>
      </c>
      <c r="R26" s="71">
        <v>497715.06</v>
      </c>
      <c r="S26" s="71" t="s">
        <v>51</v>
      </c>
      <c r="T26" s="71">
        <v>4</v>
      </c>
      <c r="U26" s="71">
        <v>1</v>
      </c>
      <c r="V26" s="71">
        <v>9</v>
      </c>
      <c r="W26" s="71">
        <f t="shared" si="0"/>
        <v>14</v>
      </c>
      <c r="X26" s="53">
        <v>497715.06</v>
      </c>
    </row>
    <row r="27" spans="1:24" s="34" customFormat="1" ht="12.75" customHeight="1" x14ac:dyDescent="0.25">
      <c r="B27" s="32" t="s">
        <v>185</v>
      </c>
      <c r="C27" s="67" t="s">
        <v>177</v>
      </c>
      <c r="D27" s="67" t="s">
        <v>178</v>
      </c>
      <c r="E27" s="68" t="s">
        <v>179</v>
      </c>
      <c r="F27" s="69" t="s">
        <v>180</v>
      </c>
      <c r="G27" s="67" t="s">
        <v>43</v>
      </c>
      <c r="H27" s="67" t="s">
        <v>44</v>
      </c>
      <c r="I27" s="69" t="s">
        <v>181</v>
      </c>
      <c r="J27" s="69" t="s">
        <v>182</v>
      </c>
      <c r="K27" s="69" t="s">
        <v>213</v>
      </c>
      <c r="L27" s="33" t="s">
        <v>186</v>
      </c>
      <c r="M27" s="33" t="s">
        <v>187</v>
      </c>
      <c r="N27" s="33" t="s">
        <v>231</v>
      </c>
      <c r="O27" s="71">
        <v>249227.6</v>
      </c>
      <c r="P27" s="70" t="s">
        <v>72</v>
      </c>
      <c r="Q27" s="70" t="s">
        <v>50</v>
      </c>
      <c r="R27" s="71">
        <v>122121.52</v>
      </c>
      <c r="S27" s="71" t="s">
        <v>51</v>
      </c>
      <c r="T27" s="71">
        <v>4</v>
      </c>
      <c r="U27" s="71">
        <v>1</v>
      </c>
      <c r="V27" s="71">
        <v>8</v>
      </c>
      <c r="W27" s="71">
        <f t="shared" si="0"/>
        <v>13</v>
      </c>
      <c r="X27" s="53">
        <v>122121.52</v>
      </c>
    </row>
    <row r="28" spans="1:24" s="34" customFormat="1" ht="12.75" customHeight="1" thickBot="1" x14ac:dyDescent="0.3">
      <c r="B28" s="32" t="s">
        <v>188</v>
      </c>
      <c r="C28" s="67" t="s">
        <v>189</v>
      </c>
      <c r="D28" s="67" t="s">
        <v>190</v>
      </c>
      <c r="E28" s="68" t="s">
        <v>191</v>
      </c>
      <c r="F28" s="69" t="s">
        <v>133</v>
      </c>
      <c r="G28" s="67" t="s">
        <v>66</v>
      </c>
      <c r="H28" s="67" t="s">
        <v>44</v>
      </c>
      <c r="I28" s="69" t="s">
        <v>192</v>
      </c>
      <c r="J28" s="69" t="s">
        <v>193</v>
      </c>
      <c r="K28" s="69" t="s">
        <v>214</v>
      </c>
      <c r="L28" s="33" t="s">
        <v>194</v>
      </c>
      <c r="M28" s="33" t="s">
        <v>195</v>
      </c>
      <c r="N28" s="33" t="s">
        <v>232</v>
      </c>
      <c r="O28" s="71">
        <v>3098158.21</v>
      </c>
      <c r="P28" s="70" t="s">
        <v>49</v>
      </c>
      <c r="Q28" s="70" t="s">
        <v>196</v>
      </c>
      <c r="R28" s="71">
        <v>1549079</v>
      </c>
      <c r="S28" s="71" t="s">
        <v>51</v>
      </c>
      <c r="T28" s="71">
        <v>1</v>
      </c>
      <c r="U28" s="71">
        <v>1</v>
      </c>
      <c r="V28" s="71">
        <v>10</v>
      </c>
      <c r="W28" s="71">
        <f t="shared" si="0"/>
        <v>12</v>
      </c>
      <c r="X28" s="53">
        <v>1549079</v>
      </c>
    </row>
    <row r="29" spans="1:24" s="46" customFormat="1" x14ac:dyDescent="0.25">
      <c r="A29" s="45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  <c r="O29" s="65"/>
      <c r="P29" s="65"/>
      <c r="Q29" s="64"/>
      <c r="R29" s="66"/>
      <c r="S29" s="66"/>
      <c r="T29" s="66"/>
      <c r="U29" s="66"/>
      <c r="V29" s="63"/>
      <c r="W29" s="64"/>
      <c r="X29" s="63"/>
    </row>
    <row r="30" spans="1:24" s="35" customFormat="1" ht="10.5" x14ac:dyDescent="0.15"/>
    <row r="31" spans="1:24" s="35" customFormat="1" x14ac:dyDescent="0.25">
      <c r="A31" s="36" t="s">
        <v>197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T31" s="37"/>
      <c r="U31"/>
    </row>
    <row r="32" spans="1:24" s="35" customFormat="1" ht="10.5" x14ac:dyDescent="0.15">
      <c r="A32" s="36" t="s">
        <v>26</v>
      </c>
      <c r="B32" s="36"/>
      <c r="C32" s="36"/>
      <c r="D32" s="36"/>
      <c r="E32" s="36"/>
      <c r="F32" s="36"/>
      <c r="G32" s="36"/>
      <c r="H32" s="36"/>
      <c r="I32" s="36"/>
      <c r="J32" s="36"/>
      <c r="K32" s="38" t="s">
        <v>198</v>
      </c>
      <c r="L32" s="38"/>
      <c r="M32" s="38"/>
    </row>
    <row r="33" spans="1:23" s="35" customFormat="1" ht="10.5" x14ac:dyDescent="0.15">
      <c r="A33" s="36" t="s">
        <v>27</v>
      </c>
      <c r="B33" s="36"/>
      <c r="C33" s="36"/>
      <c r="D33" s="36"/>
      <c r="E33" s="36"/>
      <c r="F33" s="36"/>
      <c r="G33" s="36"/>
      <c r="H33" s="36"/>
      <c r="I33" s="36"/>
      <c r="J33" s="36"/>
      <c r="K33" s="38" t="s">
        <v>199</v>
      </c>
      <c r="L33" s="38"/>
      <c r="M33" s="38"/>
    </row>
    <row r="34" spans="1:23" s="35" customFormat="1" ht="10.5" x14ac:dyDescent="0.15"/>
    <row r="35" spans="1:23" s="35" customFormat="1" ht="10.5" x14ac:dyDescent="0.15"/>
    <row r="36" spans="1:23" s="35" customFormat="1" ht="10.5" x14ac:dyDescent="0.15">
      <c r="T36" s="39" t="s">
        <v>28</v>
      </c>
      <c r="U36" s="40" t="s">
        <v>38</v>
      </c>
      <c r="V36" s="39" t="s">
        <v>29</v>
      </c>
      <c r="W36" s="40" t="s">
        <v>38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view="pageLayout" topLeftCell="A25" zoomScale="70" zoomScaleNormal="90" zoomScalePageLayoutView="70" workbookViewId="0">
      <selection activeCell="D55" sqref="D54:D55"/>
    </sheetView>
  </sheetViews>
  <sheetFormatPr defaultRowHeight="15" x14ac:dyDescent="0.25"/>
  <cols>
    <col min="1" max="1" width="4.140625" style="52" customWidth="1"/>
    <col min="2" max="2" width="5.28515625" style="1" customWidth="1"/>
    <col min="3" max="3" width="22.140625" style="3" customWidth="1"/>
    <col min="4" max="4" width="37.5703125" style="5" customWidth="1"/>
    <col min="5" max="5" width="17.140625" style="7" customWidth="1"/>
    <col min="6" max="6" width="12.140625" style="51" customWidth="1"/>
    <col min="7" max="7" width="18.140625" style="6" customWidth="1"/>
    <col min="8" max="8" width="10.85546875" customWidth="1"/>
    <col min="12" max="12" width="9.140625" style="77"/>
    <col min="13" max="13" width="16" style="6" customWidth="1"/>
  </cols>
  <sheetData>
    <row r="1" spans="1:13" s="84" customFormat="1" ht="15.75" customHeight="1" x14ac:dyDescent="0.25">
      <c r="A1" s="83"/>
      <c r="B1" s="86" t="s">
        <v>0</v>
      </c>
      <c r="C1" s="86" t="s">
        <v>1</v>
      </c>
      <c r="D1" s="85" t="s">
        <v>32</v>
      </c>
      <c r="E1" s="87" t="s">
        <v>35</v>
      </c>
      <c r="F1" s="86" t="s">
        <v>37</v>
      </c>
      <c r="G1" s="87" t="s">
        <v>5</v>
      </c>
      <c r="H1" s="86" t="s">
        <v>6</v>
      </c>
      <c r="I1" s="86" t="s">
        <v>7</v>
      </c>
      <c r="J1" s="86"/>
      <c r="K1" s="86"/>
      <c r="L1" s="86"/>
      <c r="M1" s="87" t="s">
        <v>36</v>
      </c>
    </row>
    <row r="2" spans="1:13" s="84" customFormat="1" x14ac:dyDescent="0.25">
      <c r="A2" s="83"/>
      <c r="B2" s="86"/>
      <c r="C2" s="86"/>
      <c r="D2" s="85" t="s">
        <v>33</v>
      </c>
      <c r="E2" s="87"/>
      <c r="F2" s="86"/>
      <c r="G2" s="87"/>
      <c r="H2" s="86"/>
      <c r="I2" s="85" t="s">
        <v>10</v>
      </c>
      <c r="J2" s="85" t="s">
        <v>11</v>
      </c>
      <c r="K2" s="85" t="s">
        <v>12</v>
      </c>
      <c r="L2" s="85" t="s">
        <v>13</v>
      </c>
      <c r="M2" s="87"/>
    </row>
    <row r="3" spans="1:13" s="84" customFormat="1" x14ac:dyDescent="0.25">
      <c r="A3" s="83"/>
      <c r="B3" s="86"/>
      <c r="C3" s="86"/>
      <c r="D3" s="85" t="s">
        <v>34</v>
      </c>
      <c r="E3" s="87"/>
      <c r="F3" s="86"/>
      <c r="G3" s="87"/>
      <c r="H3" s="86"/>
      <c r="I3" s="85"/>
      <c r="J3" s="85"/>
      <c r="K3" s="85" t="s">
        <v>25</v>
      </c>
      <c r="L3" s="85"/>
      <c r="M3" s="87"/>
    </row>
    <row r="4" spans="1:13" ht="60" x14ac:dyDescent="0.25">
      <c r="A4" s="72"/>
      <c r="B4" s="91" t="str">
        <f ca="1">IF(OFFSET(List1!B$11,tisk!A3,0)&gt;0,OFFSET(List1!B$11,tisk!A3,0),"")</f>
        <v>1</v>
      </c>
      <c r="C4" s="2" t="str">
        <f ca="1">IF(B4="","",CONCATENATE(OFFSET(List1!C$11,tisk!A3,0),"
",OFFSET(List1!D$11,tisk!A3,0),"
",OFFSET(List1!E$11,tisk!A3,0),"
",OFFSET(List1!F$11,tisk!A3,0)))</f>
        <v>Obec Rapotín
Šumperská 775
Rapotín
78814</v>
      </c>
      <c r="D4" s="73" t="str">
        <f ca="1">IF(B4="","",OFFSET(List1!L$11,tisk!A3,0))</f>
        <v>Chodník na ul. Výzkumníků v Rapotíně</v>
      </c>
      <c r="E4" s="92">
        <f ca="1">IF(B4="","",OFFSET(List1!O$11,tisk!A3,0))</f>
        <v>1457629.31</v>
      </c>
      <c r="F4" s="50" t="str">
        <f ca="1">IF(B4="","",OFFSET(List1!P$11,tisk!A3,0))</f>
        <v>6/2020</v>
      </c>
      <c r="G4" s="93">
        <f ca="1">IF(B4="","",OFFSET(List1!R$11,tisk!A3,0))</f>
        <v>728814.65</v>
      </c>
      <c r="H4" s="94" t="str">
        <f ca="1">IF(B4="","",OFFSET(List1!S$11,tisk!A3,0))</f>
        <v>31.01.2021</v>
      </c>
      <c r="I4" s="91">
        <f ca="1">IF(B4="","",OFFSET(List1!T$11,tisk!A3,0))</f>
        <v>3</v>
      </c>
      <c r="J4" s="91">
        <f ca="1">IF(B4="","",OFFSET(List1!U$11,tisk!A3,0))</f>
        <v>1</v>
      </c>
      <c r="K4" s="91">
        <f ca="1">IF(B4="","",OFFSET(List1!V$11,tisk!A3,0))</f>
        <v>10</v>
      </c>
      <c r="L4" s="95">
        <f ca="1">IF(B4="","",OFFSET(List1!W$11,tisk!A3,0))</f>
        <v>14</v>
      </c>
      <c r="M4" s="93">
        <f ca="1">IF(B4="","",OFFSET(List1!X$11,tisk!A3,0))</f>
        <v>728814.65</v>
      </c>
    </row>
    <row r="5" spans="1:13" ht="108.75" customHeight="1" x14ac:dyDescent="0.25">
      <c r="A5" s="72"/>
      <c r="B5" s="91"/>
      <c r="C5" s="2" t="str">
        <f ca="1">IF(B4="","",CONCATENATE("Okres ",OFFSET(List1!G$11,tisk!A3,0),"
","Právní forma","
",OFFSET(List1!H$11,tisk!A3,0),"
","IČO ",OFFSET(List1!I$11,tisk!A3,0),"
 ","B.Ú. ",OFFSET(List1!J$11,tisk!A3,0)))</f>
        <v>Okres Šumperk
Právní forma
Obec, městská část hlavního města Prahy
IČO 00635901
 B.Ú. 94-1416841/0710</v>
      </c>
      <c r="D5" s="4" t="str">
        <f ca="1">IF(B4="","",OFFSET(List1!M$11,tisk!A3,0))</f>
        <v>Předkládaný projekt řeší výstavbu chodníku podél silnice III/44637(ul.Výzkumníků) v Rapotíně. Cílem je zajištění bezpečnosti chodců obcí Rapotín a Vikýřovice, kteří se dnes kvůli neexistenci chodníku pohybují po vozovce nebo podél silnice III.třídy.</v>
      </c>
      <c r="E5" s="92"/>
      <c r="F5" s="49"/>
      <c r="G5" s="93"/>
      <c r="H5" s="94"/>
      <c r="I5" s="91"/>
      <c r="J5" s="91"/>
      <c r="K5" s="91"/>
      <c r="L5" s="95"/>
      <c r="M5" s="93"/>
    </row>
    <row r="6" spans="1:13" ht="61.5" customHeight="1" x14ac:dyDescent="0.25">
      <c r="A6" s="72">
        <f>ROW()/3-1</f>
        <v>1</v>
      </c>
      <c r="B6" s="91"/>
      <c r="C6" s="2" t="str">
        <f ca="1">IF(B4="","",CONCATENATE("Zástupce","
",OFFSET(List1!K$11,tisk!A3,0)))</f>
        <v>Zástupce
Mgr. Bohuslav Hudec</v>
      </c>
      <c r="D6" s="74" t="str">
        <f ca="1">IF(B4="","",CONCATENATE("Dotace bude použita na:","
",OFFSET(List1!N$11,tisk!A3,0)))</f>
        <v>Dotace bude použita na:
stavební a ostatní práce související s realizací akce Chodník na ul. Výzkumníků v Rapotíně</v>
      </c>
      <c r="E6" s="92"/>
      <c r="F6" s="50" t="str">
        <f ca="1">IF(B4="","",OFFSET(List1!Q$11,tisk!A3,0))</f>
        <v>12/2020</v>
      </c>
      <c r="G6" s="93"/>
      <c r="H6" s="94"/>
      <c r="I6" s="91"/>
      <c r="J6" s="91"/>
      <c r="K6" s="91"/>
      <c r="L6" s="95"/>
      <c r="M6" s="93"/>
    </row>
    <row r="7" spans="1:13" ht="60" x14ac:dyDescent="0.25">
      <c r="A7" s="72"/>
      <c r="B7" s="91" t="str">
        <f ca="1">IF(OFFSET(List1!B$11,tisk!A6,0)&gt;0,OFFSET(List1!B$11,tisk!A6,0),"")</f>
        <v>2</v>
      </c>
      <c r="C7" s="2" t="str">
        <f ca="1">IF(B7="","",CONCATENATE(OFFSET(List1!C$11,tisk!A6,0),"
",OFFSET(List1!D$11,tisk!A6,0),"
",OFFSET(List1!E$11,tisk!A6,0),"
",OFFSET(List1!F$11,tisk!A6,0)))</f>
        <v>Obec Moravičany
Moravičany 67
Moravičany
78982</v>
      </c>
      <c r="D7" s="73" t="str">
        <f ca="1">IF(B7="","",OFFSET(List1!L$11,tisk!A6,0))</f>
        <v>Výstavba chodníku  za mostem v  Moravičanech</v>
      </c>
      <c r="E7" s="92">
        <f ca="1">IF(B7="","",OFFSET(List1!O$11,tisk!A6,0))</f>
        <v>553923.55000000005</v>
      </c>
      <c r="F7" s="50" t="str">
        <f ca="1">IF(B7="","",OFFSET(List1!P$11,tisk!A6,0))</f>
        <v>4/2020</v>
      </c>
      <c r="G7" s="93">
        <f ca="1">IF(B7="","",OFFSET(List1!R$11,tisk!A6,0))</f>
        <v>276961.77</v>
      </c>
      <c r="H7" s="94" t="str">
        <f ca="1">IF(B7="","",OFFSET(List1!S$11,tisk!A6,0))</f>
        <v>31.01.2021</v>
      </c>
      <c r="I7" s="91">
        <f ca="1">IF(B7="","",OFFSET(List1!T$11,tisk!A6,0))</f>
        <v>7</v>
      </c>
      <c r="J7" s="91">
        <f ca="1">IF(B7="","",OFFSET(List1!U$11,tisk!A6,0))</f>
        <v>1</v>
      </c>
      <c r="K7" s="91">
        <f ca="1">IF(B7="","",OFFSET(List1!V$11,tisk!A6,0))</f>
        <v>10</v>
      </c>
      <c r="L7" s="95">
        <f ca="1">IF(B7="","",OFFSET(List1!W$11,tisk!A6,0))</f>
        <v>18</v>
      </c>
      <c r="M7" s="93">
        <f ca="1">IF(B7="","",OFFSET(List1!X$11,tisk!A6,0))</f>
        <v>276961.77</v>
      </c>
    </row>
    <row r="8" spans="1:13" ht="105" x14ac:dyDescent="0.25">
      <c r="A8" s="72"/>
      <c r="B8" s="91"/>
      <c r="C8" s="2" t="str">
        <f ca="1">IF(B7="","",CONCATENATE("Okres ",OFFSET(List1!G$11,tisk!A6,0),"
","Právní forma","
",OFFSET(List1!H$11,tisk!A6,0),"
","IČO ",OFFSET(List1!I$11,tisk!A6,0),"
 ","B.Ú. ",OFFSET(List1!J$11,tisk!A6,0)))</f>
        <v>Okres 
Právní forma
Obec, městská část hlavního města Prahy
IČO 00303046
 B.Ú. 1905686339/0800</v>
      </c>
      <c r="D8" s="4" t="str">
        <f ca="1">IF(B7="","",OFFSET(List1!M$11,tisk!A6,0))</f>
        <v>Výstavba chodníku pro vymístění chodců z nebezpečného úseku silnice III/4441. Chodník bude umístěn na vykoupeném  pozemku  u  silnice, která se ze šířky 8m zužuje v tomto úseku na 5,2 m . Chodník bude navazovat na stávající chodníky před a za úsekem.</v>
      </c>
      <c r="E8" s="92"/>
      <c r="F8" s="49"/>
      <c r="G8" s="93"/>
      <c r="H8" s="94"/>
      <c r="I8" s="91"/>
      <c r="J8" s="91"/>
      <c r="K8" s="91"/>
      <c r="L8" s="95"/>
      <c r="M8" s="93"/>
    </row>
    <row r="9" spans="1:13" ht="49.5" customHeight="1" x14ac:dyDescent="0.25">
      <c r="A9" s="72">
        <f>ROW()/3-1</f>
        <v>2</v>
      </c>
      <c r="B9" s="91"/>
      <c r="C9" s="2" t="str">
        <f ca="1">IF(B7="","",CONCATENATE("Zástupce","
",OFFSET(List1!K$11,tisk!A6,0)))</f>
        <v>Zástupce
Antonín Pospíšil</v>
      </c>
      <c r="D9" s="4" t="str">
        <f ca="1">IF(B7="","",CONCATENATE("Dotace bude použita na:",OFFSET(List1!N$11,tisk!A6,0)))</f>
        <v>Dotace bude použita na:stavební a ostatní práce související s realizací akce Výstavba chodníku  VO za mostem v  Moravičanech</v>
      </c>
      <c r="E9" s="92"/>
      <c r="F9" s="50" t="str">
        <f ca="1">IF(B7="","",OFFSET(List1!Q$11,tisk!A6,0))</f>
        <v>8/2020</v>
      </c>
      <c r="G9" s="93"/>
      <c r="H9" s="94"/>
      <c r="I9" s="91"/>
      <c r="J9" s="91"/>
      <c r="K9" s="91"/>
      <c r="L9" s="95"/>
      <c r="M9" s="93"/>
    </row>
    <row r="10" spans="1:13" ht="75" x14ac:dyDescent="0.25">
      <c r="A10" s="72"/>
      <c r="B10" s="91" t="str">
        <f ca="1">IF(OFFSET(List1!B$11,tisk!A9,0)&gt;0,OFFSET(List1!B$11,tisk!A9,0),"")</f>
        <v>3</v>
      </c>
      <c r="C10" s="2" t="str">
        <f ca="1">IF(B10="","",CONCATENATE(OFFSET(List1!C$11,tisk!A9,0),"
",OFFSET(List1!D$11,tisk!A9,0),"
",OFFSET(List1!E$11,tisk!A9,0),"
",OFFSET(List1!F$11,tisk!A9,0)))</f>
        <v>Statutární město Olomouc
Horní náměstí 583
Olomouc
77900</v>
      </c>
      <c r="D10" s="73" t="str">
        <f ca="1">IF(B10="","",OFFSET(List1!L$11,tisk!A9,0))</f>
        <v>Střední Novosadská, U Dětského domova - propojení, chodník</v>
      </c>
      <c r="E10" s="92">
        <f ca="1">IF(B10="","",OFFSET(List1!O$11,tisk!A9,0))</f>
        <v>421229.62</v>
      </c>
      <c r="F10" s="50" t="str">
        <f ca="1">IF(B10="","",OFFSET(List1!P$11,tisk!A9,0))</f>
        <v>3/2020</v>
      </c>
      <c r="G10" s="93">
        <f ca="1">IF(B10="","",OFFSET(List1!R$11,tisk!A9,0))</f>
        <v>210614.81</v>
      </c>
      <c r="H10" s="94" t="str">
        <f ca="1">IF(B10="","",OFFSET(List1!S$11,tisk!A9,0))</f>
        <v>31.01.2021</v>
      </c>
      <c r="I10" s="91">
        <f ca="1">IF(B10="","",OFFSET(List1!T$11,tisk!A9,0))</f>
        <v>10</v>
      </c>
      <c r="J10" s="91">
        <f ca="1">IF(B10="","",OFFSET(List1!U$11,tisk!A9,0))</f>
        <v>1</v>
      </c>
      <c r="K10" s="91">
        <f ca="1">IF(B10="","",OFFSET(List1!V$11,tisk!A9,0))</f>
        <v>3</v>
      </c>
      <c r="L10" s="95">
        <f ca="1">IF(B10="","",OFFSET(List1!W$11,tisk!A9,0))</f>
        <v>14</v>
      </c>
      <c r="M10" s="93">
        <f ca="1">IF(B10="","",OFFSET(List1!X$11,tisk!A9,0))</f>
        <v>210614.81</v>
      </c>
    </row>
    <row r="11" spans="1:13" ht="90.75" customHeight="1" x14ac:dyDescent="0.25">
      <c r="A11" s="72"/>
      <c r="B11" s="91"/>
      <c r="C11" s="2" t="str">
        <f ca="1">IF(B10="","",CONCATENATE("Okres ",OFFSET(List1!G$11,tisk!A9,0),"
","Právní forma","
",OFFSET(List1!H$11,tisk!A9,0),"
","IČO ",OFFSET(List1!I$11,tisk!A9,0),"
 ","B.Ú. ",OFFSET(List1!J$11,tisk!A9,0)))</f>
        <v>Okres Olomouc
Právní forma
Obec, městská část hlavního města Prahy
IČO 00299308
 B.Ú. 94-6127811/0710</v>
      </c>
      <c r="D11" s="4" t="str">
        <f ca="1">IF(B10="","",OFFSET(List1!M$11,tisk!A9,0))</f>
        <v>Jedná se o rozšíření stávajícího chodníku na dělený chodník pro pěší a cyklostezku, která propojí nově zrealizovanou cyklostezku na ulici Střední Novosadská s místní komunikací U Dětského domova.</v>
      </c>
      <c r="E11" s="92"/>
      <c r="F11" s="49"/>
      <c r="G11" s="93"/>
      <c r="H11" s="94"/>
      <c r="I11" s="91"/>
      <c r="J11" s="91"/>
      <c r="K11" s="91"/>
      <c r="L11" s="95"/>
      <c r="M11" s="93"/>
    </row>
    <row r="12" spans="1:13" ht="60" x14ac:dyDescent="0.25">
      <c r="A12" s="72">
        <f>ROW()/3-1</f>
        <v>3</v>
      </c>
      <c r="B12" s="91"/>
      <c r="C12" s="2" t="str">
        <f ca="1">IF(B10="","",CONCATENATE("Zástupce","
",OFFSET(List1!K$11,tisk!A9,0)))</f>
        <v>Zástupce
Mgr. Matouš Pelikán</v>
      </c>
      <c r="D12" s="4" t="str">
        <f ca="1">IF(B10="","",CONCATENATE("Dotace bude použita na:",OFFSET(List1!N$11,tisk!A9,0)))</f>
        <v>Dotace bude použita na:stavební a ostatní práce související s realizací akce Střední Novosadská, U Dětského domova - propojení, chodník</v>
      </c>
      <c r="E12" s="92"/>
      <c r="F12" s="50" t="str">
        <f ca="1">IF(B10="","",OFFSET(List1!Q$11,tisk!A9,0))</f>
        <v>10/2020</v>
      </c>
      <c r="G12" s="93"/>
      <c r="H12" s="94"/>
      <c r="I12" s="91"/>
      <c r="J12" s="91"/>
      <c r="K12" s="91"/>
      <c r="L12" s="95"/>
      <c r="M12" s="93"/>
    </row>
    <row r="13" spans="1:13" ht="75" customHeight="1" x14ac:dyDescent="0.25">
      <c r="B13" s="91" t="str">
        <f ca="1">IF(OFFSET(List1!B$11,tisk!A12,0)&gt;0,OFFSET(List1!B$11,tisk!A12,0),"")</f>
        <v>4</v>
      </c>
      <c r="C13" s="2" t="str">
        <f ca="1">IF(B13="","",CONCATENATE(OFFSET(List1!C$11,tisk!A12,0),"
",OFFSET(List1!D$11,tisk!A12,0),"
",OFFSET(List1!E$11,tisk!A12,0),"
",OFFSET(List1!F$11,tisk!A12,0)))</f>
        <v>Město Zlaté Hory
nám. Svobody 80
Zlaté Hory
79376</v>
      </c>
      <c r="D13" s="73" t="str">
        <f ca="1">IF(B13="","",OFFSET(List1!L$11,tisk!A12,0))</f>
        <v>Zvýšení bezpečnosti chodců na ulici Nádražní ve Zlatých Horách</v>
      </c>
      <c r="E13" s="92">
        <f ca="1">IF(B13="","",OFFSET(List1!O$11,tisk!A12,0))</f>
        <v>650412.1</v>
      </c>
      <c r="F13" s="50" t="str">
        <f ca="1">IF(B13="","",OFFSET(List1!P$11,tisk!A12,0))</f>
        <v>4/2020</v>
      </c>
      <c r="G13" s="93">
        <f ca="1">IF(B13="","",OFFSET(List1!R$11,tisk!A12,0))</f>
        <v>325206</v>
      </c>
      <c r="H13" s="94" t="str">
        <f ca="1">IF(B13="","",OFFSET(List1!S$11,tisk!A12,0))</f>
        <v>31.01.2021</v>
      </c>
      <c r="I13" s="91">
        <f ca="1">IF(B13="","",OFFSET(List1!T$11,tisk!A12,0))</f>
        <v>4</v>
      </c>
      <c r="J13" s="91">
        <f ca="1">IF(B13="","",OFFSET(List1!U$11,tisk!A12,0))</f>
        <v>1</v>
      </c>
      <c r="K13" s="91">
        <f ca="1">IF(B13="","",OFFSET(List1!V$11,tisk!A12,0))</f>
        <v>9</v>
      </c>
      <c r="L13" s="95">
        <f ca="1">IF(B13="","",OFFSET(List1!W$11,tisk!A12,0))</f>
        <v>14</v>
      </c>
      <c r="M13" s="93">
        <f ca="1">IF(B13="","",OFFSET(List1!X$11,tisk!A12,0))</f>
        <v>325206</v>
      </c>
    </row>
    <row r="14" spans="1:13" ht="108.75" customHeight="1" x14ac:dyDescent="0.25">
      <c r="B14" s="91"/>
      <c r="C14" s="2" t="str">
        <f ca="1">IF(B13="","",CONCATENATE("Okres ",OFFSET(List1!G$11,tisk!A12,0),"
","Právní forma","
",OFFSET(List1!H$11,tisk!A12,0),"
","IČO ",OFFSET(List1!I$11,tisk!A12,0),"
 ","B.Ú. ",OFFSET(List1!J$11,tisk!A12,0)))</f>
        <v>Okres 
Právní forma
Obec, městská část hlavního města Prahy
IČO 00296481
 B.Ú. 1848932379/0800</v>
      </c>
      <c r="D14" s="4" t="str">
        <f ca="1">IF(B13="","",OFFSET(List1!M$11,tisk!A12,0))</f>
        <v>Projekt řeší zvýšení bezpečnosti chodců,zejména dětí na ulici Nádražní ve Zlatých Horách.Jedná se o výstavbu dvou nasvětlených přechodů pro chodce a jednoho místa pro přecházení v blízkosti mateřské školy.Součástí akce je i výstavba nového chodníku.</v>
      </c>
      <c r="E14" s="92"/>
      <c r="F14" s="49"/>
      <c r="G14" s="93"/>
      <c r="H14" s="94"/>
      <c r="I14" s="91"/>
      <c r="J14" s="91"/>
      <c r="K14" s="91"/>
      <c r="L14" s="95"/>
      <c r="M14" s="93"/>
    </row>
    <row r="15" spans="1:13" ht="60.75" customHeight="1" x14ac:dyDescent="0.25">
      <c r="A15" s="52">
        <f>ROW()/3-1</f>
        <v>4</v>
      </c>
      <c r="B15" s="91"/>
      <c r="C15" s="2" t="str">
        <f ca="1">IF(B13="","",CONCATENATE("Zástupce","
",OFFSET(List1!K$11,tisk!A12,0)))</f>
        <v>Zástupce
Ing. Milan Rác</v>
      </c>
      <c r="D15" s="4" t="str">
        <f ca="1">IF(B13="","",CONCATENATE("Dotace bude použita na:",OFFSET(List1!N$11,tisk!A12,0)))</f>
        <v>Dotace bude použita na:stavební a ostatní práce související s realizací akce Zvýšení bezpečnosti chodců na ulici Nádražní ve Zlatých Horách</v>
      </c>
      <c r="E15" s="92"/>
      <c r="F15" s="50" t="str">
        <f ca="1">IF(B13="","",OFFSET(List1!Q$11,tisk!A12,0))</f>
        <v>8/2020</v>
      </c>
      <c r="G15" s="93"/>
      <c r="H15" s="94"/>
      <c r="I15" s="91"/>
      <c r="J15" s="91"/>
      <c r="K15" s="91"/>
      <c r="L15" s="95"/>
      <c r="M15" s="93"/>
    </row>
    <row r="16" spans="1:13" ht="75" customHeight="1" x14ac:dyDescent="0.25">
      <c r="B16" s="91" t="str">
        <f ca="1">IF(OFFSET(List1!B$11,tisk!A15,0)&gt;0,OFFSET(List1!B$11,tisk!A15,0),"")</f>
        <v>5</v>
      </c>
      <c r="C16" s="2" t="str">
        <f ca="1">IF(B16="","",CONCATENATE(OFFSET(List1!C$11,tisk!A15,0),"
",OFFSET(List1!D$11,tisk!A15,0),"
",OFFSET(List1!E$11,tisk!A15,0),"
",OFFSET(List1!F$11,tisk!A15,0)))</f>
        <v>Obec Dolany
Dolany 58
Dolany
78316</v>
      </c>
      <c r="D16" s="73" t="str">
        <f ca="1">IF(B16="","",OFFSET(List1!L$11,tisk!A15,0))</f>
        <v>Dolánky - komunikační propojení v Dolánkách</v>
      </c>
      <c r="E16" s="92">
        <f ca="1">IF(B16="","",OFFSET(List1!O$11,tisk!A15,0))</f>
        <v>3972375</v>
      </c>
      <c r="F16" s="50" t="str">
        <f ca="1">IF(B16="","",OFFSET(List1!P$11,tisk!A15,0))</f>
        <v>5/2020</v>
      </c>
      <c r="G16" s="93">
        <f ca="1">IF(B16="","",OFFSET(List1!R$11,tisk!A15,0))</f>
        <v>794475</v>
      </c>
      <c r="H16" s="94" t="str">
        <f ca="1">IF(B16="","",OFFSET(List1!S$11,tisk!A15,0))</f>
        <v>31.01.2021</v>
      </c>
      <c r="I16" s="91">
        <f ca="1">IF(B16="","",OFFSET(List1!T$11,tisk!A15,0))</f>
        <v>7</v>
      </c>
      <c r="J16" s="91">
        <f ca="1">IF(B16="","",OFFSET(List1!U$11,tisk!A15,0))</f>
        <v>10</v>
      </c>
      <c r="K16" s="91">
        <f ca="1">IF(B16="","",OFFSET(List1!V$11,tisk!A15,0))</f>
        <v>10</v>
      </c>
      <c r="L16" s="95">
        <f ca="1">IF(B16="","",OFFSET(List1!W$11,tisk!A15,0))</f>
        <v>27</v>
      </c>
      <c r="M16" s="93">
        <f ca="1">IF(B16="","",OFFSET(List1!X$11,tisk!A15,0))</f>
        <v>794475</v>
      </c>
    </row>
    <row r="17" spans="1:13" ht="85.5" customHeight="1" x14ac:dyDescent="0.25">
      <c r="B17" s="91"/>
      <c r="C17" s="2" t="str">
        <f ca="1">IF(B16="","",CONCATENATE("Okres ",OFFSET(List1!G$11,tisk!A15,0),"
","Právní forma","
",OFFSET(List1!H$11,tisk!A15,0),"
","IČO ",OFFSET(List1!I$11,tisk!A15,0),"
 ","B.Ú. ",OFFSET(List1!J$11,tisk!A15,0)))</f>
        <v>Okres Olomouc
Právní forma
Obec, městská část hlavního města Prahy
IČO 00298808
 B.Ú. 1800971379/0800</v>
      </c>
      <c r="D17" s="4" t="str">
        <f ca="1">IF(B16="","",OFFSET(List1!M$11,tisk!A15,0))</f>
        <v>Cílem projektu je zvýšení bezpečnosti pěší dopravy v Dolanech , místní části Dolánky na silnici směr Olomouc - Šternberk na komunikaci  I/46.</v>
      </c>
      <c r="E17" s="92"/>
      <c r="F17" s="49"/>
      <c r="G17" s="93"/>
      <c r="H17" s="94"/>
      <c r="I17" s="91"/>
      <c r="J17" s="91"/>
      <c r="K17" s="91"/>
      <c r="L17" s="95"/>
      <c r="M17" s="93"/>
    </row>
    <row r="18" spans="1:13" ht="48" customHeight="1" x14ac:dyDescent="0.25">
      <c r="A18" s="52">
        <f>ROW()/3-1</f>
        <v>5</v>
      </c>
      <c r="B18" s="91"/>
      <c r="C18" s="2" t="str">
        <f ca="1">IF(B16="","",CONCATENATE("Zástupce","
",OFFSET(List1!K$11,tisk!A15,0)))</f>
        <v>Zástupce
Ing. Rudolf Pečinka</v>
      </c>
      <c r="D18" s="4" t="str">
        <f ca="1">IF(B16="","",CONCATENATE("Dotace bude použita na:",OFFSET(List1!N$11,tisk!A15,0)))</f>
        <v>Dotace bude použita na:stavební a ostatní práce související s realizací akce Dolánky - komunikační propojení v Dolánkách</v>
      </c>
      <c r="E18" s="92"/>
      <c r="F18" s="50" t="str">
        <f ca="1">IF(B16="","",OFFSET(List1!Q$11,tisk!A15,0))</f>
        <v>10/2020</v>
      </c>
      <c r="G18" s="93"/>
      <c r="H18" s="94"/>
      <c r="I18" s="91"/>
      <c r="J18" s="91"/>
      <c r="K18" s="91"/>
      <c r="L18" s="95"/>
      <c r="M18" s="93"/>
    </row>
    <row r="19" spans="1:13" s="1" customFormat="1" ht="75" customHeight="1" x14ac:dyDescent="0.25">
      <c r="A19" s="52"/>
      <c r="B19" s="91" t="str">
        <f ca="1">IF(OFFSET(List1!B$11,tisk!A18,0)&gt;0,OFFSET(List1!B$11,tisk!A18,0),"")</f>
        <v>6</v>
      </c>
      <c r="C19" s="2" t="str">
        <f ca="1">IF(B19="","",CONCATENATE(OFFSET(List1!C$11,tisk!A18,0),"
",OFFSET(List1!D$11,tisk!A18,0),"
",OFFSET(List1!E$11,tisk!A18,0),"
",OFFSET(List1!F$11,tisk!A18,0)))</f>
        <v>Obec Biskupice
Biskupice 61
Biskupice
79812</v>
      </c>
      <c r="D19" s="73" t="str">
        <f ca="1">IF(B19="","",OFFSET(List1!L$11,tisk!A18,0))</f>
        <v>Výstavba chodníků v obci Biskupice</v>
      </c>
      <c r="E19" s="92">
        <f ca="1">IF(B19="","",OFFSET(List1!O$11,tisk!A18,0))</f>
        <v>1837263.92</v>
      </c>
      <c r="F19" s="50" t="str">
        <f ca="1">IF(B19="","",OFFSET(List1!P$11,tisk!A18,0))</f>
        <v>8/2020</v>
      </c>
      <c r="G19" s="93">
        <f ca="1">IF(B19="","",OFFSET(List1!R$11,tisk!A18,0))</f>
        <v>918631.96</v>
      </c>
      <c r="H19" s="94" t="str">
        <f ca="1">IF(B19="","",OFFSET(List1!S$11,tisk!A18,0))</f>
        <v>31.01.2021</v>
      </c>
      <c r="I19" s="91">
        <f ca="1">IF(B19="","",OFFSET(List1!T$11,tisk!A18,0))</f>
        <v>2</v>
      </c>
      <c r="J19" s="91">
        <f ca="1">IF(B19="","",OFFSET(List1!U$11,tisk!A18,0))</f>
        <v>1</v>
      </c>
      <c r="K19" s="91">
        <f ca="1">IF(B19="","",OFFSET(List1!V$11,tisk!A18,0))</f>
        <v>10</v>
      </c>
      <c r="L19" s="95">
        <f ca="1">IF(B19="","",OFFSET(List1!W$11,tisk!A18,0))</f>
        <v>13</v>
      </c>
      <c r="M19" s="93">
        <f ca="1">IF(B19="","",OFFSET(List1!X$11,tisk!A18,0))</f>
        <v>918631.96</v>
      </c>
    </row>
    <row r="20" spans="1:13" s="1" customFormat="1" ht="105" customHeight="1" x14ac:dyDescent="0.25">
      <c r="A20" s="52"/>
      <c r="B20" s="91"/>
      <c r="C20" s="2" t="str">
        <f ca="1">IF(B19="","",CONCATENATE("Okres ",OFFSET(List1!G$11,tisk!A18,0),"
","Právní forma","
",OFFSET(List1!H$11,tisk!A18,0),"
","IČO ",OFFSET(List1!I$11,tisk!A18,0),"
 ","B.Ú. ",OFFSET(List1!J$11,tisk!A18,0)))</f>
        <v>Okres Prostějov
Právní forma
Obec, městská část hlavního města Prahy
IČO 00288021
 B.Ú. 94-7013701/0710</v>
      </c>
      <c r="D20" s="4" t="str">
        <f ca="1">IF(B19="","",OFFSET(List1!M$11,tisk!A18,0))</f>
        <v>Předmětem projektu je výstavba chodníků podél silnice třetí třídy III/4344 v centrální části obce Biskupice. Realizace projektu povede ke zvýšení bezpečnosti provozu a umožní bezpečný pohyb i pro osoby se sníženou schopností pohybu a orientace.</v>
      </c>
      <c r="E20" s="92"/>
      <c r="F20" s="49"/>
      <c r="G20" s="93"/>
      <c r="H20" s="94"/>
      <c r="I20" s="91"/>
      <c r="J20" s="91"/>
      <c r="K20" s="91"/>
      <c r="L20" s="95"/>
      <c r="M20" s="93"/>
    </row>
    <row r="21" spans="1:13" s="1" customFormat="1" ht="46.5" customHeight="1" x14ac:dyDescent="0.25">
      <c r="A21" s="52">
        <f>ROW()/3-1</f>
        <v>6</v>
      </c>
      <c r="B21" s="91"/>
      <c r="C21" s="2" t="str">
        <f ca="1">IF(B19="","",CONCATENATE("Zástupce","
",OFFSET(List1!K$11,tisk!A18,0)))</f>
        <v>Zástupce
Dana Stodolová</v>
      </c>
      <c r="D21" s="4" t="str">
        <f ca="1">IF(B19="","",CONCATENATE("Dotace bude použita na:",OFFSET(List1!N$11,tisk!A18,0)))</f>
        <v>Dotace bude použita na:stavební a ostatní práce související s realizací akce Výstavba chodníků v obci Biskupice</v>
      </c>
      <c r="E21" s="92"/>
      <c r="F21" s="50" t="str">
        <f ca="1">IF(B19="","",OFFSET(List1!Q$11,tisk!A18,0))</f>
        <v>12/2020</v>
      </c>
      <c r="G21" s="93"/>
      <c r="H21" s="94"/>
      <c r="I21" s="91"/>
      <c r="J21" s="91"/>
      <c r="K21" s="91"/>
      <c r="L21" s="95"/>
      <c r="M21" s="93"/>
    </row>
    <row r="22" spans="1:13" s="1" customFormat="1" ht="61.5" customHeight="1" x14ac:dyDescent="0.25">
      <c r="A22" s="52"/>
      <c r="B22" s="91" t="str">
        <f ca="1">IF(OFFSET(List1!B$11,tisk!A21,0)&gt;0,OFFSET(List1!B$11,tisk!A21,0),"")</f>
        <v>7</v>
      </c>
      <c r="C22" s="2" t="str">
        <f ca="1">IF(B22="","",CONCATENATE(OFFSET(List1!C$11,tisk!A21,0),"
",OFFSET(List1!D$11,tisk!A21,0),"
",OFFSET(List1!E$11,tisk!A21,0),"
",OFFSET(List1!F$11,tisk!A21,0)))</f>
        <v>Obec Vrbátky
Vrbátky 41
Vrbátky
79813</v>
      </c>
      <c r="D22" s="73" t="str">
        <f ca="1">IF(B22="","",OFFSET(List1!L$11,tisk!A21,0))</f>
        <v>Tři místa pro přecházení v Dubanech</v>
      </c>
      <c r="E22" s="92">
        <f ca="1">IF(B22="","",OFFSET(List1!O$11,tisk!A21,0))</f>
        <v>388799</v>
      </c>
      <c r="F22" s="50" t="str">
        <f ca="1">IF(B22="","",OFFSET(List1!P$11,tisk!A21,0))</f>
        <v>4/2020</v>
      </c>
      <c r="G22" s="93">
        <f ca="1">IF(B22="","",OFFSET(List1!R$11,tisk!A21,0))</f>
        <v>194399.5</v>
      </c>
      <c r="H22" s="94" t="str">
        <f ca="1">IF(B22="","",OFFSET(List1!S$11,tisk!A21,0))</f>
        <v>31.01.2021</v>
      </c>
      <c r="I22" s="91">
        <f ca="1">IF(B22="","",OFFSET(List1!T$11,tisk!A21,0))</f>
        <v>9</v>
      </c>
      <c r="J22" s="91">
        <f ca="1">IF(B22="","",OFFSET(List1!U$11,tisk!A21,0))</f>
        <v>1</v>
      </c>
      <c r="K22" s="91">
        <f ca="1">IF(B22="","",OFFSET(List1!V$11,tisk!A21,0))</f>
        <v>10</v>
      </c>
      <c r="L22" s="95">
        <f ca="1">IF(B22="","",OFFSET(List1!W$11,tisk!A21,0))</f>
        <v>20</v>
      </c>
      <c r="M22" s="93">
        <f ca="1">IF(B22="","",OFFSET(List1!X$11,tisk!A21,0))</f>
        <v>194399.5</v>
      </c>
    </row>
    <row r="23" spans="1:13" s="1" customFormat="1" ht="88.5" customHeight="1" x14ac:dyDescent="0.25">
      <c r="A23" s="52"/>
      <c r="B23" s="91"/>
      <c r="C23" s="2" t="str">
        <f ca="1">IF(B22="","",CONCATENATE("Okres ",OFFSET(List1!G$11,tisk!A21,0),"
","Právní forma","
",OFFSET(List1!H$11,tisk!A21,0),"
","IČO ",OFFSET(List1!I$11,tisk!A21,0),"
 ","B.Ú. ",OFFSET(List1!J$11,tisk!A21,0)))</f>
        <v>Okres Prostějov
Právní forma
Obec, městská část hlavního města Prahy
IČO 00288934
 B.Ú. 5528701/0100</v>
      </c>
      <c r="D23" s="4" t="str">
        <f ca="1">IF(B22="","",OFFSET(List1!M$11,tisk!A21,0))</f>
        <v>Jedná se o vybudování tří nových míst pro přecházení v obci Dubany včetně chodníku. Jedná se o stavby trvalé, které umožní bezpečný pohyb chodců v této části obce.</v>
      </c>
      <c r="E23" s="92"/>
      <c r="F23" s="49"/>
      <c r="G23" s="93"/>
      <c r="H23" s="94"/>
      <c r="I23" s="91"/>
      <c r="J23" s="91"/>
      <c r="K23" s="91"/>
      <c r="L23" s="95"/>
      <c r="M23" s="93"/>
    </row>
    <row r="24" spans="1:13" s="1" customFormat="1" ht="45" customHeight="1" x14ac:dyDescent="0.25">
      <c r="A24" s="52">
        <f>ROW()/3-1</f>
        <v>7</v>
      </c>
      <c r="B24" s="91"/>
      <c r="C24" s="2" t="str">
        <f ca="1">IF(B22="","",CONCATENATE("Zástupce","
",OFFSET(List1!K$11,tisk!A21,0)))</f>
        <v>Zástupce
Ing. Pavel Novotný</v>
      </c>
      <c r="D24" s="4" t="str">
        <f ca="1">IF(B22="","",CONCATENATE("Dotace bude použita na:",OFFSET(List1!N$11,tisk!A21,0)))</f>
        <v>Dotace bude použita na:stavební a ostatní práce související s realizací akce Tři místa pro přecházení v Dubanech</v>
      </c>
      <c r="E24" s="92"/>
      <c r="F24" s="50" t="str">
        <f ca="1">IF(B22="","",OFFSET(List1!Q$11,tisk!A21,0))</f>
        <v>11/2020</v>
      </c>
      <c r="G24" s="93"/>
      <c r="H24" s="94"/>
      <c r="I24" s="91"/>
      <c r="J24" s="91"/>
      <c r="K24" s="91"/>
      <c r="L24" s="95"/>
      <c r="M24" s="93"/>
    </row>
    <row r="25" spans="1:13" s="1" customFormat="1" ht="75" customHeight="1" x14ac:dyDescent="0.25">
      <c r="A25" s="52"/>
      <c r="B25" s="91" t="str">
        <f ca="1">IF(OFFSET(List1!B$11,tisk!A24,0)&gt;0,OFFSET(List1!B$11,tisk!A24,0),"")</f>
        <v>8</v>
      </c>
      <c r="C25" s="2" t="str">
        <f ca="1">IF(B25="","",CONCATENATE(OFFSET(List1!C$11,tisk!A24,0),"
",OFFSET(List1!D$11,tisk!A24,0),"
",OFFSET(List1!E$11,tisk!A24,0),"
",OFFSET(List1!F$11,tisk!A24,0)))</f>
        <v>Statutární město Olomouc
Horní náměstí 583
Olomouc
77900</v>
      </c>
      <c r="D25" s="73" t="str">
        <f ca="1">IF(B25="","",OFFSET(List1!L$11,tisk!A24,0))</f>
        <v>Týneček - přechod pro pěší - II. etapa</v>
      </c>
      <c r="E25" s="92">
        <f ca="1">IF(B25="","",OFFSET(List1!O$11,tisk!A24,0))</f>
        <v>4098669.09</v>
      </c>
      <c r="F25" s="50" t="str">
        <f ca="1">IF(B25="","",OFFSET(List1!P$11,tisk!A24,0))</f>
        <v>3/2020</v>
      </c>
      <c r="G25" s="93">
        <f ca="1">IF(B25="","",OFFSET(List1!R$11,tisk!A24,0))</f>
        <v>2049334.54</v>
      </c>
      <c r="H25" s="94" t="str">
        <f ca="1">IF(B25="","",OFFSET(List1!S$11,tisk!A24,0))</f>
        <v>31.01.2021</v>
      </c>
      <c r="I25" s="91">
        <f ca="1">IF(B25="","",OFFSET(List1!T$11,tisk!A24,0))</f>
        <v>7</v>
      </c>
      <c r="J25" s="91">
        <f ca="1">IF(B25="","",OFFSET(List1!U$11,tisk!A24,0))</f>
        <v>1</v>
      </c>
      <c r="K25" s="91">
        <f ca="1">IF(B25="","",OFFSET(List1!V$11,tisk!A24,0))</f>
        <v>3</v>
      </c>
      <c r="L25" s="95">
        <f ca="1">IF(B25="","",OFFSET(List1!W$11,tisk!A24,0))</f>
        <v>11</v>
      </c>
      <c r="M25" s="93">
        <f ca="1">IF(B25="","",OFFSET(List1!X$11,tisk!A24,0))</f>
        <v>2049334.54</v>
      </c>
    </row>
    <row r="26" spans="1:13" s="1" customFormat="1" ht="90" customHeight="1" x14ac:dyDescent="0.25">
      <c r="A26" s="52"/>
      <c r="B26" s="91"/>
      <c r="C26" s="2" t="str">
        <f ca="1">IF(B25="","",CONCATENATE("Okres ",OFFSET(List1!G$11,tisk!A24,0),"
","Právní forma","
",OFFSET(List1!H$11,tisk!A24,0),"
","IČO ",OFFSET(List1!I$11,tisk!A24,0),"
 ","B.Ú. ",OFFSET(List1!J$11,tisk!A24,0)))</f>
        <v>Okres Olomouc
Právní forma
Obec, městská část hlavního města Prahy
IČO 00299308
 B.Ú. 94-6127811/0710</v>
      </c>
      <c r="D26" s="4" t="str">
        <f ca="1">IF(B25="","",OFFSET(List1!M$11,tisk!A24,0))</f>
        <v>Jedná se o vybudování přechodu pro chodce na ulici Šternberská přes silnici I/46 a navázání nově vzniklých chodníků na stávající trasy na ulici B. Martinů. Místo stavby se nachází v zastavěné části města Olomouce (obec Týneček).</v>
      </c>
      <c r="E26" s="92"/>
      <c r="F26" s="49"/>
      <c r="G26" s="93"/>
      <c r="H26" s="94"/>
      <c r="I26" s="91"/>
      <c r="J26" s="91"/>
      <c r="K26" s="91"/>
      <c r="L26" s="95"/>
      <c r="M26" s="93"/>
    </row>
    <row r="27" spans="1:13" s="1" customFormat="1" ht="46.5" customHeight="1" x14ac:dyDescent="0.25">
      <c r="A27" s="52">
        <f>ROW()/3-1</f>
        <v>8</v>
      </c>
      <c r="B27" s="91"/>
      <c r="C27" s="2" t="str">
        <f ca="1">IF(B25="","",CONCATENATE("Zástupce","
",OFFSET(List1!K$11,tisk!A24,0)))</f>
        <v>Zástupce
Mgr. Matouš Pelikán</v>
      </c>
      <c r="D27" s="4" t="str">
        <f ca="1">IF(B25="","",CONCATENATE("Dotace bude použita na:",OFFSET(List1!N$11,tisk!A24,0)))</f>
        <v>Dotace bude použita na:stavební a ostatní práce související s realizací akce Týneček - přechod pro pěší - II. etapa</v>
      </c>
      <c r="E27" s="92"/>
      <c r="F27" s="50" t="str">
        <f ca="1">IF(B25="","",OFFSET(List1!Q$11,tisk!A24,0))</f>
        <v>12/2020</v>
      </c>
      <c r="G27" s="93"/>
      <c r="H27" s="94"/>
      <c r="I27" s="91"/>
      <c r="J27" s="91"/>
      <c r="K27" s="91"/>
      <c r="L27" s="95"/>
      <c r="M27" s="93"/>
    </row>
    <row r="28" spans="1:13" s="1" customFormat="1" ht="64.5" customHeight="1" x14ac:dyDescent="0.25">
      <c r="A28" s="52"/>
      <c r="B28" s="91" t="str">
        <f ca="1">IF(OFFSET(List1!B$11,tisk!A27,0)&gt;0,OFFSET(List1!B$11,tisk!A27,0),"")</f>
        <v>9</v>
      </c>
      <c r="C28" s="2" t="str">
        <f ca="1">IF(B28="","",CONCATENATE(OFFSET(List1!C$11,tisk!A27,0),"
",OFFSET(List1!D$11,tisk!A27,0),"
",OFFSET(List1!E$11,tisk!A27,0),"
",OFFSET(List1!F$11,tisk!A27,0)))</f>
        <v>Město Hranice
Pernštejnské náměstí 1
Hranice
75301</v>
      </c>
      <c r="D28" s="73" t="str">
        <f ca="1">IF(B28="","",OFFSET(List1!L$11,tisk!A27,0))</f>
        <v>Úprava přechodu na Smetanově nábřeží přes I/35</v>
      </c>
      <c r="E28" s="92">
        <f ca="1">IF(B28="","",OFFSET(List1!O$11,tisk!A27,0))</f>
        <v>409141.57</v>
      </c>
      <c r="F28" s="50" t="str">
        <f ca="1">IF(B28="","",OFFSET(List1!P$11,tisk!A27,0))</f>
        <v>5/2020</v>
      </c>
      <c r="G28" s="93">
        <f ca="1">IF(B28="","",OFFSET(List1!R$11,tisk!A27,0))</f>
        <v>204570.78</v>
      </c>
      <c r="H28" s="94" t="str">
        <f ca="1">IF(B28="","",OFFSET(List1!S$11,tisk!A27,0))</f>
        <v>31.01.2021</v>
      </c>
      <c r="I28" s="91">
        <f ca="1">IF(B28="","",OFFSET(List1!T$11,tisk!A27,0))</f>
        <v>5</v>
      </c>
      <c r="J28" s="91">
        <f ca="1">IF(B28="","",OFFSET(List1!U$11,tisk!A27,0))</f>
        <v>1</v>
      </c>
      <c r="K28" s="91">
        <f ca="1">IF(B28="","",OFFSET(List1!V$11,tisk!A27,0))</f>
        <v>8</v>
      </c>
      <c r="L28" s="95">
        <f ca="1">IF(B28="","",OFFSET(List1!W$11,tisk!A27,0))</f>
        <v>14</v>
      </c>
      <c r="M28" s="93">
        <f ca="1">IF(B28="","",OFFSET(List1!X$11,tisk!A27,0))</f>
        <v>204570.78</v>
      </c>
    </row>
    <row r="29" spans="1:13" s="1" customFormat="1" ht="90.75" customHeight="1" x14ac:dyDescent="0.25">
      <c r="A29" s="52"/>
      <c r="B29" s="91"/>
      <c r="C29" s="2" t="str">
        <f ca="1">IF(B28="","",CONCATENATE("Okres ",OFFSET(List1!G$11,tisk!A27,0),"
","Právní forma","
",OFFSET(List1!H$11,tisk!A27,0),"
","IČO ",OFFSET(List1!I$11,tisk!A27,0),"
 ","B.Ú. ",OFFSET(List1!J$11,tisk!A27,0)))</f>
        <v>Okres Přerov
Právní forma
Obec, městská část hlavního města Prahy
IČO 00301311
 B.Ú. 94-6615831/0710</v>
      </c>
      <c r="D29" s="4" t="str">
        <f ca="1">IF(B28="","",OFFSET(List1!M$11,tisk!A27,0))</f>
        <v>Součástí navrhovaného přechodu pro chodce přes I/35 na ul. Smetanovo nábřeží je úprava přechodu a jeho osvětlení.</v>
      </c>
      <c r="E29" s="92"/>
      <c r="F29" s="49"/>
      <c r="G29" s="93"/>
      <c r="H29" s="94"/>
      <c r="I29" s="91"/>
      <c r="J29" s="91"/>
      <c r="K29" s="91"/>
      <c r="L29" s="95"/>
      <c r="M29" s="93"/>
    </row>
    <row r="30" spans="1:13" s="1" customFormat="1" ht="60.75" customHeight="1" x14ac:dyDescent="0.25">
      <c r="A30" s="52">
        <f>ROW()/3-1</f>
        <v>9</v>
      </c>
      <c r="B30" s="91"/>
      <c r="C30" s="2" t="str">
        <f ca="1">IF(B28="","",CONCATENATE("Zástupce","
",OFFSET(List1!K$11,tisk!A27,0)))</f>
        <v>Zástupce
Jiří Kudláček</v>
      </c>
      <c r="D30" s="4" t="str">
        <f ca="1">IF(B28="","",CONCATENATE("Dotace bude použita na:",OFFSET(List1!N$11,tisk!A27,0)))</f>
        <v>Dotace bude použita na:stavební a ostatní práce související s realizací akce Úprava přechodu na Smetanově nábřeží přes silnici I/35.</v>
      </c>
      <c r="E30" s="92"/>
      <c r="F30" s="50" t="str">
        <f ca="1">IF(B28="","",OFFSET(List1!Q$11,tisk!A27,0))</f>
        <v>12/2020</v>
      </c>
      <c r="G30" s="93"/>
      <c r="H30" s="94"/>
      <c r="I30" s="91"/>
      <c r="J30" s="91"/>
      <c r="K30" s="91"/>
      <c r="L30" s="95"/>
      <c r="M30" s="93"/>
    </row>
    <row r="31" spans="1:13" s="1" customFormat="1" ht="75" customHeight="1" x14ac:dyDescent="0.25">
      <c r="A31" s="52"/>
      <c r="B31" s="91" t="str">
        <f ca="1">IF(OFFSET(List1!B$11,tisk!A30,0)&gt;0,OFFSET(List1!B$11,tisk!A30,0),"")</f>
        <v>10</v>
      </c>
      <c r="C31" s="2" t="str">
        <f ca="1">IF(B31="","",CONCATENATE(OFFSET(List1!C$11,tisk!A30,0),"
",OFFSET(List1!D$11,tisk!A30,0),"
",OFFSET(List1!E$11,tisk!A30,0),"
",OFFSET(List1!F$11,tisk!A30,0)))</f>
        <v>Statutární město Olomouc
Horní náměstí 583
Olomouc
77900</v>
      </c>
      <c r="D31" s="73" t="str">
        <f ca="1">IF(B31="","",OFFSET(List1!L$11,tisk!A30,0))</f>
        <v>Autobusová zastávka Domov důchodců, směr hlavní nádraží</v>
      </c>
      <c r="E31" s="92">
        <f ca="1">IF(B31="","",OFFSET(List1!O$11,tisk!A30,0))</f>
        <v>381301.75</v>
      </c>
      <c r="F31" s="50" t="str">
        <f ca="1">IF(B31="","",OFFSET(List1!P$11,tisk!A30,0))</f>
        <v>3/2020</v>
      </c>
      <c r="G31" s="93">
        <f ca="1">IF(B31="","",OFFSET(List1!R$11,tisk!A30,0))</f>
        <v>190650.87</v>
      </c>
      <c r="H31" s="94" t="str">
        <f ca="1">IF(B31="","",OFFSET(List1!S$11,tisk!A30,0))</f>
        <v>31.01.2021</v>
      </c>
      <c r="I31" s="91">
        <f ca="1">IF(B31="","",OFFSET(List1!T$11,tisk!A30,0))</f>
        <v>10</v>
      </c>
      <c r="J31" s="91">
        <f ca="1">IF(B31="","",OFFSET(List1!U$11,tisk!A30,0))</f>
        <v>1</v>
      </c>
      <c r="K31" s="91">
        <f ca="1">IF(B31="","",OFFSET(List1!V$11,tisk!A30,0))</f>
        <v>3</v>
      </c>
      <c r="L31" s="95">
        <f ca="1">IF(B31="","",OFFSET(List1!W$11,tisk!A30,0))</f>
        <v>14</v>
      </c>
      <c r="M31" s="93">
        <f ca="1">IF(B31="","",OFFSET(List1!X$11,tisk!A30,0))</f>
        <v>190650.87</v>
      </c>
    </row>
    <row r="32" spans="1:13" s="1" customFormat="1" ht="93.75" customHeight="1" x14ac:dyDescent="0.25">
      <c r="A32" s="52"/>
      <c r="B32" s="91"/>
      <c r="C32" s="2" t="str">
        <f ca="1">IF(B31="","",CONCATENATE("Okres ",OFFSET(List1!G$11,tisk!A30,0),"
","Právní forma","
",OFFSET(List1!H$11,tisk!A30,0),"
","IČO ",OFFSET(List1!I$11,tisk!A30,0),"
 ","B.Ú. ",OFFSET(List1!J$11,tisk!A30,0)))</f>
        <v>Okres Olomouc
Právní forma
Obec, městská část hlavního města Prahy
IČO 00299308
 B.Ú. 94-6127811/0710</v>
      </c>
      <c r="D32" s="4" t="str">
        <f ca="1">IF(B31="","",OFFSET(List1!M$11,tisk!A30,0))</f>
        <v>Předmětem akce je rozšíření – prodloužení stávající autobusové zastávky na ul. Švabinského ve směru na Hlavní nádraží z důvodu připravovaného provozu kloubových autobusů s požadovanou délkou nástupní hrany 18m, výšky 20cm.</v>
      </c>
      <c r="E32" s="92"/>
      <c r="F32" s="49"/>
      <c r="G32" s="93"/>
      <c r="H32" s="94"/>
      <c r="I32" s="91"/>
      <c r="J32" s="91"/>
      <c r="K32" s="91"/>
      <c r="L32" s="95"/>
      <c r="M32" s="93"/>
    </row>
    <row r="33" spans="1:13" s="1" customFormat="1" ht="61.5" customHeight="1" x14ac:dyDescent="0.25">
      <c r="A33" s="52">
        <f>ROW()/3-1</f>
        <v>10</v>
      </c>
      <c r="B33" s="91"/>
      <c r="C33" s="2" t="str">
        <f ca="1">IF(B31="","",CONCATENATE("Zástupce","
",OFFSET(List1!K$11,tisk!A30,0)))</f>
        <v>Zástupce
Mgr. Matouš Pelikán</v>
      </c>
      <c r="D33" s="4" t="str">
        <f ca="1">IF(B31="","",CONCATENATE("Dotace bude použita na:",OFFSET(List1!N$11,tisk!A30,0)))</f>
        <v>Dotace bude použita na:stavební a ostatní práce související s realizací akce Autobusová zastávka – Domov důchodců, směr hlavní nádraží</v>
      </c>
      <c r="E33" s="92"/>
      <c r="F33" s="50" t="str">
        <f ca="1">IF(B31="","",OFFSET(List1!Q$11,tisk!A30,0))</f>
        <v>12/2020</v>
      </c>
      <c r="G33" s="93"/>
      <c r="H33" s="94"/>
      <c r="I33" s="91"/>
      <c r="J33" s="91"/>
      <c r="K33" s="91"/>
      <c r="L33" s="95"/>
      <c r="M33" s="93"/>
    </row>
    <row r="34" spans="1:13" s="1" customFormat="1" ht="59.25" customHeight="1" x14ac:dyDescent="0.25">
      <c r="A34" s="52"/>
      <c r="B34" s="91" t="str">
        <f ca="1">IF(OFFSET(List1!B$11,tisk!A33,0)&gt;0,OFFSET(List1!B$11,tisk!A33,0),"")</f>
        <v>11</v>
      </c>
      <c r="C34" s="2" t="str">
        <f ca="1">IF(B34="","",CONCATENATE(OFFSET(List1!C$11,tisk!A33,0),"
",OFFSET(List1!D$11,tisk!A33,0),"
",OFFSET(List1!E$11,tisk!A33,0),"
",OFFSET(List1!F$11,tisk!A33,0)))</f>
        <v>Město Šternberk
Horní náměstí 78/16
Šternberk
78501</v>
      </c>
      <c r="D34" s="73" t="str">
        <f ca="1">IF(B34="","",OFFSET(List1!L$11,tisk!A33,0))</f>
        <v>Zvýšení bezpečnosti provozu na ulici Olomoucká ve Šternberku</v>
      </c>
      <c r="E34" s="92">
        <f ca="1">IF(B34="","",OFFSET(List1!O$11,tisk!A33,0))</f>
        <v>3318037.88</v>
      </c>
      <c r="F34" s="50" t="str">
        <f ca="1">IF(B34="","",OFFSET(List1!P$11,tisk!A33,0))</f>
        <v>1/2020</v>
      </c>
      <c r="G34" s="93">
        <f ca="1">IF(B34="","",OFFSET(List1!R$11,tisk!A33,0))</f>
        <v>1659018.94</v>
      </c>
      <c r="H34" s="94" t="str">
        <f ca="1">IF(B34="","",OFFSET(List1!S$11,tisk!A33,0))</f>
        <v>31.01.2021</v>
      </c>
      <c r="I34" s="91">
        <f ca="1">IF(B34="","",OFFSET(List1!T$11,tisk!A33,0))</f>
        <v>7</v>
      </c>
      <c r="J34" s="91">
        <f ca="1">IF(B34="","",OFFSET(List1!U$11,tisk!A33,0))</f>
        <v>5</v>
      </c>
      <c r="K34" s="91">
        <f ca="1">IF(B34="","",OFFSET(List1!V$11,tisk!A33,0))</f>
        <v>5</v>
      </c>
      <c r="L34" s="95">
        <f ca="1">IF(B34="","",OFFSET(List1!W$11,tisk!A33,0))</f>
        <v>17</v>
      </c>
      <c r="M34" s="93">
        <f ca="1">IF(B34="","",OFFSET(List1!X$11,tisk!A33,0))</f>
        <v>1659018.94</v>
      </c>
    </row>
    <row r="35" spans="1:13" s="1" customFormat="1" ht="106.5" customHeight="1" x14ac:dyDescent="0.25">
      <c r="A35" s="52"/>
      <c r="B35" s="91"/>
      <c r="C35" s="2" t="str">
        <f ca="1">IF(B34="","",CONCATENATE("Okres ",OFFSET(List1!G$11,tisk!A33,0),"
","Právní forma","
",OFFSET(List1!H$11,tisk!A33,0),"
","IČO ",OFFSET(List1!I$11,tisk!A33,0),"
 ","B.Ú. ",OFFSET(List1!J$11,tisk!A33,0)))</f>
        <v>Okres 
Právní forma
Obec, městská část hlavního města Prahy
IČO 00299529
 B.Ú. 94-3014811/0710</v>
      </c>
      <c r="D35" s="4" t="str">
        <f ca="1">IF(B34="","",OFFSET(List1!M$11,tisk!A33,0))</f>
        <v>Projekt řeší vybudování dopravního ostrůvku přechodu pro chodce, který má za úkol bezpečné převedení chodců, dále zálivových autobusových zastávek, nástupišť a přístupových chodníků, včetně osvětlení zastávek a odvodnění těchto dopravních ploch</v>
      </c>
      <c r="E35" s="92"/>
      <c r="F35" s="49"/>
      <c r="G35" s="93"/>
      <c r="H35" s="94"/>
      <c r="I35" s="91"/>
      <c r="J35" s="91"/>
      <c r="K35" s="91"/>
      <c r="L35" s="95"/>
      <c r="M35" s="93"/>
    </row>
    <row r="36" spans="1:13" s="1" customFormat="1" ht="58.5" customHeight="1" x14ac:dyDescent="0.25">
      <c r="A36" s="52">
        <f>ROW()/3-1</f>
        <v>11</v>
      </c>
      <c r="B36" s="91"/>
      <c r="C36" s="2" t="str">
        <f ca="1">IF(B34="","",CONCATENATE("Zástupce","
",OFFSET(List1!K$11,tisk!A33,0)))</f>
        <v>Zástupce
Ing. Stanislav Orság</v>
      </c>
      <c r="D36" s="4" t="str">
        <f ca="1">IF(B34="","",CONCATENATE("Dotace bude použita na:",OFFSET(List1!N$11,tisk!A33,0)))</f>
        <v>Dotace bude použita na:stavební a ostatní práce související s realizací akce Zvýšení bezpečnosti provozu na ulici Olomoucká ve Šternberku</v>
      </c>
      <c r="E36" s="92"/>
      <c r="F36" s="50" t="str">
        <f ca="1">IF(B34="","",OFFSET(List1!Q$11,tisk!A33,0))</f>
        <v>6/2020</v>
      </c>
      <c r="G36" s="93"/>
      <c r="H36" s="94"/>
      <c r="I36" s="91"/>
      <c r="J36" s="91"/>
      <c r="K36" s="91"/>
      <c r="L36" s="95"/>
      <c r="M36" s="93"/>
    </row>
    <row r="37" spans="1:13" s="1" customFormat="1" ht="60.75" customHeight="1" x14ac:dyDescent="0.25">
      <c r="A37" s="52"/>
      <c r="B37" s="91" t="str">
        <f ca="1">IF(OFFSET(List1!B$11,tisk!A36,0)&gt;0,OFFSET(List1!B$11,tisk!A36,0),"")</f>
        <v>12</v>
      </c>
      <c r="C37" s="2" t="str">
        <f ca="1">IF(B37="","",CONCATENATE(OFFSET(List1!C$11,tisk!A36,0),"
",OFFSET(List1!D$11,tisk!A36,0),"
",OFFSET(List1!E$11,tisk!A36,0),"
",OFFSET(List1!F$11,tisk!A36,0)))</f>
        <v>Obec Ústín
Ústín 9
Ústín
783 46</v>
      </c>
      <c r="D37" s="73" t="str">
        <f ca="1">IF(B37="","",OFFSET(List1!L$11,tisk!A36,0))</f>
        <v>Rekonstrukce chodníků podél silnice II/448 v obci Ústín – I.etapa</v>
      </c>
      <c r="E37" s="92">
        <f ca="1">IF(B37="","",OFFSET(List1!O$11,tisk!A36,0))</f>
        <v>6494565</v>
      </c>
      <c r="F37" s="50" t="str">
        <f ca="1">IF(B37="","",OFFSET(List1!P$11,tisk!A36,0))</f>
        <v>6/2020</v>
      </c>
      <c r="G37" s="93">
        <f ca="1">IF(B37="","",OFFSET(List1!R$11,tisk!A36,0))</f>
        <v>909500</v>
      </c>
      <c r="H37" s="94" t="str">
        <f ca="1">IF(B37="","",OFFSET(List1!S$11,tisk!A36,0))</f>
        <v>31.01.2021</v>
      </c>
      <c r="I37" s="91">
        <f ca="1">IF(B37="","",OFFSET(List1!T$11,tisk!A36,0))</f>
        <v>8</v>
      </c>
      <c r="J37" s="91">
        <f ca="1">IF(B37="","",OFFSET(List1!U$11,tisk!A36,0))</f>
        <v>1</v>
      </c>
      <c r="K37" s="91">
        <f ca="1">IF(B37="","",OFFSET(List1!V$11,tisk!A36,0))</f>
        <v>9</v>
      </c>
      <c r="L37" s="95">
        <f ca="1">IF(B37="","",OFFSET(List1!W$11,tisk!A36,0))</f>
        <v>18</v>
      </c>
      <c r="M37" s="93">
        <f ca="1">IF(B37="","",OFFSET(List1!X$11,tisk!A36,0))</f>
        <v>909500</v>
      </c>
    </row>
    <row r="38" spans="1:13" s="1" customFormat="1" ht="89.25" customHeight="1" x14ac:dyDescent="0.25">
      <c r="A38" s="52"/>
      <c r="B38" s="91"/>
      <c r="C38" s="2" t="str">
        <f ca="1">IF(B37="","",CONCATENATE("Okres ",OFFSET(List1!G$11,tisk!A36,0),"
","Právní forma","
",OFFSET(List1!H$11,tisk!A36,0),"
","IČO ",OFFSET(List1!I$11,tisk!A36,0),"
 ","B.Ú. ",OFFSET(List1!J$11,tisk!A36,0)))</f>
        <v>Okres Olomouc
Právní forma
Obec, městská část hlavního města Prahy
IČO 00635618
 B.Ú. 94-5714811/0710</v>
      </c>
      <c r="D38" s="4" t="str">
        <f ca="1">IF(B37="","",OFFSET(List1!M$11,tisk!A36,0))</f>
        <v>Předmětem projektu je rekonstrukce chodníků kolem dopravně vytížené komunikace II/448, která prochází napříč celou obcí a tvoří průtah Olomouc-Drahanovice-Konice. Realizace projektu přinese zvýšení bezpečnosti provozu.</v>
      </c>
      <c r="E38" s="92"/>
      <c r="F38" s="49"/>
      <c r="G38" s="93"/>
      <c r="H38" s="94"/>
      <c r="I38" s="91"/>
      <c r="J38" s="91"/>
      <c r="K38" s="91"/>
      <c r="L38" s="95"/>
      <c r="M38" s="93"/>
    </row>
    <row r="39" spans="1:13" s="1" customFormat="1" ht="63" customHeight="1" x14ac:dyDescent="0.25">
      <c r="A39" s="52">
        <f>ROW()/3-1</f>
        <v>12</v>
      </c>
      <c r="B39" s="91"/>
      <c r="C39" s="2" t="str">
        <f ca="1">IF(B37="","",CONCATENATE("Zástupce","
",OFFSET(List1!K$11,tisk!A36,0)))</f>
        <v>Zástupce
Jana Chalupová</v>
      </c>
      <c r="D39" s="4" t="str">
        <f ca="1">IF(B37="","",CONCATENATE("Dotace bude použita na:",OFFSET(List1!N$11,tisk!A36,0)))</f>
        <v>Dotace bude použita na:stavební a ostatní práce související s realizací akce Rekonstrukce chodníků podél silnice II/448 v obci Ústín – I.etapa</v>
      </c>
      <c r="E39" s="92"/>
      <c r="F39" s="50" t="str">
        <f ca="1">IF(B37="","",OFFSET(List1!Q$11,tisk!A36,0))</f>
        <v>11/2020</v>
      </c>
      <c r="G39" s="93"/>
      <c r="H39" s="94"/>
      <c r="I39" s="91"/>
      <c r="J39" s="91"/>
      <c r="K39" s="91"/>
      <c r="L39" s="95"/>
      <c r="M39" s="93"/>
    </row>
    <row r="40" spans="1:13" s="1" customFormat="1" ht="57.75" customHeight="1" x14ac:dyDescent="0.25">
      <c r="A40" s="52"/>
      <c r="B40" s="91" t="str">
        <f ca="1">IF(OFFSET(List1!B$11,tisk!A39,0)&gt;0,OFFSET(List1!B$11,tisk!A39,0),"")</f>
        <v>13</v>
      </c>
      <c r="C40" s="2" t="str">
        <f ca="1">IF(B40="","",CONCATENATE(OFFSET(List1!C$11,tisk!A39,0),"
",OFFSET(List1!D$11,tisk!A39,0),"
",OFFSET(List1!E$11,tisk!A39,0),"
",OFFSET(List1!F$11,tisk!A39,0)))</f>
        <v>Obec Březsko
Březsko 12
Březsko
79852</v>
      </c>
      <c r="D40" s="73" t="str">
        <f ca="1">IF(B40="","",OFFSET(List1!L$11,tisk!A39,0))</f>
        <v>Chodníky v průtahu obcí Březsko - etapa III</v>
      </c>
      <c r="E40" s="92">
        <f ca="1">IF(B40="","",OFFSET(List1!O$11,tisk!A39,0))</f>
        <v>1088958.53</v>
      </c>
      <c r="F40" s="50" t="str">
        <f ca="1">IF(B40="","",OFFSET(List1!P$11,tisk!A39,0))</f>
        <v>9/2020</v>
      </c>
      <c r="G40" s="93">
        <f ca="1">IF(B40="","",OFFSET(List1!R$11,tisk!A39,0))</f>
        <v>185000</v>
      </c>
      <c r="H40" s="94" t="str">
        <f ca="1">IF(B40="","",OFFSET(List1!S$11,tisk!A39,0))</f>
        <v>31.01.2021</v>
      </c>
      <c r="I40" s="91">
        <f ca="1">IF(B40="","",OFFSET(List1!T$11,tisk!A39,0))</f>
        <v>2</v>
      </c>
      <c r="J40" s="91">
        <f ca="1">IF(B40="","",OFFSET(List1!U$11,tisk!A39,0))</f>
        <v>1</v>
      </c>
      <c r="K40" s="91">
        <f ca="1">IF(B40="","",OFFSET(List1!V$11,tisk!A39,0))</f>
        <v>10</v>
      </c>
      <c r="L40" s="95">
        <f ca="1">IF(B40="","",OFFSET(List1!W$11,tisk!A39,0))</f>
        <v>13</v>
      </c>
      <c r="M40" s="93">
        <f ca="1">IF(B40="","",OFFSET(List1!X$11,tisk!A39,0))</f>
        <v>185000</v>
      </c>
    </row>
    <row r="41" spans="1:13" s="1" customFormat="1" ht="109.5" customHeight="1" x14ac:dyDescent="0.25">
      <c r="A41" s="52"/>
      <c r="B41" s="91"/>
      <c r="C41" s="2" t="str">
        <f ca="1">IF(B40="","",CONCATENATE("Okres ",OFFSET(List1!G$11,tisk!A39,0),"
","Právní forma","
",OFFSET(List1!H$11,tisk!A39,0),"
","IČO ",OFFSET(List1!I$11,tisk!A39,0),"
 ","B.Ú. ",OFFSET(List1!J$11,tisk!A39,0)))</f>
        <v>Okres 
Právní forma
Obec, městská část hlavního města Prahy
IČO 00599981
 B.Ú. 94-5317701/0710</v>
      </c>
      <c r="D41" s="4" t="str">
        <f ca="1">IF(B40="","",OFFSET(List1!M$11,tisk!A39,0))</f>
        <v>Předmětem projektu je rekonstrukce chodníků kolem dopravně vytížené komunikace druhé třídy II/373 v obci Březsko. Realizace projektu povede ke zvýšení bezpečnosti provozu a umožní bezpečný pohyb i pro osoby se sníženou schopností pohybu a orientace.</v>
      </c>
      <c r="E41" s="92"/>
      <c r="F41" s="49"/>
      <c r="G41" s="93"/>
      <c r="H41" s="94"/>
      <c r="I41" s="91"/>
      <c r="J41" s="91"/>
      <c r="K41" s="91"/>
      <c r="L41" s="95"/>
      <c r="M41" s="93"/>
    </row>
    <row r="42" spans="1:13" s="1" customFormat="1" ht="45.75" customHeight="1" x14ac:dyDescent="0.25">
      <c r="A42" s="52">
        <f>ROW()/3-1</f>
        <v>13</v>
      </c>
      <c r="B42" s="91"/>
      <c r="C42" s="2" t="str">
        <f ca="1">IF(B40="","",CONCATENATE("Zástupce","
",OFFSET(List1!K$11,tisk!A39,0)))</f>
        <v>Zástupce
Jiří Zajíček</v>
      </c>
      <c r="D42" s="4" t="str">
        <f ca="1">IF(B40="","",CONCATENATE("Dotace bude použita na:",OFFSET(List1!N$11,tisk!A39,0)))</f>
        <v>Dotace bude použita na:stavební a ostatní práce související s realizací akce Chodníky v průtahu obcí Březsko - etapa III</v>
      </c>
      <c r="E42" s="92"/>
      <c r="F42" s="50" t="str">
        <f ca="1">IF(B40="","",OFFSET(List1!Q$11,tisk!A39,0))</f>
        <v>11/2020</v>
      </c>
      <c r="G42" s="93"/>
      <c r="H42" s="94"/>
      <c r="I42" s="91"/>
      <c r="J42" s="91"/>
      <c r="K42" s="91"/>
      <c r="L42" s="95"/>
      <c r="M42" s="93"/>
    </row>
    <row r="43" spans="1:13" s="1" customFormat="1" ht="57" customHeight="1" x14ac:dyDescent="0.25">
      <c r="A43" s="52"/>
      <c r="B43" s="91" t="str">
        <f ca="1">IF(OFFSET(List1!B$11,tisk!A42,0)&gt;0,OFFSET(List1!B$11,tisk!A42,0),"")</f>
        <v>14</v>
      </c>
      <c r="C43" s="2" t="str">
        <f ca="1">IF(B43="","",CONCATENATE(OFFSET(List1!C$11,tisk!A42,0),"
",OFFSET(List1!D$11,tisk!A42,0),"
",OFFSET(List1!E$11,tisk!A42,0),"
",OFFSET(List1!F$11,tisk!A42,0)))</f>
        <v>Městys Tištín
Tištín 37
Tištín
79829</v>
      </c>
      <c r="D43" s="73" t="str">
        <f ca="1">IF(B43="","",OFFSET(List1!L$11,tisk!A42,0))</f>
        <v>Obnova chodníků v ulici Zámostí, Tištín</v>
      </c>
      <c r="E43" s="92">
        <f ca="1">IF(B43="","",OFFSET(List1!O$11,tisk!A42,0))</f>
        <v>1151760</v>
      </c>
      <c r="F43" s="50" t="str">
        <f ca="1">IF(B43="","",OFFSET(List1!P$11,tisk!A42,0))</f>
        <v>6/2020</v>
      </c>
      <c r="G43" s="93">
        <f ca="1">IF(B43="","",OFFSET(List1!R$11,tisk!A42,0))</f>
        <v>575880</v>
      </c>
      <c r="H43" s="94" t="str">
        <f ca="1">IF(B43="","",OFFSET(List1!S$11,tisk!A42,0))</f>
        <v>31.01.2021</v>
      </c>
      <c r="I43" s="91">
        <f ca="1">IF(B43="","",OFFSET(List1!T$11,tisk!A42,0))</f>
        <v>5</v>
      </c>
      <c r="J43" s="91">
        <f ca="1">IF(B43="","",OFFSET(List1!U$11,tisk!A42,0))</f>
        <v>1</v>
      </c>
      <c r="K43" s="91">
        <f ca="1">IF(B43="","",OFFSET(List1!V$11,tisk!A42,0))</f>
        <v>10</v>
      </c>
      <c r="L43" s="95">
        <f ca="1">IF(B43="","",OFFSET(List1!W$11,tisk!A42,0))</f>
        <v>16</v>
      </c>
      <c r="M43" s="93">
        <f ca="1">IF(B43="","",OFFSET(List1!X$11,tisk!A42,0))</f>
        <v>575880</v>
      </c>
    </row>
    <row r="44" spans="1:13" s="1" customFormat="1" ht="105" customHeight="1" x14ac:dyDescent="0.25">
      <c r="A44" s="52"/>
      <c r="B44" s="91"/>
      <c r="C44" s="2" t="str">
        <f ca="1">IF(B43="","",CONCATENATE("Okres ",OFFSET(List1!G$11,tisk!A42,0),"
","Právní forma","
",OFFSET(List1!H$11,tisk!A42,0),"
","IČO ",OFFSET(List1!I$11,tisk!A42,0),"
 ","B.Ú. ",OFFSET(List1!J$11,tisk!A42,0)))</f>
        <v>Okres 
Právní forma
Obec, městská část hlavního města Prahy
IČO 00288853
 B.Ú. 103638015/0300</v>
      </c>
      <c r="D44" s="4" t="str">
        <f ca="1">IF(B43="","",OFFSET(List1!M$11,tisk!A42,0))</f>
        <v>Předmětem akce je Obnova chodníků, vznik nového chodníku v ulici Zámostí, Tištín, podél silnice III/43312. Obsahem předkládaného projektu jsou  činnosti spojené se zemními pracemi, doplňujícími pracemi na komunikacích a staveništními přesuny hmot.</v>
      </c>
      <c r="E44" s="92"/>
      <c r="F44" s="49"/>
      <c r="G44" s="93"/>
      <c r="H44" s="94"/>
      <c r="I44" s="91"/>
      <c r="J44" s="91"/>
      <c r="K44" s="91"/>
      <c r="L44" s="95"/>
      <c r="M44" s="93"/>
    </row>
    <row r="45" spans="1:13" s="1" customFormat="1" ht="46.5" customHeight="1" x14ac:dyDescent="0.25">
      <c r="A45" s="52">
        <f>ROW()/3-1</f>
        <v>14</v>
      </c>
      <c r="B45" s="91"/>
      <c r="C45" s="2" t="str">
        <f ca="1">IF(B43="","",CONCATENATE("Zástupce","
",OFFSET(List1!K$11,tisk!A42,0)))</f>
        <v>Zástupce
Alena Wagnerová</v>
      </c>
      <c r="D45" s="4" t="str">
        <f ca="1">IF(B43="","",CONCATENATE("Dotace bude použita na:",OFFSET(List1!N$11,tisk!A42,0)))</f>
        <v>Dotace bude použita na:stavební a ostatní práce související s realizací akce Obnova chodníků v ulici Zámostí, Tištín</v>
      </c>
      <c r="E45" s="92"/>
      <c r="F45" s="50" t="str">
        <f ca="1">IF(B43="","",OFFSET(List1!Q$11,tisk!A42,0))</f>
        <v>12/2020</v>
      </c>
      <c r="G45" s="93"/>
      <c r="H45" s="94"/>
      <c r="I45" s="91"/>
      <c r="J45" s="91"/>
      <c r="K45" s="91"/>
      <c r="L45" s="95"/>
      <c r="M45" s="93"/>
    </row>
    <row r="46" spans="1:13" s="1" customFormat="1" ht="59.25" customHeight="1" x14ac:dyDescent="0.25">
      <c r="A46" s="52"/>
      <c r="B46" s="91" t="str">
        <f ca="1">IF(OFFSET(List1!B$11,tisk!A45,0)&gt;0,OFFSET(List1!B$11,tisk!A45,0),"")</f>
        <v>15</v>
      </c>
      <c r="C46" s="2" t="str">
        <f ca="1">IF(B46="","",CONCATENATE(OFFSET(List1!C$11,tisk!A45,0),"
",OFFSET(List1!D$11,tisk!A45,0),"
",OFFSET(List1!E$11,tisk!A45,0),"
",OFFSET(List1!F$11,tisk!A45,0)))</f>
        <v>Obec Všechovice
Všechovice 17
Všechovice
75353</v>
      </c>
      <c r="D46" s="73" t="str">
        <f ca="1">IF(B46="","",OFFSET(List1!L$11,tisk!A45,0))</f>
        <v>Chodníky Všechovice - bezpečnost dopravy</v>
      </c>
      <c r="E46" s="92">
        <f ca="1">IF(B46="","",OFFSET(List1!O$11,tisk!A45,0))</f>
        <v>5922222.25</v>
      </c>
      <c r="F46" s="50" t="str">
        <f ca="1">IF(B46="","",OFFSET(List1!P$11,tisk!A45,0))</f>
        <v>4/2020</v>
      </c>
      <c r="G46" s="93">
        <f ca="1">IF(B46="","",OFFSET(List1!R$11,tisk!A45,0))</f>
        <v>2487333.35</v>
      </c>
      <c r="H46" s="94" t="str">
        <f ca="1">IF(B46="","",OFFSET(List1!S$11,tisk!A45,0))</f>
        <v>31.01.2021</v>
      </c>
      <c r="I46" s="91">
        <f ca="1">IF(B46="","",OFFSET(List1!T$11,tisk!A45,0))</f>
        <v>9</v>
      </c>
      <c r="J46" s="91">
        <f ca="1">IF(B46="","",OFFSET(List1!U$11,tisk!A45,0))</f>
        <v>1</v>
      </c>
      <c r="K46" s="91">
        <f ca="1">IF(B46="","",OFFSET(List1!V$11,tisk!A45,0))</f>
        <v>10</v>
      </c>
      <c r="L46" s="95">
        <f ca="1">IF(B46="","",OFFSET(List1!W$11,tisk!A45,0))</f>
        <v>20</v>
      </c>
      <c r="M46" s="93">
        <f ca="1">IF(B46="","",OFFSET(List1!X$11,tisk!A45,0))</f>
        <v>2487333.35</v>
      </c>
    </row>
    <row r="47" spans="1:13" s="1" customFormat="1" ht="92.25" customHeight="1" x14ac:dyDescent="0.25">
      <c r="A47" s="52"/>
      <c r="B47" s="91"/>
      <c r="C47" s="2" t="str">
        <f ca="1">IF(B46="","",CONCATENATE("Okres ",OFFSET(List1!G$11,tisk!A45,0),"
","Právní forma","
",OFFSET(List1!H$11,tisk!A45,0),"
","IČO ",OFFSET(List1!I$11,tisk!A45,0),"
 ","B.Ú. ",OFFSET(List1!J$11,tisk!A45,0)))</f>
        <v>Okres Přerov
Právní forma
Obec, městská část hlavního města Prahy
IČO 00302228
 B.Ú. 1883130339/0800</v>
      </c>
      <c r="D47" s="4" t="str">
        <f ca="1">IF(B46="","",OFFSET(List1!M$11,tisk!A45,0))</f>
        <v>Budování nového chodníku a rekonstrukce stávajících chodníků - společná akce s SSOK.</v>
      </c>
      <c r="E47" s="92"/>
      <c r="F47" s="49"/>
      <c r="G47" s="93"/>
      <c r="H47" s="94"/>
      <c r="I47" s="91"/>
      <c r="J47" s="91"/>
      <c r="K47" s="91"/>
      <c r="L47" s="95"/>
      <c r="M47" s="93"/>
    </row>
    <row r="48" spans="1:13" s="1" customFormat="1" ht="54" customHeight="1" x14ac:dyDescent="0.25">
      <c r="A48" s="52">
        <f>ROW()/3-1</f>
        <v>15</v>
      </c>
      <c r="B48" s="91"/>
      <c r="C48" s="2" t="str">
        <f ca="1">IF(B46="","",CONCATENATE("Zástupce","
",OFFSET(List1!K$11,tisk!A45,0)))</f>
        <v>Zástupce
Radovan Mikuš</v>
      </c>
      <c r="D48" s="4" t="str">
        <f ca="1">IF(B46="","",CONCATENATE("Dotace bude použita na:",OFFSET(List1!N$11,tisk!A45,0)))</f>
        <v>Dotace bude použita na:stavební a ostatní práce související s realizací akce Chodníky Všechovice - bezpečnost dopravy</v>
      </c>
      <c r="E48" s="92"/>
      <c r="F48" s="50" t="str">
        <f ca="1">IF(B46="","",OFFSET(List1!Q$11,tisk!A45,0))</f>
        <v>12/2020</v>
      </c>
      <c r="G48" s="93"/>
      <c r="H48" s="94"/>
      <c r="I48" s="91"/>
      <c r="J48" s="91"/>
      <c r="K48" s="91"/>
      <c r="L48" s="95"/>
      <c r="M48" s="93"/>
    </row>
    <row r="49" spans="1:13" s="1" customFormat="1" ht="75" customHeight="1" x14ac:dyDescent="0.25">
      <c r="A49" s="52"/>
      <c r="B49" s="91" t="str">
        <f ca="1">IF(OFFSET(List1!B$11,tisk!A48,0)&gt;0,OFFSET(List1!B$11,tisk!A48,0),"")</f>
        <v>16</v>
      </c>
      <c r="C49" s="2" t="str">
        <f ca="1">IF(B49="","",CONCATENATE(OFFSET(List1!C$11,tisk!A48,0),"
",OFFSET(List1!D$11,tisk!A48,0),"
",OFFSET(List1!E$11,tisk!A48,0),"
",OFFSET(List1!F$11,tisk!A48,0)))</f>
        <v>Město Zábřeh
Masarykovo náměstí 510/6
Zábřeh
78901</v>
      </c>
      <c r="D49" s="73" t="str">
        <f ca="1">IF(B49="","",OFFSET(List1!L$11,tisk!A48,0))</f>
        <v>Autobusové zastávky Zábřeh, silnice II/315</v>
      </c>
      <c r="E49" s="92">
        <f ca="1">IF(B49="","",OFFSET(List1!O$11,tisk!A48,0))</f>
        <v>995430.13</v>
      </c>
      <c r="F49" s="50" t="str">
        <f ca="1">IF(B49="","",OFFSET(List1!P$11,tisk!A48,0))</f>
        <v>3/2020</v>
      </c>
      <c r="G49" s="93">
        <f ca="1">IF(B49="","",OFFSET(List1!R$11,tisk!A48,0))</f>
        <v>497715.06</v>
      </c>
      <c r="H49" s="94" t="str">
        <f ca="1">IF(B49="","",OFFSET(List1!S$11,tisk!A48,0))</f>
        <v>31.01.2021</v>
      </c>
      <c r="I49" s="91">
        <f ca="1">IF(B49="","",OFFSET(List1!T$11,tisk!A48,0))</f>
        <v>4</v>
      </c>
      <c r="J49" s="91">
        <f ca="1">IF(B49="","",OFFSET(List1!U$11,tisk!A48,0))</f>
        <v>1</v>
      </c>
      <c r="K49" s="91">
        <f ca="1">IF(B49="","",OFFSET(List1!V$11,tisk!A48,0))</f>
        <v>9</v>
      </c>
      <c r="L49" s="95">
        <f ca="1">IF(B49="","",OFFSET(List1!W$11,tisk!A48,0))</f>
        <v>14</v>
      </c>
      <c r="M49" s="93">
        <f ca="1">IF(B49="","",OFFSET(List1!X$11,tisk!A48,0))</f>
        <v>497715.06</v>
      </c>
    </row>
    <row r="50" spans="1:13" s="1" customFormat="1" ht="106.5" customHeight="1" x14ac:dyDescent="0.25">
      <c r="A50" s="52"/>
      <c r="B50" s="91"/>
      <c r="C50" s="2" t="str">
        <f ca="1">IF(B49="","",CONCATENATE("Okres ",OFFSET(List1!G$11,tisk!A48,0),"
","Právní forma","
",OFFSET(List1!H$11,tisk!A48,0),"
","IČO ",OFFSET(List1!I$11,tisk!A48,0),"
 ","B.Ú. ",OFFSET(List1!J$11,tisk!A48,0)))</f>
        <v>Okres 
Právní forma
Obec, městská část hlavního města Prahy
IČO 00303640
 B.Ú. 188491779/0300</v>
      </c>
      <c r="D50" s="4" t="str">
        <f ca="1">IF(B49="","",OFFSET(List1!M$11,tisk!A48,0))</f>
        <v>Cílem projektu je zajištění bezpečného pohybu chodců na silnici II/315 v Zábřehu realizací novostavby chodníku, autobusové zastávky a autobusového zálivu pro bezpečný nástup a výstup na frekventované krajské komunikaci včetně pouličního osvětlení.</v>
      </c>
      <c r="E50" s="92"/>
      <c r="F50" s="49"/>
      <c r="G50" s="93"/>
      <c r="H50" s="94"/>
      <c r="I50" s="91"/>
      <c r="J50" s="91"/>
      <c r="K50" s="91"/>
      <c r="L50" s="95"/>
      <c r="M50" s="93"/>
    </row>
    <row r="51" spans="1:13" s="1" customFormat="1" ht="60" customHeight="1" x14ac:dyDescent="0.25">
      <c r="A51" s="52">
        <f>ROW()/3-1</f>
        <v>16</v>
      </c>
      <c r="B51" s="91"/>
      <c r="C51" s="2" t="str">
        <f ca="1">IF(B49="","",CONCATENATE("Zástupce","
",OFFSET(List1!K$11,tisk!A48,0)))</f>
        <v>Zástupce
RNDr. Mgr. František John, Ph.D.</v>
      </c>
      <c r="D51" s="4" t="str">
        <f ca="1">IF(B49="","",CONCATENATE("Dotace bude použita na:",OFFSET(List1!N$11,tisk!A48,0)))</f>
        <v>Dotace bude použita na:stavební a ostatní práce související s realizací akce Autobusové zastávky Zábřeh, silnice II/315</v>
      </c>
      <c r="E51" s="92"/>
      <c r="F51" s="50" t="str">
        <f ca="1">IF(B49="","",OFFSET(List1!Q$11,tisk!A48,0))</f>
        <v>12/2020</v>
      </c>
      <c r="G51" s="93"/>
      <c r="H51" s="94"/>
      <c r="I51" s="91"/>
      <c r="J51" s="91"/>
      <c r="K51" s="91"/>
      <c r="L51" s="95"/>
      <c r="M51" s="93"/>
    </row>
    <row r="52" spans="1:13" s="1" customFormat="1" ht="75" customHeight="1" x14ac:dyDescent="0.25">
      <c r="A52" s="52"/>
      <c r="B52" s="91" t="str">
        <f ca="1">IF(OFFSET(List1!B$11,tisk!A51,0)&gt;0,OFFSET(List1!B$11,tisk!A51,0),"")</f>
        <v>17</v>
      </c>
      <c r="C52" s="2" t="str">
        <f ca="1">IF(B52="","",CONCATENATE(OFFSET(List1!C$11,tisk!A51,0),"
",OFFSET(List1!D$11,tisk!A51,0),"
",OFFSET(List1!E$11,tisk!A51,0),"
",OFFSET(List1!F$11,tisk!A51,0)))</f>
        <v>Město Zábřeh
Masarykovo náměstí 510/6
Zábřeh
78901</v>
      </c>
      <c r="D52" s="73" t="str">
        <f ca="1">IF(B52="","",OFFSET(List1!L$11,tisk!A51,0))</f>
        <v>Nasvětlení přechodu pro chodce u Katolického domu v Zábřehu na silnici II/315</v>
      </c>
      <c r="E52" s="92">
        <f ca="1">IF(B52="","",OFFSET(List1!O$11,tisk!A51,0))</f>
        <v>249227.6</v>
      </c>
      <c r="F52" s="50" t="str">
        <f ca="1">IF(B52="","",OFFSET(List1!P$11,tisk!A51,0))</f>
        <v>3/2020</v>
      </c>
      <c r="G52" s="93">
        <f ca="1">IF(B52="","",OFFSET(List1!R$11,tisk!A51,0))</f>
        <v>122121.52</v>
      </c>
      <c r="H52" s="94" t="str">
        <f ca="1">IF(B52="","",OFFSET(List1!S$11,tisk!A51,0))</f>
        <v>31.01.2021</v>
      </c>
      <c r="I52" s="91">
        <f ca="1">IF(B52="","",OFFSET(List1!T$11,tisk!A51,0))</f>
        <v>4</v>
      </c>
      <c r="J52" s="91">
        <f ca="1">IF(B52="","",OFFSET(List1!U$11,tisk!A51,0))</f>
        <v>1</v>
      </c>
      <c r="K52" s="91">
        <f ca="1">IF(B52="","",OFFSET(List1!V$11,tisk!A51,0))</f>
        <v>8</v>
      </c>
      <c r="L52" s="95">
        <f ca="1">IF(B52="","",OFFSET(List1!W$11,tisk!A51,0))</f>
        <v>13</v>
      </c>
      <c r="M52" s="93">
        <f ca="1">IF(B52="","",OFFSET(List1!X$11,tisk!A51,0))</f>
        <v>122121.52</v>
      </c>
    </row>
    <row r="53" spans="1:13" s="1" customFormat="1" ht="93" customHeight="1" x14ac:dyDescent="0.25">
      <c r="A53" s="52"/>
      <c r="B53" s="91"/>
      <c r="C53" s="2" t="str">
        <f ca="1">IF(B52="","",CONCATENATE("Okres ",OFFSET(List1!G$11,tisk!A51,0),"
","Právní forma","
",OFFSET(List1!H$11,tisk!A51,0),"
","IČO ",OFFSET(List1!I$11,tisk!A51,0),"
 ","B.Ú. ",OFFSET(List1!J$11,tisk!A51,0)))</f>
        <v>Okres Šumperk
Právní forma
Obec, městská část hlavního města Prahy
IČO 00303640
 B.Ú. 188491779/0300</v>
      </c>
      <c r="D53" s="4" t="str">
        <f ca="1">IF(B52="","",OFFSET(List1!M$11,tisk!A51,0))</f>
        <v>Projekt řeší nasvětlení přechodu a tím zvýšení bezpečnosti přecházení chodců přes silnici II/315 v Zábřehu u Katolického domu s nasvětlením 100 m před a za přechodem a nasvětlení chodníku.</v>
      </c>
      <c r="E53" s="92"/>
      <c r="F53" s="49"/>
      <c r="G53" s="93"/>
      <c r="H53" s="94"/>
      <c r="I53" s="91"/>
      <c r="J53" s="91"/>
      <c r="K53" s="91"/>
      <c r="L53" s="95"/>
      <c r="M53" s="93"/>
    </row>
    <row r="54" spans="1:13" s="1" customFormat="1" ht="58.5" customHeight="1" x14ac:dyDescent="0.25">
      <c r="A54" s="52">
        <f>ROW()/3-1</f>
        <v>17</v>
      </c>
      <c r="B54" s="91"/>
      <c r="C54" s="2" t="str">
        <f ca="1">IF(B52="","",CONCATENATE("Zástupce","
",OFFSET(List1!K$11,tisk!A51,0)))</f>
        <v>Zástupce
RNDr. Mgr. František John, Ph.D.</v>
      </c>
      <c r="D54" s="4" t="str">
        <f ca="1">IF(B52="","",CONCATENATE("Dotace bude použita na:",OFFSET(List1!N$11,tisk!A51,0)))</f>
        <v>Dotace bude použita na:stavební a ostatní práce související s realizací akce Nasvětlení přechodu pro chodce u Katolického domu, Zábřeh, silnice II/315</v>
      </c>
      <c r="E54" s="92"/>
      <c r="F54" s="50" t="str">
        <f ca="1">IF(B52="","",OFFSET(List1!Q$11,tisk!A51,0))</f>
        <v>12/2020</v>
      </c>
      <c r="G54" s="93"/>
      <c r="H54" s="94"/>
      <c r="I54" s="91"/>
      <c r="J54" s="91"/>
      <c r="K54" s="91"/>
      <c r="L54" s="95"/>
      <c r="M54" s="93"/>
    </row>
    <row r="55" spans="1:13" s="1" customFormat="1" ht="58.5" customHeight="1" x14ac:dyDescent="0.25">
      <c r="A55" s="52"/>
      <c r="B55" s="91" t="str">
        <f ca="1">IF(OFFSET(List1!B$11,tisk!A54,0)&gt;0,OFFSET(List1!B$11,tisk!A54,0),"")</f>
        <v>18</v>
      </c>
      <c r="C55" s="2" t="str">
        <f ca="1">IF(B55="","",CONCATENATE(OFFSET(List1!C$11,tisk!A54,0),"
",OFFSET(List1!D$11,tisk!A54,0),"
",OFFSET(List1!E$11,tisk!A54,0),"
",OFFSET(List1!F$11,tisk!A54,0)))</f>
        <v>Obec Lipina
Lipina 81
Lipina
78501</v>
      </c>
      <c r="D55" s="73" t="str">
        <f ca="1">IF(B55="","",OFFSET(List1!L$11,tisk!A54,0))</f>
        <v>Chodníky v obci Lipina, 1. etapa</v>
      </c>
      <c r="E55" s="92">
        <f ca="1">IF(B55="","",OFFSET(List1!O$11,tisk!A54,0))</f>
        <v>3098158.21</v>
      </c>
      <c r="F55" s="50" t="str">
        <f ca="1">IF(B55="","",OFFSET(List1!P$11,tisk!A54,0))</f>
        <v>6/2020</v>
      </c>
      <c r="G55" s="93">
        <f ca="1">IF(B55="","",OFFSET(List1!R$11,tisk!A54,0))</f>
        <v>1549079</v>
      </c>
      <c r="H55" s="94" t="str">
        <f ca="1">IF(B55="","",OFFSET(List1!S$11,tisk!A54,0))</f>
        <v>31.01.2021</v>
      </c>
      <c r="I55" s="91">
        <f ca="1">IF(B55="","",OFFSET(List1!T$11,tisk!A54,0))</f>
        <v>1</v>
      </c>
      <c r="J55" s="91">
        <f ca="1">IF(B55="","",OFFSET(List1!U$11,tisk!A54,0))</f>
        <v>1</v>
      </c>
      <c r="K55" s="91">
        <f ca="1">IF(B55="","",OFFSET(List1!V$11,tisk!A54,0))</f>
        <v>10</v>
      </c>
      <c r="L55" s="95">
        <f ca="1">IF(B55="","",OFFSET(List1!W$11,tisk!A54,0))</f>
        <v>12</v>
      </c>
      <c r="M55" s="93">
        <f ca="1">IF(B55="","",OFFSET(List1!X$11,tisk!A54,0))</f>
        <v>1549079</v>
      </c>
    </row>
    <row r="56" spans="1:13" s="1" customFormat="1" ht="90.75" customHeight="1" x14ac:dyDescent="0.25">
      <c r="A56" s="52"/>
      <c r="B56" s="91"/>
      <c r="C56" s="2" t="str">
        <f ca="1">IF(B55="","",CONCATENATE("Okres ",OFFSET(List1!G$11,tisk!A54,0),"
","Právní forma","
",OFFSET(List1!H$11,tisk!A54,0),"
","IČO ",OFFSET(List1!I$11,tisk!A54,0),"
 ","B.Ú. ",OFFSET(List1!J$11,tisk!A54,0)))</f>
        <v>Okres Olomouc
Právní forma
Obec, městská část hlavního města Prahy
IČO 00635278
 B.Ú. 24026811/0100</v>
      </c>
      <c r="D56" s="4" t="str">
        <f ca="1">IF(B55="","",OFFSET(List1!M$11,tisk!A54,0))</f>
        <v>Cílem projektu je zvýšení bezpečnosti dopravy podél krajské silnice II/444, která vede z Šternberka přes Lipinu směr Opava. Bude vybudován nový chodník ve staničení 130 -560.</v>
      </c>
      <c r="E56" s="92"/>
      <c r="F56" s="49"/>
      <c r="G56" s="93"/>
      <c r="H56" s="94"/>
      <c r="I56" s="91"/>
      <c r="J56" s="91"/>
      <c r="K56" s="91"/>
      <c r="L56" s="95"/>
      <c r="M56" s="93"/>
    </row>
    <row r="57" spans="1:13" s="1" customFormat="1" ht="45" customHeight="1" x14ac:dyDescent="0.25">
      <c r="A57" s="52">
        <f>ROW()/3-1</f>
        <v>18</v>
      </c>
      <c r="B57" s="91"/>
      <c r="C57" s="2" t="str">
        <f ca="1">IF(B55="","",CONCATENATE("Zástupce","
",OFFSET(List1!K$11,tisk!A54,0)))</f>
        <v>Zástupce
Tomáš Pudl</v>
      </c>
      <c r="D57" s="4" t="str">
        <f ca="1">IF(B55="","",CONCATENATE("Dotace bude použita na:",OFFSET(List1!N$11,tisk!A54,0)))</f>
        <v>Dotace bude použita na:stavební a ostatní práce související s realizací akce Chodníky v obci Lipina, 1. etapa</v>
      </c>
      <c r="E57" s="92"/>
      <c r="F57" s="50" t="str">
        <f ca="1">IF(B55="","",OFFSET(List1!Q$11,tisk!A54,0))</f>
        <v>6/2021</v>
      </c>
      <c r="G57" s="93"/>
      <c r="H57" s="94"/>
      <c r="I57" s="91"/>
      <c r="J57" s="91"/>
      <c r="K57" s="91"/>
      <c r="L57" s="95"/>
      <c r="M57" s="93"/>
    </row>
    <row r="58" spans="1:13" s="1" customFormat="1" ht="24" customHeight="1" x14ac:dyDescent="0.25">
      <c r="A58" s="52"/>
      <c r="B58" s="88" t="s">
        <v>233</v>
      </c>
      <c r="C58" s="89"/>
      <c r="D58" s="90"/>
      <c r="E58" s="79">
        <f ca="1">SUM(E4:E57)</f>
        <v>36489104.509999998</v>
      </c>
      <c r="F58" s="80"/>
      <c r="G58" s="81">
        <f ca="1">SUM(G4:G57)</f>
        <v>13879307.75</v>
      </c>
      <c r="H58" s="82"/>
      <c r="I58" s="78"/>
      <c r="J58" s="78"/>
      <c r="K58" s="78"/>
      <c r="L58" s="78"/>
      <c r="M58" s="81">
        <f ca="1">SUM(M4:M57)</f>
        <v>13879307.75</v>
      </c>
    </row>
  </sheetData>
  <mergeCells count="171">
    <mergeCell ref="B7:B9"/>
    <mergeCell ref="E7:E9"/>
    <mergeCell ref="G7:G9"/>
    <mergeCell ref="H7:H9"/>
    <mergeCell ref="I7:I9"/>
    <mergeCell ref="J7:J9"/>
    <mergeCell ref="K7:K9"/>
    <mergeCell ref="L7:L9"/>
    <mergeCell ref="M7:M9"/>
    <mergeCell ref="B4:B6"/>
    <mergeCell ref="E4:E6"/>
    <mergeCell ref="G4:G6"/>
    <mergeCell ref="H4:H6"/>
    <mergeCell ref="I4:I6"/>
    <mergeCell ref="J4:J6"/>
    <mergeCell ref="K4:K6"/>
    <mergeCell ref="L4:L6"/>
    <mergeCell ref="M4:M6"/>
    <mergeCell ref="B13:B15"/>
    <mergeCell ref="E13:E15"/>
    <mergeCell ref="G13:G15"/>
    <mergeCell ref="H13:H15"/>
    <mergeCell ref="I13:I15"/>
    <mergeCell ref="J13:J15"/>
    <mergeCell ref="K13:K15"/>
    <mergeCell ref="L13:L15"/>
    <mergeCell ref="M13:M15"/>
    <mergeCell ref="B10:B12"/>
    <mergeCell ref="E10:E12"/>
    <mergeCell ref="G10:G12"/>
    <mergeCell ref="H10:H12"/>
    <mergeCell ref="I10:I12"/>
    <mergeCell ref="J10:J12"/>
    <mergeCell ref="K10:K12"/>
    <mergeCell ref="L10:L12"/>
    <mergeCell ref="M10:M12"/>
    <mergeCell ref="B19:B21"/>
    <mergeCell ref="E19:E21"/>
    <mergeCell ref="G19:G21"/>
    <mergeCell ref="H19:H21"/>
    <mergeCell ref="I19:I21"/>
    <mergeCell ref="J19:J21"/>
    <mergeCell ref="K19:K21"/>
    <mergeCell ref="L19:L21"/>
    <mergeCell ref="M19:M21"/>
    <mergeCell ref="B16:B18"/>
    <mergeCell ref="E16:E18"/>
    <mergeCell ref="G16:G18"/>
    <mergeCell ref="H16:H18"/>
    <mergeCell ref="I16:I18"/>
    <mergeCell ref="J16:J18"/>
    <mergeCell ref="K16:K18"/>
    <mergeCell ref="L16:L18"/>
    <mergeCell ref="M16:M18"/>
    <mergeCell ref="B25:B27"/>
    <mergeCell ref="E25:E27"/>
    <mergeCell ref="G25:G27"/>
    <mergeCell ref="H25:H27"/>
    <mergeCell ref="I25:I27"/>
    <mergeCell ref="J25:J27"/>
    <mergeCell ref="K25:K27"/>
    <mergeCell ref="L25:L27"/>
    <mergeCell ref="M25:M27"/>
    <mergeCell ref="B22:B24"/>
    <mergeCell ref="E22:E24"/>
    <mergeCell ref="G22:G24"/>
    <mergeCell ref="H22:H24"/>
    <mergeCell ref="I22:I24"/>
    <mergeCell ref="J22:J24"/>
    <mergeCell ref="K22:K24"/>
    <mergeCell ref="L22:L24"/>
    <mergeCell ref="M22:M24"/>
    <mergeCell ref="B31:B33"/>
    <mergeCell ref="E31:E33"/>
    <mergeCell ref="G31:G33"/>
    <mergeCell ref="H31:H33"/>
    <mergeCell ref="I31:I33"/>
    <mergeCell ref="J31:J33"/>
    <mergeCell ref="K31:K33"/>
    <mergeCell ref="L31:L33"/>
    <mergeCell ref="M31:M33"/>
    <mergeCell ref="B28:B30"/>
    <mergeCell ref="E28:E30"/>
    <mergeCell ref="G28:G30"/>
    <mergeCell ref="H28:H30"/>
    <mergeCell ref="I28:I30"/>
    <mergeCell ref="J28:J30"/>
    <mergeCell ref="K28:K30"/>
    <mergeCell ref="L28:L30"/>
    <mergeCell ref="M28:M30"/>
    <mergeCell ref="B37:B39"/>
    <mergeCell ref="E37:E39"/>
    <mergeCell ref="G37:G39"/>
    <mergeCell ref="H37:H39"/>
    <mergeCell ref="I37:I39"/>
    <mergeCell ref="J37:J39"/>
    <mergeCell ref="K37:K39"/>
    <mergeCell ref="L37:L39"/>
    <mergeCell ref="M37:M39"/>
    <mergeCell ref="B34:B36"/>
    <mergeCell ref="E34:E36"/>
    <mergeCell ref="G34:G36"/>
    <mergeCell ref="H34:H36"/>
    <mergeCell ref="I34:I36"/>
    <mergeCell ref="J34:J36"/>
    <mergeCell ref="K34:K36"/>
    <mergeCell ref="L34:L36"/>
    <mergeCell ref="M34:M36"/>
    <mergeCell ref="B43:B45"/>
    <mergeCell ref="E43:E45"/>
    <mergeCell ref="G43:G45"/>
    <mergeCell ref="H43:H45"/>
    <mergeCell ref="I43:I45"/>
    <mergeCell ref="J43:J45"/>
    <mergeCell ref="K43:K45"/>
    <mergeCell ref="L43:L45"/>
    <mergeCell ref="M43:M45"/>
    <mergeCell ref="B40:B42"/>
    <mergeCell ref="E40:E42"/>
    <mergeCell ref="G40:G42"/>
    <mergeCell ref="H40:H42"/>
    <mergeCell ref="I40:I42"/>
    <mergeCell ref="J40:J42"/>
    <mergeCell ref="K40:K42"/>
    <mergeCell ref="L40:L42"/>
    <mergeCell ref="M40:M42"/>
    <mergeCell ref="K55:K57"/>
    <mergeCell ref="L55:L57"/>
    <mergeCell ref="M55:M57"/>
    <mergeCell ref="B46:B48"/>
    <mergeCell ref="E46:E48"/>
    <mergeCell ref="G46:G48"/>
    <mergeCell ref="H46:H48"/>
    <mergeCell ref="I46:I48"/>
    <mergeCell ref="J46:J48"/>
    <mergeCell ref="K46:K48"/>
    <mergeCell ref="L46:L48"/>
    <mergeCell ref="M46:M48"/>
    <mergeCell ref="B49:B51"/>
    <mergeCell ref="E49:E51"/>
    <mergeCell ref="G49:G51"/>
    <mergeCell ref="H49:H51"/>
    <mergeCell ref="I49:I51"/>
    <mergeCell ref="J49:J51"/>
    <mergeCell ref="K49:K51"/>
    <mergeCell ref="L49:L51"/>
    <mergeCell ref="M49:M51"/>
    <mergeCell ref="B1:B3"/>
    <mergeCell ref="C1:C3"/>
    <mergeCell ref="I1:L1"/>
    <mergeCell ref="E1:E3"/>
    <mergeCell ref="F1:F3"/>
    <mergeCell ref="G1:G3"/>
    <mergeCell ref="H1:H3"/>
    <mergeCell ref="M1:M3"/>
    <mergeCell ref="B58:D58"/>
    <mergeCell ref="B52:B54"/>
    <mergeCell ref="E52:E54"/>
    <mergeCell ref="G52:G54"/>
    <mergeCell ref="H52:H54"/>
    <mergeCell ref="I52:I54"/>
    <mergeCell ref="J52:J54"/>
    <mergeCell ref="K52:K54"/>
    <mergeCell ref="L52:L54"/>
    <mergeCell ref="M52:M54"/>
    <mergeCell ref="B55:B57"/>
    <mergeCell ref="E55:E57"/>
    <mergeCell ref="G55:G57"/>
    <mergeCell ref="H55:H57"/>
    <mergeCell ref="I55:I57"/>
    <mergeCell ref="J55:J57"/>
  </mergeCells>
  <conditionalFormatting sqref="F6">
    <cfRule type="notContainsBlanks" dxfId="21" priority="36" stopIfTrue="1">
      <formula>LEN(TRIM(F6))&gt;0</formula>
    </cfRule>
  </conditionalFormatting>
  <conditionalFormatting sqref="D6">
    <cfRule type="notContainsBlanks" dxfId="20" priority="35" stopIfTrue="1">
      <formula>LEN(TRIM(D6))&gt;0</formula>
    </cfRule>
  </conditionalFormatting>
  <conditionalFormatting sqref="D5">
    <cfRule type="notContainsBlanks" dxfId="19" priority="34" stopIfTrue="1">
      <formula>LEN(TRIM(D5))&gt;0</formula>
    </cfRule>
  </conditionalFormatting>
  <conditionalFormatting sqref="C6">
    <cfRule type="notContainsBlanks" dxfId="18" priority="33" stopIfTrue="1">
      <formula>LEN(TRIM(C6))&gt;0</formula>
    </cfRule>
  </conditionalFormatting>
  <conditionalFormatting sqref="B4:B6">
    <cfRule type="notContainsBlanks" dxfId="17" priority="44" stopIfTrue="1">
      <formula>LEN(TRIM(B4))&gt;0</formula>
    </cfRule>
  </conditionalFormatting>
  <conditionalFormatting sqref="D4">
    <cfRule type="notContainsBlanks" dxfId="16" priority="27" stopIfTrue="1">
      <formula>LEN(TRIM(D4))&gt;0</formula>
    </cfRule>
  </conditionalFormatting>
  <conditionalFormatting sqref="C4">
    <cfRule type="notContainsBlanks" dxfId="15" priority="26" stopIfTrue="1">
      <formula>LEN(TRIM(C4))&gt;0</formula>
    </cfRule>
  </conditionalFormatting>
  <conditionalFormatting sqref="E4:E6">
    <cfRule type="notContainsBlanks" dxfId="14" priority="25" stopIfTrue="1">
      <formula>LEN(TRIM(E4))&gt;0</formula>
    </cfRule>
  </conditionalFormatting>
  <conditionalFormatting sqref="F4">
    <cfRule type="notContainsBlanks" dxfId="13" priority="24" stopIfTrue="1">
      <formula>LEN(TRIM(F4))&gt;0</formula>
    </cfRule>
  </conditionalFormatting>
  <conditionalFormatting sqref="G4:L6">
    <cfRule type="notContainsBlanks" dxfId="12" priority="43" stopIfTrue="1">
      <formula>LEN(TRIM(G4))&gt;0</formula>
    </cfRule>
  </conditionalFormatting>
  <conditionalFormatting sqref="M4:M6">
    <cfRule type="notContainsBlanks" dxfId="11" priority="23" stopIfTrue="1">
      <formula>LEN(TRIM(M4))&gt;0</formula>
    </cfRule>
  </conditionalFormatting>
  <conditionalFormatting sqref="F9 F12 F15 F18 F21 F24 F27 F30 F33 F36 F39 F42 F45 F48 F51 F54 F57">
    <cfRule type="notContainsBlanks" dxfId="10" priority="9" stopIfTrue="1">
      <formula>LEN(TRIM(F9))&gt;0</formula>
    </cfRule>
  </conditionalFormatting>
  <conditionalFormatting sqref="D9 D12 D15 D18 D21 D24 D27 D30 D33 D36 D39 D42 D45 D48 D51 D54 D57">
    <cfRule type="notContainsBlanks" dxfId="9" priority="8" stopIfTrue="1">
      <formula>LEN(TRIM(D9))&gt;0</formula>
    </cfRule>
  </conditionalFormatting>
  <conditionalFormatting sqref="D8 D11 D14 D17 D20 D23 D26 D29 D32 D35 D38 D41 D44 D47 D50 D53 D56">
    <cfRule type="notContainsBlanks" dxfId="8" priority="7" stopIfTrue="1">
      <formula>LEN(TRIM(D8))&gt;0</formula>
    </cfRule>
  </conditionalFormatting>
  <conditionalFormatting sqref="C9 C12 C15 C18 C21 C24 C27 C30 C33 C36 C39 C42 C45 C48 C51 C54 C57">
    <cfRule type="notContainsBlanks" dxfId="7" priority="6" stopIfTrue="1">
      <formula>LEN(TRIM(C9))&gt;0</formula>
    </cfRule>
  </conditionalFormatting>
  <conditionalFormatting sqref="B7:B58">
    <cfRule type="notContainsBlanks" dxfId="6" priority="11" stopIfTrue="1">
      <formula>LEN(TRIM(B7))&gt;0</formula>
    </cfRule>
  </conditionalFormatting>
  <conditionalFormatting sqref="D7 D10 D13 D16 D19 D22 D25 D28 D31 D34 D37 D40 D43 D46 D49 D52 D55">
    <cfRule type="notContainsBlanks" dxfId="5" priority="5" stopIfTrue="1">
      <formula>LEN(TRIM(D7))&gt;0</formula>
    </cfRule>
  </conditionalFormatting>
  <conditionalFormatting sqref="C7 C10 C13 C16 C19 C22 C25 C28 C31 C34 C37 C40 C43 C46 C49 C52 C55">
    <cfRule type="notContainsBlanks" dxfId="4" priority="4" stopIfTrue="1">
      <formula>LEN(TRIM(C7))&gt;0</formula>
    </cfRule>
  </conditionalFormatting>
  <conditionalFormatting sqref="E7:E58">
    <cfRule type="notContainsBlanks" dxfId="3" priority="3" stopIfTrue="1">
      <formula>LEN(TRIM(E7))&gt;0</formula>
    </cfRule>
  </conditionalFormatting>
  <conditionalFormatting sqref="F7 F10 F13 F16 F19 F22 F25 F28 F31 F34 F37 F40 F43 F46 F49 F52 F55 F58">
    <cfRule type="notContainsBlanks" dxfId="2" priority="2" stopIfTrue="1">
      <formula>LEN(TRIM(F7))&gt;0</formula>
    </cfRule>
  </conditionalFormatting>
  <conditionalFormatting sqref="G7:L58">
    <cfRule type="notContainsBlanks" dxfId="1" priority="10" stopIfTrue="1">
      <formula>LEN(TRIM(G7))&gt;0</formula>
    </cfRule>
  </conditionalFormatting>
  <conditionalFormatting sqref="M7:M58">
    <cfRule type="notContainsBlanks" dxfId="0" priority="1" stopIfTrue="1">
      <formula>LEN(TRIM(M7))&gt;0</formula>
    </cfRule>
  </conditionalFormatting>
  <pageMargins left="0.70866141732283472" right="0.70866141732283472" top="0.78740157480314965" bottom="0.78740157480314965" header="0.31496062992125984" footer="0.31496062992125984"/>
  <pageSetup paperSize="9" scale="72" firstPageNumber="5" fitToHeight="0" orientation="landscape" useFirstPageNumber="1" r:id="rId1"/>
  <headerFooter alignWithMargins="0">
    <oddHeader>&amp;LPříloha č. 1
Návrh na poskytnutí dotací z rozpočtu Olomouckého kraje v dotačním programu Podpora opatření pro zvýšení bezpečnosti provozu a budování přechodů pro chodce 2020</oddHeader>
    <oddFooter>&amp;LZastupitelstvo Olomouckého kraje 20. 4. 2020
8 -DP OK Podpora opatř. pro zvýš. bezp. prov. a bud. přech. pro chod. 2020
Příloha č. 1 Návrh na poskytnutí dotací z rozpočtu OK v DP bezpečnost a přechody 2020&amp;RStrana &amp;P (celkem 12)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List1</vt:lpstr>
      <vt:lpstr>tisk</vt:lpstr>
      <vt:lpstr>DZACATEK</vt:lpstr>
      <vt:lpstr>FZACATEK</vt:lpstr>
      <vt:lpstr>LZACATEK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Vránová Helena</dc:creator>
  <cp:lastModifiedBy>Přecechtělová Lenka</cp:lastModifiedBy>
  <cp:lastPrinted>2020-03-16T07:51:56Z</cp:lastPrinted>
  <dcterms:created xsi:type="dcterms:W3CDTF">2016-08-30T11:35:03Z</dcterms:created>
  <dcterms:modified xsi:type="dcterms:W3CDTF">2020-03-24T09:01:54Z</dcterms:modified>
</cp:coreProperties>
</file>