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5715" windowWidth="15480" windowHeight="6150" tabRatio="837" firstSheet="1" activeTab="1"/>
  </bookViews>
  <sheets>
    <sheet name="Souhrn (2)" sheetId="46" state="hidden" r:id="rId1"/>
    <sheet name="Souhrn" sheetId="25" r:id="rId2"/>
    <sheet name="Š-PD" sheetId="39" state="hidden" r:id="rId3"/>
    <sheet name="Š- nad 500" sheetId="52" r:id="rId4"/>
    <sheet name="Š- 40-500" sheetId="22" r:id="rId5"/>
    <sheet name="Š-ORJ 10" sheetId="47" state="hidden" r:id="rId6"/>
    <sheet name="Š- nákupy nad 200" sheetId="51" r:id="rId7"/>
    <sheet name="Sociální- nad 500" sheetId="32" r:id="rId8"/>
    <sheet name="Sociální- 40-500" sheetId="45" r:id="rId9"/>
    <sheet name="Sociální- nákupy nad 200" sheetId="34" r:id="rId10"/>
    <sheet name="Sociální-nákupy 40-200 " sheetId="55" r:id="rId11"/>
    <sheet name="Sociální-ORJ 11" sheetId="48" state="hidden" r:id="rId12"/>
    <sheet name="Kultura- nad 500 " sheetId="53" r:id="rId13"/>
    <sheet name="Kultura-ORJ 13" sheetId="49" state="hidden" r:id="rId14"/>
    <sheet name="Doprava-PD" sheetId="42" r:id="rId15"/>
    <sheet name="Doprava" sheetId="13" r:id="rId16"/>
    <sheet name="Doprava SSOK" sheetId="44" r:id="rId17"/>
    <sheet name="ZDR.-PD" sheetId="38" state="hidden" r:id="rId18"/>
    <sheet name="Zdr.-nad 500" sheetId="54" r:id="rId19"/>
    <sheet name="Zdrav - 40-500" sheetId="50" r:id="rId20"/>
    <sheet name="Zdr.-nákupy nad 200" sheetId="19" r:id="rId21"/>
    <sheet name="Zdrav - nákupy 40-200" sheetId="56" r:id="rId22"/>
    <sheet name="KH" sheetId="43" state="hidden" r:id="rId23"/>
    <sheet name="OIT" sheetId="31" state="hidden" r:id="rId24"/>
    <sheet name="KŘ" sheetId="30" state="hidden" r:id="rId25"/>
    <sheet name="SMN" sheetId="58" r:id="rId26"/>
    <sheet name="Dotace" sheetId="57" r:id="rId27"/>
    <sheet name="SFDI" sheetId="59" r:id="rId28"/>
  </sheets>
  <definedNames>
    <definedName name="_xlnm._FilterDatabase" localSheetId="15" hidden="1">Doprava!#REF!</definedName>
    <definedName name="_xlnm.Print_Titles" localSheetId="16">'Doprava SSOK'!$5:$7</definedName>
    <definedName name="_xlnm.Print_Titles" localSheetId="12">'Kultura- nad 500 '!$5:$8</definedName>
    <definedName name="_xlnm.Print_Titles" localSheetId="7">'Sociální- nad 500'!$5:$7</definedName>
    <definedName name="_xlnm.Print_Titles" localSheetId="9">'Sociální- nákupy nad 200'!$1:$7</definedName>
    <definedName name="_xlnm.Print_Titles" localSheetId="4">'Š- 40-500'!$1:$7</definedName>
    <definedName name="_xlnm.Print_Titles" localSheetId="3">'Š- nad 500'!$5:$7</definedName>
    <definedName name="_xlnm.Print_Titles" localSheetId="6">'Š- nákupy nad 200'!$1:$7</definedName>
    <definedName name="_xlnm.Print_Titles" localSheetId="2">'Š-PD'!$1:$7</definedName>
    <definedName name="_xlnm.Print_Titles" localSheetId="18">'Zdr.-nad 500'!$6:$8</definedName>
    <definedName name="_xlnm.Print_Titles" localSheetId="20">'Zdr.-nákupy nad 200'!$1:$8</definedName>
    <definedName name="_xlnm.Print_Titles" localSheetId="17">'ZDR.-PD'!$1:$7</definedName>
    <definedName name="_xlnm.Print_Area" localSheetId="15">Doprava!$A$1:$S$9</definedName>
    <definedName name="_xlnm.Print_Area" localSheetId="16">'Doprava SSOK'!$A$1:$P$32</definedName>
    <definedName name="_xlnm.Print_Area" localSheetId="14">'Doprava-PD'!$A$1:$P$15</definedName>
    <definedName name="_xlnm.Print_Area" localSheetId="22">KH!$A$1:$R$9</definedName>
    <definedName name="_xlnm.Print_Area" localSheetId="24">KŘ!$A$1:$P$13</definedName>
    <definedName name="_xlnm.Print_Area" localSheetId="12">'Kultura- nad 500 '!$A$1:$S$20</definedName>
    <definedName name="_xlnm.Print_Area" localSheetId="23">OIT!$A$1:$P$12</definedName>
    <definedName name="_xlnm.Print_Area" localSheetId="25">SMN!$A$1:$N$11</definedName>
    <definedName name="_xlnm.Print_Area" localSheetId="7">'Sociální- nad 500'!$A$1:$P$27</definedName>
    <definedName name="_xlnm.Print_Area" localSheetId="9">'Sociální- nákupy nad 200'!$A$1:$J$10</definedName>
    <definedName name="_xlnm.Print_Area" localSheetId="1">Souhrn!$A$1:$I$33</definedName>
    <definedName name="_xlnm.Print_Area" localSheetId="0">'Souhrn (2)'!$A$1:$H$43</definedName>
    <definedName name="_xlnm.Print_Area" localSheetId="4">'Š- 40-500'!$A$1:$R$17</definedName>
    <definedName name="_xlnm.Print_Area" localSheetId="3">'Š- nad 500'!$A$1:$P$42</definedName>
    <definedName name="_xlnm.Print_Area" localSheetId="6">'Š- nákupy nad 200'!$A$1:$K$12</definedName>
    <definedName name="_xlnm.Print_Area" localSheetId="2">'Š-PD'!$A$1:$R$20</definedName>
    <definedName name="_xlnm.Print_Area" localSheetId="18">'Zdr.-nad 500'!$A$1:$R$22</definedName>
    <definedName name="_xlnm.Print_Area" localSheetId="20">'Zdr.-nákupy nad 200'!$A$1:$K$10</definedName>
    <definedName name="_xlnm.Print_Area" localSheetId="17">'ZDR.-PD'!$A$1:$R$9</definedName>
  </definedNames>
  <calcPr calcId="145621"/>
</workbook>
</file>

<file path=xl/calcChain.xml><?xml version="1.0" encoding="utf-8"?>
<calcChain xmlns="http://schemas.openxmlformats.org/spreadsheetml/2006/main">
  <c r="D30" i="25" l="1"/>
  <c r="D28" i="25"/>
  <c r="F6" i="59" l="1"/>
  <c r="G6" i="59" l="1"/>
  <c r="R14" i="22" l="1"/>
  <c r="M14" i="22"/>
  <c r="D29" i="25" l="1"/>
  <c r="O11" i="57" l="1"/>
  <c r="M11" i="57" l="1"/>
  <c r="G7" i="25" l="1"/>
  <c r="G17" i="25"/>
  <c r="G22" i="25"/>
  <c r="G25" i="25"/>
  <c r="G26" i="25"/>
  <c r="G27" i="25"/>
  <c r="G28" i="25"/>
  <c r="G30" i="25"/>
  <c r="I30" i="25" s="1"/>
  <c r="H5" i="59" l="1"/>
  <c r="H6" i="59" s="1"/>
  <c r="E30" i="25"/>
  <c r="E19" i="25"/>
  <c r="E15" i="25"/>
  <c r="E13" i="25"/>
  <c r="E8" i="25"/>
  <c r="L21" i="54" l="1"/>
  <c r="N21" i="54"/>
  <c r="O21" i="54"/>
  <c r="P21" i="54"/>
  <c r="Q21" i="54"/>
  <c r="J21" i="54"/>
  <c r="M19" i="54"/>
  <c r="R19" i="54" s="1"/>
  <c r="M18" i="54"/>
  <c r="R18" i="54" s="1"/>
  <c r="M15" i="54"/>
  <c r="R15" i="54" s="1"/>
  <c r="L13" i="54"/>
  <c r="N13" i="54"/>
  <c r="O13" i="54"/>
  <c r="P13" i="54"/>
  <c r="Q13" i="54"/>
  <c r="J13" i="54"/>
  <c r="K20" i="53"/>
  <c r="N20" i="53"/>
  <c r="O20" i="53"/>
  <c r="P20" i="53"/>
  <c r="Q20" i="53"/>
  <c r="F14" i="25" s="1"/>
  <c r="R19" i="53"/>
  <c r="L19" i="53"/>
  <c r="J19" i="53"/>
  <c r="M18" i="53"/>
  <c r="S18" i="53" s="1"/>
  <c r="M17" i="53"/>
  <c r="S17" i="53" s="1"/>
  <c r="M16" i="53"/>
  <c r="S16" i="53" s="1"/>
  <c r="M15" i="53"/>
  <c r="S15" i="53" s="1"/>
  <c r="R13" i="53"/>
  <c r="L13" i="53"/>
  <c r="J13" i="53"/>
  <c r="J20" i="53" s="1"/>
  <c r="K42" i="52"/>
  <c r="L27" i="52"/>
  <c r="J27" i="52"/>
  <c r="L41" i="52"/>
  <c r="J41" i="52"/>
  <c r="N41" i="52"/>
  <c r="O41" i="52"/>
  <c r="M40" i="52"/>
  <c r="P40" i="52" s="1"/>
  <c r="M39" i="52"/>
  <c r="P39" i="52" s="1"/>
  <c r="M38" i="52"/>
  <c r="P38" i="52" s="1"/>
  <c r="M37" i="52"/>
  <c r="P37" i="52" s="1"/>
  <c r="M36" i="52"/>
  <c r="P36" i="52" s="1"/>
  <c r="M35" i="52"/>
  <c r="P35" i="52" s="1"/>
  <c r="M34" i="52"/>
  <c r="P34" i="52" s="1"/>
  <c r="M33" i="52"/>
  <c r="P33" i="52" s="1"/>
  <c r="M32" i="52"/>
  <c r="P32" i="52" s="1"/>
  <c r="M31" i="52"/>
  <c r="P31" i="52" s="1"/>
  <c r="M30" i="52"/>
  <c r="P30" i="52" s="1"/>
  <c r="M29" i="52"/>
  <c r="P29" i="52" s="1"/>
  <c r="N27" i="52"/>
  <c r="O27" i="52"/>
  <c r="R20" i="53" l="1"/>
  <c r="G14" i="25" s="1"/>
  <c r="G15" i="25" s="1"/>
  <c r="J22" i="54"/>
  <c r="P22" i="54"/>
  <c r="O22" i="54"/>
  <c r="J42" i="52"/>
  <c r="O42" i="52"/>
  <c r="G5" i="25" s="1"/>
  <c r="I5" i="25" s="1"/>
  <c r="N42" i="52"/>
  <c r="F5" i="25" s="1"/>
  <c r="L42" i="52"/>
  <c r="P41" i="52"/>
  <c r="M41" i="52"/>
  <c r="L20" i="53"/>
  <c r="I14" i="25"/>
  <c r="I15" i="25" s="1"/>
  <c r="Q22" i="54"/>
  <c r="G20" i="25" s="1"/>
  <c r="N22" i="54"/>
  <c r="F20" i="25" s="1"/>
  <c r="M21" i="54"/>
  <c r="R21" i="54"/>
  <c r="L22" i="54"/>
  <c r="M19" i="53"/>
  <c r="S19" i="53"/>
  <c r="M11" i="58"/>
  <c r="K11" i="58"/>
  <c r="I11" i="58"/>
  <c r="L10" i="58"/>
  <c r="L11" i="58" s="1"/>
  <c r="I20" i="25" l="1"/>
  <c r="I28" i="25"/>
  <c r="N11" i="58"/>
  <c r="M7" i="57" l="1"/>
  <c r="M8" i="57"/>
  <c r="M9" i="57"/>
  <c r="M10" i="57"/>
  <c r="M12" i="57"/>
  <c r="M13" i="57"/>
  <c r="M6" i="57"/>
  <c r="N15" i="57" l="1"/>
  <c r="M15" i="57"/>
  <c r="H29" i="25" s="1"/>
  <c r="H31" i="25" s="1"/>
  <c r="J15" i="57"/>
  <c r="I15" i="57"/>
  <c r="G15" i="57"/>
  <c r="E29" i="25" s="1"/>
  <c r="F15" i="57"/>
  <c r="O14" i="57"/>
  <c r="L14" i="57"/>
  <c r="K14" i="57" s="1"/>
  <c r="O13" i="57"/>
  <c r="L13" i="57"/>
  <c r="K13" i="57"/>
  <c r="O12" i="57"/>
  <c r="L12" i="57"/>
  <c r="K12" i="57" s="1"/>
  <c r="O10" i="57"/>
  <c r="O9" i="57"/>
  <c r="L9" i="57"/>
  <c r="K9" i="57" s="1"/>
  <c r="O8" i="57"/>
  <c r="L8" i="57"/>
  <c r="K8" i="57" s="1"/>
  <c r="O7" i="57"/>
  <c r="H7" i="57"/>
  <c r="H15" i="57" s="1"/>
  <c r="O6" i="57"/>
  <c r="G29" i="25" l="1"/>
  <c r="E31" i="25"/>
  <c r="O15" i="57"/>
  <c r="L15" i="57"/>
  <c r="K15" i="57"/>
  <c r="I29" i="25" l="1"/>
  <c r="O32" i="44"/>
  <c r="G18" i="25" s="1"/>
  <c r="N32" i="44"/>
  <c r="F18" i="25" s="1"/>
  <c r="L32" i="44"/>
  <c r="J32" i="44"/>
  <c r="I17" i="25"/>
  <c r="I18" i="25" l="1"/>
  <c r="J27" i="32" l="1"/>
  <c r="N27" i="32"/>
  <c r="F9" i="25" s="1"/>
  <c r="L27" i="32"/>
  <c r="O27" i="32"/>
  <c r="G9" i="25" l="1"/>
  <c r="K12" i="56"/>
  <c r="G23" i="25" s="1"/>
  <c r="I23" i="25" s="1"/>
  <c r="J12" i="56"/>
  <c r="F23" i="25" s="1"/>
  <c r="H12" i="56"/>
  <c r="D23" i="25" l="1"/>
  <c r="I9" i="25"/>
  <c r="I12" i="56"/>
  <c r="I12" i="55"/>
  <c r="I11" i="55"/>
  <c r="I10" i="55"/>
  <c r="I9" i="55"/>
  <c r="I8" i="55"/>
  <c r="K13" i="55"/>
  <c r="G12" i="25" s="1"/>
  <c r="I12" i="25" s="1"/>
  <c r="J13" i="55"/>
  <c r="F12" i="25" s="1"/>
  <c r="H13" i="55"/>
  <c r="M10" i="45"/>
  <c r="P10" i="45" s="1"/>
  <c r="M9" i="45"/>
  <c r="P9" i="45" s="1"/>
  <c r="M8" i="45"/>
  <c r="P8" i="45" s="1"/>
  <c r="O11" i="45"/>
  <c r="G10" i="25" s="1"/>
  <c r="I10" i="25" s="1"/>
  <c r="N11" i="45"/>
  <c r="F10" i="25" s="1"/>
  <c r="L11" i="45"/>
  <c r="J11" i="45"/>
  <c r="I13" i="55" l="1"/>
  <c r="M11" i="45"/>
  <c r="P11" i="45"/>
  <c r="O22" i="32"/>
  <c r="M14" i="32"/>
  <c r="P14" i="32" s="1"/>
  <c r="J22" i="32"/>
  <c r="M8" i="42" l="1"/>
  <c r="M11" i="53"/>
  <c r="S11" i="53" s="1"/>
  <c r="J12" i="50" l="1"/>
  <c r="N12" i="50" l="1"/>
  <c r="F21" i="25" s="1"/>
  <c r="M12" i="54"/>
  <c r="R12" i="54" s="1"/>
  <c r="M12" i="53"/>
  <c r="S12" i="53" s="1"/>
  <c r="M10" i="53"/>
  <c r="R13" i="54" l="1"/>
  <c r="R22" i="54" s="1"/>
  <c r="M13" i="54"/>
  <c r="M22" i="54" s="1"/>
  <c r="S10" i="53"/>
  <c r="S13" i="53" s="1"/>
  <c r="S20" i="53" s="1"/>
  <c r="M13" i="53"/>
  <c r="M20" i="53" s="1"/>
  <c r="M13" i="32"/>
  <c r="P13" i="32" s="1"/>
  <c r="M31" i="44" l="1"/>
  <c r="P31" i="44" s="1"/>
  <c r="M30" i="44"/>
  <c r="P30" i="44" s="1"/>
  <c r="M29" i="44"/>
  <c r="P29" i="44" s="1"/>
  <c r="M28" i="44"/>
  <c r="P28" i="44" s="1"/>
  <c r="M27" i="44"/>
  <c r="P27" i="44" s="1"/>
  <c r="M8" i="44"/>
  <c r="M9" i="44"/>
  <c r="P9" i="44" s="1"/>
  <c r="M10" i="44"/>
  <c r="P10" i="44" s="1"/>
  <c r="M11" i="44"/>
  <c r="P11" i="44" s="1"/>
  <c r="M12" i="44"/>
  <c r="P12" i="44" s="1"/>
  <c r="M13" i="44"/>
  <c r="P13" i="44" s="1"/>
  <c r="P8" i="44" l="1"/>
  <c r="M26" i="52"/>
  <c r="P26" i="52" s="1"/>
  <c r="M25" i="52"/>
  <c r="P25" i="52" s="1"/>
  <c r="M24" i="52"/>
  <c r="P24" i="52" s="1"/>
  <c r="M23" i="52"/>
  <c r="P23" i="52" s="1"/>
  <c r="M22" i="52"/>
  <c r="P22" i="52" s="1"/>
  <c r="M21" i="52"/>
  <c r="P21" i="52" s="1"/>
  <c r="M15" i="52"/>
  <c r="P15" i="52" s="1"/>
  <c r="M20" i="52"/>
  <c r="P20" i="52" s="1"/>
  <c r="M19" i="52"/>
  <c r="P19" i="52" s="1"/>
  <c r="M18" i="52"/>
  <c r="P18" i="52" s="1"/>
  <c r="M17" i="52"/>
  <c r="P17" i="52" s="1"/>
  <c r="M16" i="52"/>
  <c r="P16" i="52" s="1"/>
  <c r="M14" i="52"/>
  <c r="M13" i="52"/>
  <c r="O10" i="52"/>
  <c r="N10" i="52"/>
  <c r="L10" i="52"/>
  <c r="M9" i="52"/>
  <c r="M10" i="52" s="1"/>
  <c r="K12" i="51"/>
  <c r="I7" i="25" s="1"/>
  <c r="J12" i="51"/>
  <c r="F7" i="25" s="1"/>
  <c r="H12" i="51"/>
  <c r="I11" i="51"/>
  <c r="I10" i="51"/>
  <c r="I9" i="51"/>
  <c r="I8" i="51"/>
  <c r="D7" i="25" l="1"/>
  <c r="M27" i="52"/>
  <c r="M42" i="52" s="1"/>
  <c r="P13" i="52"/>
  <c r="I12" i="51"/>
  <c r="P9" i="52"/>
  <c r="P10" i="52" s="1"/>
  <c r="P14" i="52"/>
  <c r="P27" i="52" l="1"/>
  <c r="P42" i="52" s="1"/>
  <c r="O12" i="50"/>
  <c r="G21" i="25" s="1"/>
  <c r="G24" i="25" l="1"/>
  <c r="I21" i="25"/>
  <c r="M26" i="44"/>
  <c r="P26" i="44" s="1"/>
  <c r="M25" i="44"/>
  <c r="P25" i="44" s="1"/>
  <c r="M24" i="44"/>
  <c r="P24" i="44" s="1"/>
  <c r="M23" i="44"/>
  <c r="P23" i="44" s="1"/>
  <c r="M22" i="44"/>
  <c r="P22" i="44" s="1"/>
  <c r="M21" i="44"/>
  <c r="P21" i="44" s="1"/>
  <c r="M20" i="44"/>
  <c r="P20" i="44" s="1"/>
  <c r="M19" i="44"/>
  <c r="P19" i="44" s="1"/>
  <c r="M18" i="44"/>
  <c r="P18" i="44" s="1"/>
  <c r="M17" i="44"/>
  <c r="P17" i="44" s="1"/>
  <c r="M16" i="44"/>
  <c r="P16" i="44" s="1"/>
  <c r="M15" i="44"/>
  <c r="P15" i="44" s="1"/>
  <c r="M14" i="44"/>
  <c r="M32" i="44" l="1"/>
  <c r="P14" i="44"/>
  <c r="P32" i="44" s="1"/>
  <c r="M14" i="42"/>
  <c r="P14" i="42" s="1"/>
  <c r="M13" i="42"/>
  <c r="P13" i="42" s="1"/>
  <c r="M12" i="42"/>
  <c r="P12" i="42" s="1"/>
  <c r="M11" i="42"/>
  <c r="P11" i="42" s="1"/>
  <c r="M10" i="42"/>
  <c r="P10" i="42" s="1"/>
  <c r="M9" i="42"/>
  <c r="P9" i="42" s="1"/>
  <c r="M11" i="50" l="1"/>
  <c r="P11" i="50" s="1"/>
  <c r="M12" i="50" l="1"/>
  <c r="H9" i="34" l="1"/>
  <c r="H8" i="34"/>
  <c r="M21" i="32"/>
  <c r="P21" i="32" s="1"/>
  <c r="M20" i="32"/>
  <c r="P20" i="32" s="1"/>
  <c r="M19" i="32"/>
  <c r="M18" i="32"/>
  <c r="M17" i="32"/>
  <c r="M16" i="32"/>
  <c r="M15" i="32"/>
  <c r="M27" i="32" l="1"/>
  <c r="M22" i="32"/>
  <c r="P15" i="32"/>
  <c r="M16" i="22" l="1"/>
  <c r="R16" i="22" s="1"/>
  <c r="M15" i="22"/>
  <c r="R15" i="22" s="1"/>
  <c r="M13" i="22"/>
  <c r="R13" i="22" s="1"/>
  <c r="M12" i="22"/>
  <c r="R12" i="22" s="1"/>
  <c r="M11" i="22"/>
  <c r="R11" i="22" s="1"/>
  <c r="M10" i="22"/>
  <c r="R10" i="22" s="1"/>
  <c r="M8" i="22"/>
  <c r="R8" i="22" s="1"/>
  <c r="I9" i="19" l="1"/>
  <c r="H10" i="19" l="1"/>
  <c r="L12" i="50" l="1"/>
  <c r="P12" i="50" l="1"/>
  <c r="O15" i="42" l="1"/>
  <c r="N15" i="42"/>
  <c r="F16" i="25" s="1"/>
  <c r="L15" i="42"/>
  <c r="K15" i="42"/>
  <c r="J15" i="42"/>
  <c r="G16" i="25" l="1"/>
  <c r="G19" i="25" s="1"/>
  <c r="M15" i="42"/>
  <c r="P8" i="42"/>
  <c r="P15" i="42" s="1"/>
  <c r="I16" i="25" l="1"/>
  <c r="I19" i="25" s="1"/>
  <c r="P16" i="32"/>
  <c r="P17" i="32"/>
  <c r="P18" i="32"/>
  <c r="Q22" i="49" l="1"/>
  <c r="P22" i="49"/>
  <c r="O22" i="49"/>
  <c r="N22" i="49"/>
  <c r="L22" i="49"/>
  <c r="J22" i="49"/>
  <c r="M21" i="49"/>
  <c r="R21" i="49" s="1"/>
  <c r="M20" i="49"/>
  <c r="M19" i="49"/>
  <c r="R19" i="49" s="1"/>
  <c r="M18" i="49"/>
  <c r="R18" i="49" s="1"/>
  <c r="M17" i="49"/>
  <c r="R17" i="49" s="1"/>
  <c r="R16" i="49"/>
  <c r="M16" i="49"/>
  <c r="M15" i="49"/>
  <c r="R15" i="49" s="1"/>
  <c r="M14" i="49"/>
  <c r="R14" i="49" s="1"/>
  <c r="M13" i="49"/>
  <c r="R13" i="49" s="1"/>
  <c r="M12" i="49"/>
  <c r="R12" i="49" s="1"/>
  <c r="M11" i="49"/>
  <c r="R11" i="49" s="1"/>
  <c r="R22" i="49" l="1"/>
  <c r="M22" i="49"/>
  <c r="Q14" i="48"/>
  <c r="P14" i="48"/>
  <c r="O14" i="48"/>
  <c r="N14" i="48"/>
  <c r="L14" i="48"/>
  <c r="J14" i="48"/>
  <c r="M13" i="48"/>
  <c r="R13" i="48" s="1"/>
  <c r="R14" i="48" s="1"/>
  <c r="M12" i="48"/>
  <c r="M11" i="48"/>
  <c r="M14" i="48" l="1"/>
  <c r="Q26" i="47" l="1"/>
  <c r="O26" i="47"/>
  <c r="N26" i="47"/>
  <c r="L26" i="47"/>
  <c r="J26" i="47"/>
  <c r="M25" i="47"/>
  <c r="M24" i="47"/>
  <c r="M23" i="47"/>
  <c r="M22" i="47"/>
  <c r="M21" i="47"/>
  <c r="M20" i="47"/>
  <c r="M19" i="47"/>
  <c r="M18" i="47"/>
  <c r="M17" i="47"/>
  <c r="M16" i="47"/>
  <c r="M15" i="47"/>
  <c r="M14" i="47"/>
  <c r="M13" i="47"/>
  <c r="M12" i="47"/>
  <c r="M11" i="47"/>
  <c r="M10" i="47"/>
  <c r="M9" i="47"/>
  <c r="M8" i="47"/>
  <c r="M26" i="47" l="1"/>
  <c r="O9" i="13" l="1"/>
  <c r="P9" i="13"/>
  <c r="Q9" i="13"/>
  <c r="R9" i="13"/>
  <c r="M9" i="13"/>
  <c r="K9" i="13"/>
  <c r="F15" i="46" l="1"/>
  <c r="L13" i="30"/>
  <c r="M13" i="30"/>
  <c r="N13" i="30"/>
  <c r="O13" i="30"/>
  <c r="K10" i="30"/>
  <c r="K11" i="30"/>
  <c r="K12" i="30"/>
  <c r="K9" i="30"/>
  <c r="K11" i="31"/>
  <c r="K10" i="31"/>
  <c r="L12" i="31"/>
  <c r="M12" i="31"/>
  <c r="N12" i="31"/>
  <c r="O12" i="31"/>
  <c r="M8" i="43"/>
  <c r="N9" i="43"/>
  <c r="O9" i="43"/>
  <c r="P9" i="43"/>
  <c r="Q9" i="43"/>
  <c r="K10" i="19"/>
  <c r="N9" i="38"/>
  <c r="O9" i="38"/>
  <c r="P9" i="38"/>
  <c r="Q9" i="38"/>
  <c r="M8" i="38"/>
  <c r="I10" i="34"/>
  <c r="F11" i="25" s="1"/>
  <c r="J10" i="34"/>
  <c r="N22" i="32"/>
  <c r="M9" i="22"/>
  <c r="R9" i="22" s="1"/>
  <c r="O17" i="22"/>
  <c r="M10" i="39"/>
  <c r="M11" i="39"/>
  <c r="M12" i="39"/>
  <c r="M13" i="39"/>
  <c r="M14" i="39"/>
  <c r="M15" i="39"/>
  <c r="M16" i="39"/>
  <c r="M17" i="39"/>
  <c r="M18" i="39"/>
  <c r="M19" i="39"/>
  <c r="M9" i="39"/>
  <c r="R9" i="39" s="1"/>
  <c r="M8" i="39"/>
  <c r="R8" i="39" s="1"/>
  <c r="O20" i="39"/>
  <c r="P20" i="39"/>
  <c r="G11" i="25" l="1"/>
  <c r="G13" i="25" s="1"/>
  <c r="I22" i="25"/>
  <c r="I24" i="25" s="1"/>
  <c r="R17" i="22"/>
  <c r="M17" i="22"/>
  <c r="D41" i="46"/>
  <c r="H40" i="46"/>
  <c r="H39" i="46"/>
  <c r="H38" i="46"/>
  <c r="H37" i="46"/>
  <c r="G36" i="46"/>
  <c r="G41" i="46" s="1"/>
  <c r="F36" i="46"/>
  <c r="F41" i="46" s="1"/>
  <c r="E36" i="46"/>
  <c r="E41" i="46" s="1"/>
  <c r="H35" i="46"/>
  <c r="H34" i="46"/>
  <c r="H33" i="46"/>
  <c r="F26" i="46"/>
  <c r="E26" i="46"/>
  <c r="F21" i="46"/>
  <c r="H20" i="46"/>
  <c r="F17" i="46"/>
  <c r="D16" i="46"/>
  <c r="D14" i="46"/>
  <c r="D12" i="46"/>
  <c r="D11" i="46"/>
  <c r="E6" i="46"/>
  <c r="E8" i="46" s="1"/>
  <c r="I11" i="25" l="1"/>
  <c r="I13" i="25" s="1"/>
  <c r="H18" i="46"/>
  <c r="H36" i="46"/>
  <c r="H41" i="46" s="1"/>
  <c r="N8" i="13"/>
  <c r="N9" i="13" l="1"/>
  <c r="H14" i="46" l="1"/>
  <c r="R19" i="39" l="1"/>
  <c r="R18" i="39"/>
  <c r="R17" i="39"/>
  <c r="R16" i="39"/>
  <c r="R15" i="39"/>
  <c r="R14" i="39"/>
  <c r="R13" i="39"/>
  <c r="R11" i="39"/>
  <c r="R10" i="39"/>
  <c r="P10" i="30" l="1"/>
  <c r="P11" i="30"/>
  <c r="R8" i="43" l="1"/>
  <c r="P19" i="32" l="1"/>
  <c r="P27" i="32" s="1"/>
  <c r="P22" i="32" l="1"/>
  <c r="H12" i="46" l="1"/>
  <c r="S8" i="13" l="1"/>
  <c r="S9" i="13" l="1"/>
  <c r="N10" i="32"/>
  <c r="M9" i="32"/>
  <c r="P9" i="32" s="1"/>
  <c r="D10" i="46" l="1"/>
  <c r="D13" i="46" s="1"/>
  <c r="M10" i="32"/>
  <c r="P10" i="32"/>
  <c r="O26" i="32"/>
  <c r="E10" i="46" s="1"/>
  <c r="O10" i="32"/>
  <c r="M25" i="32"/>
  <c r="P25" i="32" s="1"/>
  <c r="L22" i="32"/>
  <c r="L26" i="32"/>
  <c r="J26" i="32"/>
  <c r="L10" i="32"/>
  <c r="N17" i="22"/>
  <c r="F6" i="25" s="1"/>
  <c r="Q17" i="22"/>
  <c r="G6" i="25" s="1"/>
  <c r="Q20" i="39"/>
  <c r="N20" i="39"/>
  <c r="L20" i="39"/>
  <c r="J20" i="39"/>
  <c r="L9" i="43"/>
  <c r="J9" i="43"/>
  <c r="P10" i="31"/>
  <c r="P11" i="31"/>
  <c r="P12" i="30"/>
  <c r="P9" i="30"/>
  <c r="J10" i="19"/>
  <c r="F22" i="25" s="1"/>
  <c r="L17" i="22"/>
  <c r="J17" i="22"/>
  <c r="G10" i="34"/>
  <c r="J9" i="38"/>
  <c r="L9" i="38"/>
  <c r="J13" i="30"/>
  <c r="H13" i="30"/>
  <c r="H12" i="31"/>
  <c r="J12" i="31"/>
  <c r="G8" i="25" l="1"/>
  <c r="G31" i="25" s="1"/>
  <c r="I6" i="25"/>
  <c r="I8" i="25" s="1"/>
  <c r="I31" i="25" s="1"/>
  <c r="F24" i="25"/>
  <c r="D22" i="25"/>
  <c r="D25" i="46"/>
  <c r="G25" i="46"/>
  <c r="D24" i="46"/>
  <c r="H24" i="46" s="1"/>
  <c r="D7" i="46"/>
  <c r="H7" i="46" s="1"/>
  <c r="D5" i="46"/>
  <c r="E9" i="46"/>
  <c r="E13" i="46" s="1"/>
  <c r="F6" i="46"/>
  <c r="F8" i="46" s="1"/>
  <c r="F10" i="46"/>
  <c r="F13" i="46" s="1"/>
  <c r="H29" i="46"/>
  <c r="P12" i="31"/>
  <c r="H28" i="46"/>
  <c r="H27" i="46"/>
  <c r="D20" i="25"/>
  <c r="H16" i="46"/>
  <c r="G17" i="46"/>
  <c r="E17" i="46"/>
  <c r="F15" i="25"/>
  <c r="D15" i="46"/>
  <c r="D11" i="25"/>
  <c r="H11" i="46"/>
  <c r="G21" i="46"/>
  <c r="E19" i="46"/>
  <c r="E21" i="46" s="1"/>
  <c r="F19" i="25"/>
  <c r="D19" i="46"/>
  <c r="K12" i="31"/>
  <c r="R9" i="43"/>
  <c r="D14" i="25"/>
  <c r="M20" i="39"/>
  <c r="D16" i="25"/>
  <c r="D12" i="25"/>
  <c r="P13" i="30"/>
  <c r="K13" i="30"/>
  <c r="I10" i="19"/>
  <c r="M9" i="38"/>
  <c r="R8" i="38"/>
  <c r="R9" i="38" s="1"/>
  <c r="H10" i="34"/>
  <c r="M24" i="32"/>
  <c r="P24" i="32" s="1"/>
  <c r="P26" i="32" s="1"/>
  <c r="M9" i="43"/>
  <c r="D21" i="25" l="1"/>
  <c r="D6" i="25"/>
  <c r="H25" i="46"/>
  <c r="F30" i="46"/>
  <c r="F43" i="46" s="1"/>
  <c r="E30" i="46"/>
  <c r="E43" i="46" s="1"/>
  <c r="D9" i="25"/>
  <c r="D5" i="25"/>
  <c r="D17" i="25"/>
  <c r="D15" i="25"/>
  <c r="D6" i="46"/>
  <c r="H10" i="46"/>
  <c r="D23" i="46"/>
  <c r="H22" i="46"/>
  <c r="G26" i="46"/>
  <c r="H15" i="46"/>
  <c r="D17" i="46"/>
  <c r="H17" i="46" s="1"/>
  <c r="G13" i="46"/>
  <c r="H13" i="46" s="1"/>
  <c r="H9" i="46"/>
  <c r="G8" i="46"/>
  <c r="H5" i="46"/>
  <c r="D21" i="46"/>
  <c r="H19" i="46"/>
  <c r="M26" i="32"/>
  <c r="D8" i="25" l="1"/>
  <c r="F8" i="25"/>
  <c r="D8" i="46"/>
  <c r="H8" i="46" s="1"/>
  <c r="H6" i="46"/>
  <c r="D26" i="46"/>
  <c r="H26" i="46" s="1"/>
  <c r="H23" i="46"/>
  <c r="G30" i="46"/>
  <c r="G43" i="46" s="1"/>
  <c r="H21" i="46"/>
  <c r="D24" i="25" l="1"/>
  <c r="D25" i="25" s="1"/>
  <c r="D30" i="46"/>
  <c r="D43" i="46" s="1"/>
  <c r="H30" i="46"/>
  <c r="H43" i="46" s="1"/>
  <c r="D18" i="25"/>
  <c r="D19" i="25" s="1"/>
  <c r="F13" i="25"/>
  <c r="F31" i="25" s="1"/>
  <c r="D26" i="25" l="1"/>
  <c r="D27" i="25" s="1"/>
  <c r="D10" i="25"/>
  <c r="D13" i="25" s="1"/>
  <c r="D31" i="25" s="1"/>
</calcChain>
</file>

<file path=xl/sharedStrings.xml><?xml version="1.0" encoding="utf-8"?>
<sst xmlns="http://schemas.openxmlformats.org/spreadsheetml/2006/main" count="1312" uniqueCount="522">
  <si>
    <t>Poř.číslo.</t>
  </si>
  <si>
    <t>z toho spolufinan. PO z IF:</t>
  </si>
  <si>
    <t>z toho rozpočet OK:</t>
  </si>
  <si>
    <t>§</t>
  </si>
  <si>
    <t>ORG</t>
  </si>
  <si>
    <t>pol.</t>
  </si>
  <si>
    <t xml:space="preserve">Správce: </t>
  </si>
  <si>
    <t>Ing. Miroslav Kubín</t>
  </si>
  <si>
    <t>ORJ -  17</t>
  </si>
  <si>
    <t xml:space="preserve">vedoucí odboru </t>
  </si>
  <si>
    <t>v tis. Kč</t>
  </si>
  <si>
    <t>Nové investice</t>
  </si>
  <si>
    <t>Oblast:</t>
  </si>
  <si>
    <t>Název akce:</t>
  </si>
  <si>
    <t>Popis:</t>
  </si>
  <si>
    <t>Stávající dokumentace</t>
  </si>
  <si>
    <t>K zajištění</t>
  </si>
  <si>
    <t xml:space="preserve">Celkové náklady s DPH            </t>
  </si>
  <si>
    <t>Termín realizace</t>
  </si>
  <si>
    <t xml:space="preserve">Celkem:     </t>
  </si>
  <si>
    <t>Nová projektová dokumentace</t>
  </si>
  <si>
    <t>Oblast zdravotnictví</t>
  </si>
  <si>
    <t>Poř. číslo.</t>
  </si>
  <si>
    <t>Nové investice - stavební</t>
  </si>
  <si>
    <t>Obor zdravotnictví</t>
  </si>
  <si>
    <t>ORJ - 14</t>
  </si>
  <si>
    <t>Nové investice - nestavební</t>
  </si>
  <si>
    <t>Oblast školství</t>
  </si>
  <si>
    <t>v tis.Kč</t>
  </si>
  <si>
    <t xml:space="preserve">Celkem     </t>
  </si>
  <si>
    <t>Návrh na úvěrový rámec KB</t>
  </si>
  <si>
    <t>Návrh na úvěrový rámec EIB</t>
  </si>
  <si>
    <t>Nové investice - stavební KB</t>
  </si>
  <si>
    <t>Poř. Číslo</t>
  </si>
  <si>
    <t>Poř.číslo</t>
  </si>
  <si>
    <t>Název přílohy</t>
  </si>
  <si>
    <t>Nové investice - stavební EIB</t>
  </si>
  <si>
    <t>Nové investice - stavební OK</t>
  </si>
  <si>
    <t>Nové investice - stavební - OK</t>
  </si>
  <si>
    <t xml:space="preserve">Nové investice - stavební KB </t>
  </si>
  <si>
    <t>Oblast školství - součet</t>
  </si>
  <si>
    <t>Oblast sociální - součet</t>
  </si>
  <si>
    <t>Oblast kultury - součet</t>
  </si>
  <si>
    <t>Oblast zdravotnictví - součet</t>
  </si>
  <si>
    <t>Oblast dopravy - součet</t>
  </si>
  <si>
    <t>Návrh na rozpočet OK</t>
  </si>
  <si>
    <t xml:space="preserve">Odbor dopravy a silničního hospodářství </t>
  </si>
  <si>
    <t>č.silnice</t>
  </si>
  <si>
    <t>Odbor kultury a památkové péče</t>
  </si>
  <si>
    <t>Oblast zdrav. - nájemné SMN a.s.</t>
  </si>
  <si>
    <t>Oblast sociální</t>
  </si>
  <si>
    <t>Poř. číslo</t>
  </si>
  <si>
    <t>Odbor sociálních věcí</t>
  </si>
  <si>
    <t>ORJ -  11</t>
  </si>
  <si>
    <t>ORJ - 0003</t>
  </si>
  <si>
    <t>Správce:</t>
  </si>
  <si>
    <t>Mgr. Lenka Doleželová</t>
  </si>
  <si>
    <t>Odbor  informačních technologií</t>
  </si>
  <si>
    <t>ORJ - 06</t>
  </si>
  <si>
    <t>vedoucí odboru</t>
  </si>
  <si>
    <t>Mgr. Jiří Šafránek</t>
  </si>
  <si>
    <t>KŘ</t>
  </si>
  <si>
    <t>OIT</t>
  </si>
  <si>
    <t>Oblast kultury</t>
  </si>
  <si>
    <t>Oblast dopravy</t>
  </si>
  <si>
    <t>z toho spolufinan. PO z IF</t>
  </si>
  <si>
    <t>z toho rozpočet OK</t>
  </si>
  <si>
    <t>Oblast</t>
  </si>
  <si>
    <t>Nové opravy</t>
  </si>
  <si>
    <t>Popis</t>
  </si>
  <si>
    <t>Název akce</t>
  </si>
  <si>
    <t>CELKEM</t>
  </si>
  <si>
    <t>Odbor investic a evropských programů</t>
  </si>
  <si>
    <t>Popis akce:</t>
  </si>
  <si>
    <t>položka</t>
  </si>
  <si>
    <t>Položka</t>
  </si>
  <si>
    <t>PhDr. Markéta Čožíková</t>
  </si>
  <si>
    <t>Celkem</t>
  </si>
  <si>
    <t>Nové investice OIEP</t>
  </si>
  <si>
    <t>Nové investice SSOK</t>
  </si>
  <si>
    <t xml:space="preserve">Nové investice </t>
  </si>
  <si>
    <t>KH - cestovní ruch</t>
  </si>
  <si>
    <t>Oblast školství  - nová projektová dokumentace celkem</t>
  </si>
  <si>
    <t>Nové  investice EIB</t>
  </si>
  <si>
    <t>Nové investice EIB celkem</t>
  </si>
  <si>
    <t>Oblast zdravotnictví - nová projektová dokumentace celkem</t>
  </si>
  <si>
    <t xml:space="preserve">Spolufinancování PO z ivestičních fondů (IF) je zapojeno do rozpočtu příjmů Olomouckého kraje ve výši 8 046 tis.Kč (oblast školství ve výši 5 146 tis.Kč a oblast zdravotnictví ve výši 2 900 tis.Kč. Zbývající výše 4 089 tis.Kč (oblast kultury ve výši 39 tis.Kč a oblast zdravotnictví ve výši 4 050 tis.Kč) budou realizovat přímo příspěvkové organizace. V těchto případech se jedná o nové investice - nestavební, kdy bude příspěvkovým organizacím poskytnut příspěvek z rozpočtu Olomouckého kraje a akci budou příspěvkové organizace realizovat se zapojením svých investičních fondů. </t>
  </si>
  <si>
    <t>Kancelář hejtmana  - nové investice celkem</t>
  </si>
  <si>
    <t>OIT - nové investice celkem</t>
  </si>
  <si>
    <t>Kancelář ředitele - nové investice celkem</t>
  </si>
  <si>
    <t>Kancelář hejtmana</t>
  </si>
  <si>
    <t>ORJ- 02</t>
  </si>
  <si>
    <t>Odbor Kancelář ředitele</t>
  </si>
  <si>
    <t>Správce</t>
  </si>
  <si>
    <t>Ing. Luděk Niče</t>
  </si>
  <si>
    <t xml:space="preserve">Financování investičních akcí </t>
  </si>
  <si>
    <t>b) Návrh nových investičních akcí v roce 2012</t>
  </si>
  <si>
    <t xml:space="preserve">Z výše uvedeného vyplývá, že v návrhu rozpočtu výdajů Olomouckého kraje jsou nové investice v celkové výši 838 571 tis.Kč (celková výše nových investic 842 660 tis.Kč mínus 4 089 tis.Kč, což je podíl investičních fondů příspěvkových organizací  u akcí, které si  budou příspěvkové organizace realizovat přímo). </t>
  </si>
  <si>
    <t xml:space="preserve">Investice v celkové výši  …….Kč jsou navrhovány financovat z úvěrového rámce EIB, ze kterého je možné financovat akce bez DPH, tj. ve výši …....Kč. Zbylá část ve výši …….Kč musí být hrazena z rozpočtu Olomouckého kraje. </t>
  </si>
  <si>
    <t>z toho KB</t>
  </si>
  <si>
    <t>z toho EIB</t>
  </si>
  <si>
    <t>z toho spolufin. PO z IF</t>
  </si>
  <si>
    <t>změny:</t>
  </si>
  <si>
    <t>Spolufinan. PO z IF:</t>
  </si>
  <si>
    <t>oblast školství</t>
  </si>
  <si>
    <t>oblast sociální</t>
  </si>
  <si>
    <t>oblast kultury</t>
  </si>
  <si>
    <t>oblast dopravy</t>
  </si>
  <si>
    <t>oblast zdravotnictví</t>
  </si>
  <si>
    <t>Celkem po změnách financování</t>
  </si>
  <si>
    <t>Vynaloženo k 31. 12. 2013</t>
  </si>
  <si>
    <t>Návrh na rok 2014</t>
  </si>
  <si>
    <t>Pokračování v roce 2015 a dalších</t>
  </si>
  <si>
    <t>Odbor školství, mládeže a tělovýchovy</t>
  </si>
  <si>
    <t>Mgr. Miroslav Gajdůšek, MBA</t>
  </si>
  <si>
    <t>ORJ - 10</t>
  </si>
  <si>
    <t>Vynaloženo k 31. 12. 2012</t>
  </si>
  <si>
    <t>Návrh na rok 2013</t>
  </si>
  <si>
    <t>Pokračování v roce 2014 a dalších</t>
  </si>
  <si>
    <t>Oblast školství  - nové investice a opravy OŠMT celkem</t>
  </si>
  <si>
    <t>PhDr. Jindřich Garčic</t>
  </si>
  <si>
    <t>ORJ -  13</t>
  </si>
  <si>
    <t>stav akce</t>
  </si>
  <si>
    <t>realizuje se</t>
  </si>
  <si>
    <t>ORJ 11</t>
  </si>
  <si>
    <t>Oblast sociální - nové investice a opravy OSV celkem</t>
  </si>
  <si>
    <t>Oblast kultury - nové investice a opravy OKPP celkem</t>
  </si>
  <si>
    <t>Oblast dopravy - nová projektová dokumentace</t>
  </si>
  <si>
    <t>-</t>
  </si>
  <si>
    <t>IZ</t>
  </si>
  <si>
    <t>Oblast školství - nová projektová dokumentace</t>
  </si>
  <si>
    <t>Oblast školství - nové investice a opravy - OŠMT</t>
  </si>
  <si>
    <t>Oblast  sociální - nové investice a opravy OSV</t>
  </si>
  <si>
    <t>Oblast kultury  - nové  investice a opravy OKPP</t>
  </si>
  <si>
    <t>Odbor zdravotnictví  - nová projektová dokumentace</t>
  </si>
  <si>
    <t xml:space="preserve">Kancelář hejtmana - cestovní ruch - nové investice </t>
  </si>
  <si>
    <t>OIT - nové investice</t>
  </si>
  <si>
    <t>Kancelář ředitele - nové investice</t>
  </si>
  <si>
    <t>DPS</t>
  </si>
  <si>
    <t>CN</t>
  </si>
  <si>
    <t>Odbor zdravotnictví</t>
  </si>
  <si>
    <t>ORJ -  14</t>
  </si>
  <si>
    <t>Ing. Ladislav Růžička</t>
  </si>
  <si>
    <t>Mgr. Irena Sonntagová</t>
  </si>
  <si>
    <t>Návrh na rok 2015</t>
  </si>
  <si>
    <t>Pokračování v roce 2016 a dalších</t>
  </si>
  <si>
    <t>Vynaloženo k 31. 12. 2014</t>
  </si>
  <si>
    <t>Pokračování 
v roce 2016 a dalších</t>
  </si>
  <si>
    <t>DSP</t>
  </si>
  <si>
    <t>2015-2016</t>
  </si>
  <si>
    <t>Oprava schodiště a portálu na B2. Rozestupující podesty schodů zvyšují možnost úrazu jak pro zaměstnance, pro uživatele a i pro návštěvníky zařízení. Vstupní dveře jsou rozeschlé, do budovy proniká chlad a vlhko, v zimě sníh.</t>
  </si>
  <si>
    <t>Rekonstrukce šaten, vybudování sociálního zázemí zaměstnanců, oprava sociálního zařízení uživatelů.</t>
  </si>
  <si>
    <t>Modernizace kuchyně je dlouhodobě plánovaná na základě projektové dokumentace uložené u zřizovatele, s tím spojená rekonstrukce rozvodů vody a vytápění celé provozní části budovy.</t>
  </si>
  <si>
    <t xml:space="preserve">V této části areálu je vzhledem k právě probíhající rekonstrukci objektu určeného pro zahájení poskytování služby osobám s Alzheimerovou chorobou nefunkční komunikace a chybí veřejné osvětlení. Vzhledem k plánované cílové skupině sociální služby bude nezbytné, aby komunikace byla funkční a bezpečná a byl zajištěn bezproblémový příjezd vozidel integrovaného záchranného systému a pro zajištění provozu plánované sociální služby. Tato investice vyplývá z nulové varianty III. fáze revitalizace areálu staré nemocnice v Prostějově. </t>
  </si>
  <si>
    <t>2015 -2016</t>
  </si>
  <si>
    <t>Jedná se o sprchovací vozík (lůžko) hydraulicky a výškově nastavitelné pro bezpečné koupání imobilních klientů, příslušenstvím je sprchový panel, který zajistí bezpečné a kvalitní sprchování pro zcela ležící klienty. Touto vanou se omezí manipulace s klientem na minimum a možné poškození již tak křehké kůže.</t>
  </si>
  <si>
    <t>2015-17</t>
  </si>
  <si>
    <t>Ing. Bohuslav Kolář, MBA</t>
  </si>
  <si>
    <t>PR</t>
  </si>
  <si>
    <t>III/04721</t>
  </si>
  <si>
    <t>Přerov, ul. Tovární</t>
  </si>
  <si>
    <t>II/434</t>
  </si>
  <si>
    <t>Kozlovice - průtah</t>
  </si>
  <si>
    <t>Radslavice - průtah</t>
  </si>
  <si>
    <t xml:space="preserve">III/4436 </t>
  </si>
  <si>
    <t xml:space="preserve">II/444 </t>
  </si>
  <si>
    <t>Šternberk – průtah</t>
  </si>
  <si>
    <t>Toveř - Dolany</t>
  </si>
  <si>
    <t>II/370</t>
  </si>
  <si>
    <t>Leština - Hrabišín</t>
  </si>
  <si>
    <t>II/312</t>
  </si>
  <si>
    <t>hr.okr.Ustí nad O - křiž. II/446 před Hanušovicemi</t>
  </si>
  <si>
    <t>PV</t>
  </si>
  <si>
    <t>III/44926</t>
  </si>
  <si>
    <t>Kaple - Čelechovice na Hané</t>
  </si>
  <si>
    <t>III/43413</t>
  </si>
  <si>
    <t>Grymov - průtah</t>
  </si>
  <si>
    <t>III/0555</t>
  </si>
  <si>
    <t>Přerov,ul.9. května</t>
  </si>
  <si>
    <t>OL</t>
  </si>
  <si>
    <t>III/3732</t>
  </si>
  <si>
    <t>Odrlice- průtah</t>
  </si>
  <si>
    <t>III/444,  III/44410 , III/44414,  III/44412,   III/4494</t>
  </si>
  <si>
    <t>Medlov - průtah</t>
  </si>
  <si>
    <t>III/03551</t>
  </si>
  <si>
    <t>Olomouc,ul.Sladkovského,ul.Holická</t>
  </si>
  <si>
    <t>III/4436</t>
  </si>
  <si>
    <t>Olomouc,ul.Hamerská</t>
  </si>
  <si>
    <t>III/44624</t>
  </si>
  <si>
    <t>Uničov,ul. Stromořadí</t>
  </si>
  <si>
    <t>SU</t>
  </si>
  <si>
    <t>JE</t>
  </si>
  <si>
    <t>III/4576</t>
  </si>
  <si>
    <t>Velká Kraš-kř.se sil. II/457</t>
  </si>
  <si>
    <t>III/3677</t>
  </si>
  <si>
    <t>Most ev.č. 3677 - 1 Bedihošť</t>
  </si>
  <si>
    <t>III/44434</t>
  </si>
  <si>
    <t>Most ev.č. 44434 - 6 za Domašovem</t>
  </si>
  <si>
    <t>III/43311</t>
  </si>
  <si>
    <t>Most ev.č. 43311 - 1 Brodek u Prostějova</t>
  </si>
  <si>
    <t xml:space="preserve">SU </t>
  </si>
  <si>
    <t>III/31231</t>
  </si>
  <si>
    <t>Most ev.č. 31231 - 3 Janoušov</t>
  </si>
  <si>
    <t>III/44821</t>
  </si>
  <si>
    <t>Most ev.č. 44821 - 1 Drahanovice</t>
  </si>
  <si>
    <t>II/635</t>
  </si>
  <si>
    <t>Most ev.č. 635 - 013 Mladeč</t>
  </si>
  <si>
    <t>Most ev.č. 635 - 012 Mladeč</t>
  </si>
  <si>
    <t>III/43415</t>
  </si>
  <si>
    <t>Most ev.č. 43415 - 3 Prosenice</t>
  </si>
  <si>
    <t>Most ev.č. 370-4 Brníčko</t>
  </si>
  <si>
    <t>II/446</t>
  </si>
  <si>
    <t>Most ev.č. 446-052 Staré Město</t>
  </si>
  <si>
    <t>4</t>
  </si>
  <si>
    <t>5</t>
  </si>
  <si>
    <t>6</t>
  </si>
  <si>
    <t>7</t>
  </si>
  <si>
    <t>8</t>
  </si>
  <si>
    <t>Vynalo- ženo k 31. 12. 2014</t>
  </si>
  <si>
    <t>Jedná se o udržovací práce - oprava fasády, repase oken a dveří, restaurování architektonických prvků na stavbě Šumperk, č. pop. 372, ul. Bulharská 8 - nemovitá kulturní památka zámek, rejstříkové číslo 46151/8-1272.</t>
  </si>
  <si>
    <t>DPS, DSP</t>
  </si>
  <si>
    <t>realizace</t>
  </si>
  <si>
    <t xml:space="preserve">Od povodní v roce 1997 se začala na historické budově objevovat trhlina, která se ve vertikálním směru stále zvětšuje následkem změn v podloží přilehlé přístavby gymnázia. Bylo provedeno statické posouzení objektu a k odstranění trhliny navrženo sepnutí zdiva. </t>
  </si>
  <si>
    <t>PD, realizace</t>
  </si>
  <si>
    <t>Řešení havarijního stavu, kdy stávající kanalizace nesplňuje zákonné hygienické limity pro odvod splaškových vod.</t>
  </si>
  <si>
    <t>PD</t>
  </si>
  <si>
    <t>Gymnázium Jeseník - Podlaha tělocvičny vyššího gymnázia</t>
  </si>
  <si>
    <t>Současnou dřevěnnou podlahu, která je poškozena věkem a zatékáním, je třeba vyměnit za novou</t>
  </si>
  <si>
    <t>Rekonstrukce stávající elektroinstalace na tělocvičně domova mládeže. Elektroinstalace je ještě původní v hliníkovém provedení. Dochází k častým závadám a výpadkům. Opravy a udržení chodu jsou velmi náročné.</t>
  </si>
  <si>
    <t>výměna 10 starých kotlů za 2 nové plynové kotle jiného typu a výkonu, vyvložkování komínu (kotelna vytápí budovy školy, ředitelství, internát, kuchyň s jídelnou a učebny a dílny budovy A)</t>
  </si>
  <si>
    <t xml:space="preserve">Rekonstrukce přes 50 let staré světelné a zásuvkové elektroinstalace.V nákladech na akci se počítá i s náklady na PD. </t>
  </si>
  <si>
    <t>Oprava střechy z důvodu častého zatékání a poškozování vybavení školy, střecha je v nevyhovujícím stavu.</t>
  </si>
  <si>
    <t>Rekonstrukce kanalizace, která je ještě původní. Kamerovým systémem zjištěno zborcení a propadení kanalizace. Dochází k ucpávání a prosaku splašků pod budovu stravovny, haly a tělocvičny DM.</t>
  </si>
  <si>
    <t xml:space="preserve">Výměna hliníkových elektrorozvodů za měděné. </t>
  </si>
  <si>
    <t>Nutnost řešit převod práv na trafostanici ze zrušené školy SŠŽ, TaS, kdy zaniklo IČ na nový subjekt, protože došlo od 01.09.2014 ke sloučení dvou školských zařízení. Majitel ČEZ trvá na odkupu trafostanice, ale je možné řešení vybudováním nové trafostanice nebo přejít na maloodběr. Musí být řešeno ve spolupráci s hl. energetikem KÚ OK.</t>
  </si>
  <si>
    <t xml:space="preserve">Oprava podlah resp. položení nového povrchu (lina). Podlahy jsou nevyhovující, povrch se rozpadá a praská, v podlahách jsou díry. Odhad ceny je cca 70 tis. na jednu učebnu. Počet učeben 13. Akci je možné realizovat postupně. Organizace nemá prostředky ani na částečnou postupnou realizaci. </t>
  </si>
  <si>
    <t xml:space="preserve">Kompletní rekonstrukce umýváren a dětského WC </t>
  </si>
  <si>
    <t>Odstranění nevyhovující kabeláže, návrh nové struktury počítačové sítě, provedení montáže kabeláže rozvodů počítačové sítě,nákup a zprovoznění aktivních prvků sítě. Doplnění počítačové sítě o centrální rozvaděč pro umístění zakončení segmentů počítačové sítě v budově A a serverů a propojení sítí budovy A a B.</t>
  </si>
  <si>
    <t>Základní škola a Mateřská škola logopedická Olomouc - Oprava sociálního zařízení</t>
  </si>
  <si>
    <t>Sociální zařízení nevyhovuje hygienickým normám. Výměna sanitárního zařízení, obkladů, plechových příček za zděné.</t>
  </si>
  <si>
    <t>Střední škola, Základní škola a Mateřská škola prof. V. Vejdovského Olomouc – Hejčín - Výměna oken</t>
  </si>
  <si>
    <t>Provedení drobných zednických oprav fasády po výměně oken v roce 2009 a natření barvou celé budovy Dětského domova a Školní jídelny, Přerov, Sušilova 25 ze strany do ulice i ze strany do dvora.</t>
  </si>
  <si>
    <t>ORJ -  10</t>
  </si>
  <si>
    <t>Nákup vakuové plničky na výrobu masných výrobků při odborném výcvýku řezník-uzenář. Nová plnička nahradí současnou plničku, která byla zakoupena repasovaná a v současné době vykazuje značný výskyt poruch a chybí požadované funkce stroje - neprovádí porcování a přetáčení výrobku.</t>
  </si>
  <si>
    <t>Střední odborná škola, Šumperk, Zemědělská 3 - Nákup 3 kusů varných kotlů</t>
  </si>
  <si>
    <t>II/437</t>
  </si>
  <si>
    <t>Lhota-hr. Kraje</t>
  </si>
  <si>
    <t>II/4371</t>
  </si>
  <si>
    <t>Loučka - hranice okr.</t>
  </si>
  <si>
    <t>II/377</t>
  </si>
  <si>
    <t>Niva - hr. Kraje</t>
  </si>
  <si>
    <t>III/37346</t>
  </si>
  <si>
    <t>Ludmírov - Dětkovice</t>
  </si>
  <si>
    <t>kř.III/4441 - Litovel</t>
  </si>
  <si>
    <t xml:space="preserve">III/44814 </t>
  </si>
  <si>
    <t>ORJ 10</t>
  </si>
  <si>
    <t>z toho příspěvek města Šumperk:</t>
  </si>
  <si>
    <t>DPS, realizace</t>
  </si>
  <si>
    <t>Protihluková opatření v obci Luběnice</t>
  </si>
  <si>
    <t>Protihluková opatření dle rozhodnutí KHS OK</t>
  </si>
  <si>
    <t>Domov důchodců Kobylá nad Vidnavkou Oprava venkovního schodiště na "Zámku" a vstupu</t>
  </si>
  <si>
    <t>Domov pro seniory Radkova Lhota - Klimatizace servrovny</t>
  </si>
  <si>
    <t>Výměna stupaček v budově Aksamitova, Olomouc.</t>
  </si>
  <si>
    <t>Renovace podlah a stěn garáže VZ Šumperk.</t>
  </si>
  <si>
    <t>Výměna stávajícího HW telefonní ústředny za nový.</t>
  </si>
  <si>
    <t>Výměna opotřebených garážových vrat na VZ Aksamitova Olomouc.</t>
  </si>
  <si>
    <t>Přestavbou  stávajícího lůžkového výtahu na evakuační výtah dojde k částečnému řešení požadavků na řešení krizových situací (požár, nebezpečí výbuchu…) a z nich vyplývající nutnosti evakuace pacientů z ohrožených prostor. Stávající výtah-lůžkový, nosnost 500 kg, 7 stanic – nelze použít jako evakuační. Nový výtah bude v provedení jako evakuační, nosnost min. 750 kg, 8 stanic.</t>
  </si>
  <si>
    <t xml:space="preserve">Oprava stávající fasády ze dvora - omítka opadává. </t>
  </si>
  <si>
    <t>Osvětlením komunikace se zvýší bezpečnost klientů.</t>
  </si>
  <si>
    <t>Provedení sanačních opatření.</t>
  </si>
  <si>
    <t>Na ošetřovatelské oddělení domova pro seniory plánujeme zakoupit koupací lůžko, které nám usnadní manipulaci s uživateli při hygienických úkonech. Současné zařízení je již zastaralé.</t>
  </si>
  <si>
    <t>Stávající zvedací systém nepokrývá celé ošetřovatelské oddělení. Z důvodu snadnější manipulace s uživateli plánujeme rozšířit zvedací závěsné zařízení do všech pokojů na ošetřovatelském oddělení.</t>
  </si>
  <si>
    <t>postupná obnova nevyhovujících lůžek DD Štíty a DD Jedlí</t>
  </si>
  <si>
    <t>Výměna stávajících praček již dosluhujících, nové pračky zajistí energetickou úsporu a ušetří provozní náklady.</t>
  </si>
  <si>
    <t>Doplnění vybavení zdravotní technikou</t>
  </si>
  <si>
    <t>2015 - 2016</t>
  </si>
  <si>
    <t>Odvlhčení nevyhovujících prostor. Sbírkové předměty jsou ohroženy opakovanou vlhkostí,  plísní a zatékáním střechou.</t>
  </si>
  <si>
    <t>Výměna eternitové krytiny za novou, výměna bednění a klempířských prvků. Podle potřeby oprava krovu. Nebudou prováděny žádné stavební úpravy a vše se po opravě vrátí do původního stavu. Objekt je kulturní památkou a bylo vydáno rozhodnutí MÚ Mohelnice čj. 85/2013 dne 29.11.2013.</t>
  </si>
  <si>
    <t>Oblast školství - nové investice a opravy nad 500 tis.</t>
  </si>
  <si>
    <t>Oblast školství - nové investice a opravy nad 500 tis. celkem</t>
  </si>
  <si>
    <t>Oblast školství - nové investice a opravy 40 - 500 tis.</t>
  </si>
  <si>
    <t>Oblast školství  - nové investice a opravy 40 - 500 tis. celkem</t>
  </si>
  <si>
    <t>Oblast sociální - nové investice a opravy 40 - 500 tis.</t>
  </si>
  <si>
    <t>Oblast sociální - nové investice a opravy 40 - 500 tis. celkem</t>
  </si>
  <si>
    <t>Nové investice - nestavební nad 200 tis.</t>
  </si>
  <si>
    <t>Oblast sociální - nové investice - nestavební nad 200 tis.</t>
  </si>
  <si>
    <t>Oblast sociální - nové investice - nestavební nad 200 tis. celkem</t>
  </si>
  <si>
    <t>Nové investice - nestavební 40 - 200 tis.</t>
  </si>
  <si>
    <t>Oblast sociální - nové investice - nestavební 40 - 200 tis.</t>
  </si>
  <si>
    <t>Oblast sociální - nové investice - nestavební 40 - 200 tis. celkem</t>
  </si>
  <si>
    <t>Oblast dopravy  - nová projektová dokumentace celkem</t>
  </si>
  <si>
    <t>Oblast dopravy - nové akce zajišťované OIEP</t>
  </si>
  <si>
    <t>Oblast dopravy  - nové akce zajišťované OIEP celkem</t>
  </si>
  <si>
    <t>Oblast zdravotnictví  - nové investice a opravy 40 - 500 tis.</t>
  </si>
  <si>
    <t>Oblast zdravotnictví  - nové investice a opravy 40 - 500 tis. celkem</t>
  </si>
  <si>
    <t>Oblast zdravotnictví - nové investice - nestavební nad 200 tis.</t>
  </si>
  <si>
    <t>Oblast zdravotnictví - nové investice - nestavební nad 200 tis. celkem</t>
  </si>
  <si>
    <t>Oblast zdravotnictví  - nové investice - nestavební 40 - 200 tis.</t>
  </si>
  <si>
    <t>Oblast zdravotnictví  - nové investice - nestavební 40 - 200 tis. celkem</t>
  </si>
  <si>
    <t>Oblast školství - nové investice - nestavební nad 200 tis.</t>
  </si>
  <si>
    <t>Oblast sociální  - nové investice a opravy nad 500 tis.</t>
  </si>
  <si>
    <t>Oblast sociální  - nové investice a opravy nad 500 tis. celkem</t>
  </si>
  <si>
    <t xml:space="preserve">Oblast kultury  - nové investice a opravy nad 500 tis. </t>
  </si>
  <si>
    <t>Oblast kultury - nové investice a opravy nad 500 tis. celkem</t>
  </si>
  <si>
    <t xml:space="preserve">Oblast zdravotnictví - nové investice a opravy nad 500 tis. </t>
  </si>
  <si>
    <t>Oblast zdravotnictví - nové investice a opravy nad 500 tis. celkem</t>
  </si>
  <si>
    <t>ORJ</t>
  </si>
  <si>
    <t>Seskup. Pol.</t>
  </si>
  <si>
    <t>Název projektu</t>
  </si>
  <si>
    <t>Celkové náklady</t>
  </si>
  <si>
    <t>Dotace</t>
  </si>
  <si>
    <t>Podíl OK</t>
  </si>
  <si>
    <t>Upravený rozpočet k 30.9.2014</t>
  </si>
  <si>
    <t>Požadavky 2014</t>
  </si>
  <si>
    <t>Profinancováno</t>
  </si>
  <si>
    <t>Předfinancování 2015</t>
  </si>
  <si>
    <t>Podíl OK 2015</t>
  </si>
  <si>
    <t>Celkem OK 2015</t>
  </si>
  <si>
    <t>II/439 Ústí – průtah – hranice okr. Vsetín</t>
  </si>
  <si>
    <t>Silnice II/373 Chudobín – směr Slavětín</t>
  </si>
  <si>
    <t>Silnice II/644  hr. okresu – Mohelnice, ve staničení 11,034 – 20,396</t>
  </si>
  <si>
    <t>Stavební úpravy silnice II/150 v Dřevohosticích</t>
  </si>
  <si>
    <t>II/150 Rokytnice - Předmostí</t>
  </si>
  <si>
    <t>III/44317 Velká Bystřice - okružní křižovatka</t>
  </si>
  <si>
    <t>III/36916 Šumperk - okružní křižovatka, ul. Temenická</t>
  </si>
  <si>
    <t>Realizace energeticky úsporných opatření - Domov důchodců Prostějov</t>
  </si>
  <si>
    <t>Penzion pro důchodce Loštice - Rekonstrukce bytových jader</t>
  </si>
  <si>
    <t>Rekonstrukce hygienických a kuchyňských koutů v 41 ubytovacích jednotkách.</t>
  </si>
  <si>
    <t xml:space="preserve">Expozice geologie  - Reinstalace stávající expozice geologie z důvodu únavy materiálu velkoplošných skleněných vitrin, které ohrožují bezpečnost návštěvníků.  </t>
  </si>
  <si>
    <t>Reinstalace části stálé expozice Lovecko-lesnického muzea v Úsově. Jedná se o prostory v druhém patře zámku, kde jsou prezentovány exponáty evropské fauny. Instalace do masivních vitrín je již velmi zastaralá, neatraktivní a bez osvětlení. S modernizováním expozice (nový fundus, osvětlené scény, atd.) bude spojena i reinstalace a repreparace některých exponátů. Zpracování dokumentace expozice - 100 tis. Kč</t>
  </si>
  <si>
    <t>Muzeum a galerie v Prostějově - Expozice geologie</t>
  </si>
  <si>
    <t>Vlastivědné muzeum v Šumperku - Nová expozice v Lovecko-lesnickém muzeu v Úsově</t>
  </si>
  <si>
    <t>Muzeum Komenského v Přerově - hrad Helfštýn - Sanace hradeb</t>
  </si>
  <si>
    <t>Okružní hradba hradu Helfštýn je značně poškozena klimatickými vlivy. Koruna hradby je rozrušená, v některých úsecích chybí kameny. Zdivo hradby je nutné v celé ploše přespárovat a doplnit chybějící kameny.</t>
  </si>
  <si>
    <t>Most nad 1. příkopem, který je jedinou přístupovou komunikací do hradu, je v havarijním stavu. Ocelové nosníky jsou značně zkorodované, došlo ke značnému zeslabení stojin I nosníků. Dožité jsou nosné trámy v mostovce.</t>
  </si>
  <si>
    <t>Muzeum a galerie v Prostějově - odvlhčení depozitáře</t>
  </si>
  <si>
    <t>Vynaloženo k 31.12.2014</t>
  </si>
  <si>
    <t>PROSTĚJOV</t>
  </si>
  <si>
    <t>SMN a.s. - o.z. Nemocnice Prostějov - Parkoviště v areálu nemocnice</t>
  </si>
  <si>
    <t>Spoluúčast na výstavbě parkoviště (Olom. Kraj, Město Prostějov, SMN)</t>
  </si>
  <si>
    <t>DPS,            realizace</t>
  </si>
  <si>
    <t xml:space="preserve">z toho rozpočet OK </t>
  </si>
  <si>
    <t xml:space="preserve">Celkový podíl na nákladechbez DPH            </t>
  </si>
  <si>
    <t xml:space="preserve">Oblast zdravotnictví - podíl OK na investice hrazené z nájemného SMN a.s. celkem              </t>
  </si>
  <si>
    <t xml:space="preserve">Oblast zdravotnictví - podíl OK na investice hrazené z nájemného SMN a.s.             </t>
  </si>
  <si>
    <t xml:space="preserve">Oblast zdravotnictví - podíl OK na investice hrazené z nájemného SMN a.s. </t>
  </si>
  <si>
    <t>ORJ 17</t>
  </si>
  <si>
    <t>ORJ 17 celkem</t>
  </si>
  <si>
    <t>ORJ 10 celkem</t>
  </si>
  <si>
    <t xml:space="preserve">Nové investice a opravy nad 500 tis. </t>
  </si>
  <si>
    <t xml:space="preserve">Nové investice a opravy 40 -  500 tis. </t>
  </si>
  <si>
    <t>Správce: Mgr. Miroslav Gajdůšek, MBA</t>
  </si>
  <si>
    <t xml:space="preserve">                 vedoucí odboru </t>
  </si>
  <si>
    <t>Odbor investic a evropských programů ORJ 17</t>
  </si>
  <si>
    <t>Odbor školství, mládeže a tělovýchovy ORJ 10</t>
  </si>
  <si>
    <t>Nové investice a opravy nad 500 tis.</t>
  </si>
  <si>
    <t>Nové investice a opravy 40 - 500 tis.</t>
  </si>
  <si>
    <t>Správce: RNDr. Jindřich Garčic</t>
  </si>
  <si>
    <t xml:space="preserve">   vedoucí odboru</t>
  </si>
  <si>
    <t>Odbor kultury a památkové péče ORJ 13</t>
  </si>
  <si>
    <t>ORJ 13</t>
  </si>
  <si>
    <t>ORJ 13 celkem</t>
  </si>
  <si>
    <t>ORJ 14</t>
  </si>
  <si>
    <t>ORJ 14 celkem</t>
  </si>
  <si>
    <t>Správce: Ing. Bohuslav Kolář, MBA</t>
  </si>
  <si>
    <t>Obor zdravotnictví ORJ 14</t>
  </si>
  <si>
    <t>Nova projektová dokumentace SSOK</t>
  </si>
  <si>
    <t>Oblast dopravy - nová projektová dokumentace zajišťovaná SSOK</t>
  </si>
  <si>
    <t>Oblast dopravy  - nová projektová dokumentace zajišťovaná SSOK celkem</t>
  </si>
  <si>
    <t>Projekty spolufinancované z evropských fondů</t>
  </si>
  <si>
    <t>Projekty spolufinancované ze SFDI</t>
  </si>
  <si>
    <r>
      <t xml:space="preserve">Spolufinan. PO z IF: </t>
    </r>
    <r>
      <rPr>
        <b/>
        <sz val="16"/>
        <rFont val="Calibri"/>
        <family val="2"/>
        <charset val="238"/>
      </rPr>
      <t>*</t>
    </r>
  </si>
  <si>
    <t>Silnice II. a III. třídy  (náklady na výběrové řízení a aktualizaci PD budou hrazeny z OK)</t>
  </si>
  <si>
    <r>
      <rPr>
        <sz val="14"/>
        <rFont val="Calibri"/>
        <family val="2"/>
        <charset val="238"/>
      </rPr>
      <t>*</t>
    </r>
    <r>
      <rPr>
        <sz val="12"/>
        <rFont val="Arial"/>
        <family val="2"/>
        <charset val="238"/>
      </rPr>
      <t xml:space="preserve"> </t>
    </r>
    <r>
      <rPr>
        <sz val="14"/>
        <rFont val="Arial"/>
        <family val="2"/>
        <charset val="238"/>
      </rPr>
      <t>1 000 tis. Kč v oblasti školství přispěje město Šumperk</t>
    </r>
  </si>
  <si>
    <t>Předfinancování dotace z rozpočtu OK</t>
  </si>
  <si>
    <t>Návrh na rozpočet OK celkem</t>
  </si>
  <si>
    <t>Návrh nových investičních akcí   2015</t>
  </si>
  <si>
    <t>II/446 Chomoutov - Pňovice, křižovatka silnic II/446 a III/44613</t>
  </si>
  <si>
    <t>Číslo silnice</t>
  </si>
  <si>
    <t>III/37354, III/36618</t>
  </si>
  <si>
    <t>Horní Štěpánov, I. etapa</t>
  </si>
  <si>
    <t>III/44429</t>
  </si>
  <si>
    <t>Šternberk, Hvězdné údolí, I. etapa, 1. stavba</t>
  </si>
  <si>
    <t>III/0462</t>
  </si>
  <si>
    <t>Brodek u Prostějova - průtah</t>
  </si>
  <si>
    <t>Dolní Libina - Mirotínek</t>
  </si>
  <si>
    <t>III/44928</t>
  </si>
  <si>
    <t xml:space="preserve">Olšany u Prostějova - Studenec </t>
  </si>
  <si>
    <t>MÚK Unčovice - Olomouc</t>
  </si>
  <si>
    <t>III/4465</t>
  </si>
  <si>
    <t>Horka n. Moravou - Křelov</t>
  </si>
  <si>
    <t>III/45711</t>
  </si>
  <si>
    <t>Ondřejovice - opěrné zdi, vozovka</t>
  </si>
  <si>
    <t>III/5704</t>
  </si>
  <si>
    <t>Olšany u Prostějova - Bystročice</t>
  </si>
  <si>
    <t>III/44317</t>
  </si>
  <si>
    <t>Hlubočky - domov důchodců</t>
  </si>
  <si>
    <t>II/570</t>
  </si>
  <si>
    <t>Most ev.č. 570-001, Olomouc - Holice</t>
  </si>
  <si>
    <t>II/453</t>
  </si>
  <si>
    <t>Most ev.č. 453-10, Dolní Údolí</t>
  </si>
  <si>
    <t>Most ev.č. 377-017 Niva</t>
  </si>
  <si>
    <t>III/44311</t>
  </si>
  <si>
    <t>Most ev.č. 44311-3, Jívová</t>
  </si>
  <si>
    <t>III/37728</t>
  </si>
  <si>
    <t>Most ev.č. 37728-5, Otinoves</t>
  </si>
  <si>
    <t>Mohelnice - Litovel (kř. Červená Lhota)</t>
  </si>
  <si>
    <t>III/44621</t>
  </si>
  <si>
    <t>Pňovice - průtah, silnice III. třídy</t>
  </si>
  <si>
    <t>III/43510</t>
  </si>
  <si>
    <t>Blatec - průtah</t>
  </si>
  <si>
    <t>III/4537</t>
  </si>
  <si>
    <t>Bernartice - Buková</t>
  </si>
  <si>
    <t>Seznam staveb, ze kterých bude vybráno do limitu dotace ze SFDI</t>
  </si>
  <si>
    <t xml:space="preserve">Investiční projekty spolufinancované z evropských fondů </t>
  </si>
  <si>
    <t>Zdravotická záchranná služba Olomouckého kraje - Garážová vrata Aksamitova Olomouc</t>
  </si>
  <si>
    <t>Střední škola železniční, technická a služeb, Šumperk - Výměna oken a úprava fasády</t>
  </si>
  <si>
    <t>Střední škola technická a zemědělská, Mohelnice - Rekonstrukce tělocvičny</t>
  </si>
  <si>
    <t xml:space="preserve">Švehlova střední škola polytechnická Prostějov - Elektroinstalace </t>
  </si>
  <si>
    <t>Gymnázium Hranice - Výměna oken a nátěr fasády</t>
  </si>
  <si>
    <t>Základní škola Jeseník -  Odstranění vlhkosti zdiva - Rudná</t>
  </si>
  <si>
    <t>Dětský domov a Školní jídelna, Olomouc - Výměna vzduchotechniky v kuchyni a jídelně</t>
  </si>
  <si>
    <t>Střední odborné učiliště obchodní Prostějov - Sanace zdiva</t>
  </si>
  <si>
    <t>Střední zdravotnická škola, Hranice - Oprava střechy</t>
  </si>
  <si>
    <t>Základní umělecká škola, Mohelnice - Oprava střechy</t>
  </si>
  <si>
    <t>Gymnázium, Zábřeh - Oprava datové sítě</t>
  </si>
  <si>
    <t>Obchodní akademie Prostějov - Oprava podlah</t>
  </si>
  <si>
    <t xml:space="preserve">Dětské centrum Ostrůvek - Přestavba budovy C na zařízení rodinného typu </t>
  </si>
  <si>
    <t>Mateřská škola Olomouc - Rekonstrukce umýváren</t>
  </si>
  <si>
    <t>Gymnázium, Šternberk - Zasíťování budov</t>
  </si>
  <si>
    <t>Odborné učiliště Křenovice  - Kotelna zahradnictví</t>
  </si>
  <si>
    <t>Střední škola polytechnická, Olomouc - Tepelný výměník</t>
  </si>
  <si>
    <t>Dětský domov a Školní jídelna, Přerov - Oprava fasády</t>
  </si>
  <si>
    <t>Domov důchodců Hrubá Voda - Rekonstrukce šatny a sociální zázemí</t>
  </si>
  <si>
    <t>DS POHODA Chválkovice - střecha</t>
  </si>
  <si>
    <t xml:space="preserve">Klíč - centrum sociálních služeb rekonstrukce budovy </t>
  </si>
  <si>
    <t xml:space="preserve">Domov důchodců Šumperk - Rekonstrukce kuchyně </t>
  </si>
  <si>
    <t xml:space="preserve">Domov důchodců Prostějov - Rekonstrukce kuchyně </t>
  </si>
  <si>
    <t xml:space="preserve">Centrum sociálních služeb Prostějov - Pozemní komunikace a veřejné osvětlení </t>
  </si>
  <si>
    <t xml:space="preserve">Domov důchodců Jesenec - Oprava  fasády na hlavní budově </t>
  </si>
  <si>
    <t>Domov Na zámečku Rokytnice - Osvětlení komunikace v areálu Domova</t>
  </si>
  <si>
    <t>Domov Na zámečku Rokytnice - Sanační opatření proti dřevomorce</t>
  </si>
  <si>
    <t xml:space="preserve">Domov důchodců Červenka - Kuchyňský robot            </t>
  </si>
  <si>
    <t>Centrum Dominika Kokory - Sprchovací vozík</t>
  </si>
  <si>
    <t>Domov důchodců Libina - Koupací lůžko</t>
  </si>
  <si>
    <t>Domov důchodců Libina - Rozšíření stropního zvedacího zařízení</t>
  </si>
  <si>
    <t>Domov důchodců Štíty - Nákup polohovatelných  lůžek</t>
  </si>
  <si>
    <t>Domov důchodců Prostějov - 4 ks průmyslové pračky do prádelny</t>
  </si>
  <si>
    <t>Domov Alfreda Skeneho Pavlovice u Přerova - Myčka podložních mís</t>
  </si>
  <si>
    <t>Zdravotická záchranná služba Olomouckého kraje - HW telefonní ústředny  ZZS OK vč.telefonů</t>
  </si>
  <si>
    <t>Zdravotická záchranná služba Olomouckého kraje - Stupačky Aksamitova, Olomouc</t>
  </si>
  <si>
    <t>Zdravotická záchranná služba Olomouckého kraje - Podlahy a stěny garáže VZ Šumperk</t>
  </si>
  <si>
    <t xml:space="preserve"> Odborný léčebný ústav Paseka  - Investice do Pavilonu 1 vyžádané realizací Komplex. programu modernizace dděl. OLU Mor. Ber.</t>
  </si>
  <si>
    <t xml:space="preserve"> Odborný léčebný ústav Paseka - Oprava soklu Pavilonu 1 Mor. Ber..</t>
  </si>
  <si>
    <t>Odborný léčebný ústav Paseka -Rekonstrukce stávajícího výtahu na evakuační budovy C</t>
  </si>
  <si>
    <t>Odborný léčebný ústav Paseka -Vybudování plynových kotelen pro výrobu tepla a TUV - Moravský Beroun</t>
  </si>
  <si>
    <t>Odborný léčebný ústav Paseka - Vertikalizační chodník</t>
  </si>
  <si>
    <t>Odborný léčebný ústav Paseka - Myčky podložních mís MB</t>
  </si>
  <si>
    <t>VOŠ a SPŠ elektrotechnická Olomouc - Školní tělocvična</t>
  </si>
  <si>
    <t>Gymnázium Jakuba Škody, Přerov - Statické zajištění historické budovy</t>
  </si>
  <si>
    <t>Obchodní akademie a Jazyková škola s právem státní jazykové zkoušky, Přerov - Střecha</t>
  </si>
  <si>
    <t xml:space="preserve">Výměna poškozené a degradované střešní krytiny nad hlavní budovou školy. Popraskáné a uvolněné střešní tašky a střešní hřebenáče vč. zvětralé malty, která zajišťovala soudržnost mezi ostatním keramickým materiálem střešního pláště. Dírami a trhlinami dochází k zatékání do půdního prostoru a na nově položenou tepelnou izolaci na podlaze půdního prostoru. </t>
  </si>
  <si>
    <t>Základní škola, Šternberk -  Kanalizační přípojka</t>
  </si>
  <si>
    <t>Rekonstrukce havarijního stavu elektroinstalace, včetně rozvaděčů a měření.</t>
  </si>
  <si>
    <t>Výměna oken a osvětlení, zateplení stropu a pláště budovy včetně omítek na tělocvičně Spartakiádní 1, Mohelnice.</t>
  </si>
  <si>
    <t>Výstavba nové tělocvičny školy.</t>
  </si>
  <si>
    <t xml:space="preserve">Střední škola zemědělská a zahradnická, Olomouc -  Sociální zařízení na domově mládeže </t>
  </si>
  <si>
    <t>Odborné učiliště a Praktická škola, Lipová - lázně - Plynová kotelna</t>
  </si>
  <si>
    <t>Obnova sociláního zařízení 2. a 3. NP (sprchy + WC), opotřebovaného stářím a četností používání - poškozené potrubí, špatná hydroizolace.</t>
  </si>
  <si>
    <t>Střední průmyslová škola stavební, Lipník nad Bečvou -  Elektroinstalace</t>
  </si>
  <si>
    <t>Kompletní výměna oken na historické části budovy, nátěr fasády.</t>
  </si>
  <si>
    <t>Odstranění příčin a důsledků vlhkosti zdiva suterénu budovy.</t>
  </si>
  <si>
    <t xml:space="preserve">Základní škola Uničov - Sociální zařízení </t>
  </si>
  <si>
    <t>Výměna rozvodů odpadního a vodovodního potrubí. Budou provedeny nové obklady a dlažby. Dojde k úpravě dispozičního řešení v souladu s potřebami handicapovaných osob. V rámci investice bude přiveden vodovod do tříd, budou osazeny zařízovací předměty a provedeny související obklady.</t>
  </si>
  <si>
    <t>Výměna vzduchotechniky v kuchyni a jídelně včetně výměny kuchyňské linky (nerez).</t>
  </si>
  <si>
    <t>Vyšší odborná škola a Střední průmyslová škola, Šumperk -  Elektroinstalace na tělocvičně domova mládeže</t>
  </si>
  <si>
    <t>Střední odborná škola Litovel - Rekonstrukce střechy</t>
  </si>
  <si>
    <t>Rekonstrukce uliční a dvorní střechy na budově odborného výcviku, včetně zateplení, Uničovská 132, Litovel.</t>
  </si>
  <si>
    <t>Odvlhčení školní kuchyně a kavárny, tělocvičny a bytu školníka.</t>
  </si>
  <si>
    <t>Oprava přední části střechy.</t>
  </si>
  <si>
    <t>Vyšší odborná škola a Střední průmyslová škola, Šumperk - Vodorovná kanalizace na domově mládeže a tělocvičně DM</t>
  </si>
  <si>
    <t>Obchodní akademie, Olomouc - Vzduchotechnika tělocvičny</t>
  </si>
  <si>
    <t>Zabezpečení větratelnosti tělocvičny a zajištění intenzity větrání čerstvým vzduchem.</t>
  </si>
  <si>
    <t>Základní škola a Mateřská škola logopedická Olomouc - Elektroinstalace na pavilonu B</t>
  </si>
  <si>
    <t>Střední škola železniční, technická a služeb, Šumperk - Trafostanice</t>
  </si>
  <si>
    <t xml:space="preserve">Stávající kabeláž je z roku 1996 a již nevyhovuje potřebám a požadavkům na síťovou infrastrukturu školy. Neodpovídá ani z hlediska požadovaných rychlostí, ani z hlediska počtu připojených míst ve škole. Po osmnácti letech jsou aktivní prvky sítě již na pokraji své fyzické životnosti. Cílem je zajistit spolehlivé připojení učeben ICT, běžných učeben vybavených prezentační technikou, kabinetů a kanceláří. Současně bude zajištěno pokrytí celé školy signálem wi-fi, které bude umožňovat budoucí využití notebooků či tabletů ve výuce žáky i učiteli. </t>
  </si>
  <si>
    <t>Gymnázium, Olomouc - Hejčín - Oprava plotu na budově C</t>
  </si>
  <si>
    <t>Cihlový plot na budově C (elokované pracoviště na Dolní Hejčínské 8) je v havarijním stavu a hrozí zřícením.</t>
  </si>
  <si>
    <t>DSP, DPS</t>
  </si>
  <si>
    <t>Výměna vadného tepelného výměníku v kotelně školy.</t>
  </si>
  <si>
    <t>Navazuje na realizaci decentralizace ústředního vytápění v areálu odborného učiliště, jedná se o vybudování nového lokálního zdroje tepla.</t>
  </si>
  <si>
    <t>Výměna oken na odloučeném pracovišti Táboritů 25, Olomouc z důvodu stěhování školy.</t>
  </si>
  <si>
    <t>Střední škola gastronomie a farmářství Jeseník - Nákup vakuové plničky</t>
  </si>
  <si>
    <t>Nákup zmrzlinového stroje pro cukrářskou výrobu.</t>
  </si>
  <si>
    <t>Střední škola gastronomie a farmářství Jeseník - Nákup zmrzlinového stroje pro cukrářskou výrobu</t>
  </si>
  <si>
    <t>Střední škola gastronomie a farmářství Jeseník - Nákup profesionálního kutru pro uzenářskou výrobu</t>
  </si>
  <si>
    <t>Stávající kutr je zastaralý, repasovaný výrobek, který je poruchový a nelze sehnat náhradní díly.</t>
  </si>
  <si>
    <t>Jedná se o výměnu zastaralých varných kotlů z roku 1996 za nové, při revizi byl zjištěn velký obsah CO v komíně, vzhledem k absenci náhradních dílu nelze provést opravu. Revizní technik již nevydá pro letošní rok osvědčení o funkčnosti kotlů a nebude udělen souhlas s provozem a dalším užíváním kotlů z hlediska emisí.</t>
  </si>
  <si>
    <t>Nový pavilon, klimatizace servrovny a větrání kotelny.</t>
  </si>
  <si>
    <t xml:space="preserve"> Rekonstrukce střechy.</t>
  </si>
  <si>
    <t>Rekonstrukce budovy č. 2 v areálu Dolní Hejčínská 50/28, Olomouc.</t>
  </si>
  <si>
    <t>Rekonstrukce kuchyně a souvisejících provozů - stavební úpravy v 1. PP a 1. NP, nová strojovna VZT, chladící boxy, výměna technologie, vybudování mycího centra, nová vzduchotechnika, zdravoinstalace, elektroinstalace, plynoinstalace a vytápění, pořízení zvedacího zařízení u rampy.</t>
  </si>
  <si>
    <t>Nákup kuchyňského robotu. Náhrada za dosluhujícího robota (rok pořízení 1998), který je na hraně životnosti, část funkcí již nevykonává a má časté poruchy, obtížně se shání náhradní díly na opravy.</t>
  </si>
  <si>
    <t>Výstavba parkoviště zámeckého areálu Čechy pod Kosířem.</t>
  </si>
  <si>
    <t>Zámek Čechy pod Kosířem - Rekonstrukce a využití objektů - Parkoviště</t>
  </si>
  <si>
    <t>Vlastivědné muzeum v Šumperku -   Střecha hlavní budovy Muzea Mohelnice</t>
  </si>
  <si>
    <t>Muzeum Komenského v Přerově - hrad Helfštýn - Most nad 1. příkopem</t>
  </si>
  <si>
    <t>S</t>
  </si>
  <si>
    <t>Rekonstrukce topného systému a ohřevu TUV pro Pavilon 1,Pavilon 2 a další 4 budovy v areálu OLU vybudováním samostatných plynových kotelen včetně systému MAR.</t>
  </si>
  <si>
    <t>Přestavba stávající budovy dle zpracované dokumentace, I.etapa výměna oken a dveří byla provedena v roce 2013.</t>
  </si>
  <si>
    <t>Strukturovaná kabeláž v 1.PP, rozšíření EPS v 1.PP a 3.NP, doplnění aktivních prvků počítačové sítě.</t>
  </si>
  <si>
    <t>Východní část budovy není ve spodní části zateplená (1.NP), je třeba zateplit východní stěnu v oblasti 1:NP a sjednotit barevný ráz budovy a opravit sokl.</t>
  </si>
  <si>
    <t>Nákup a realizace.</t>
  </si>
  <si>
    <t>celkem 4 kusy myček podložních mís na nově rekonstruované oddělení a dále obnova stávajícího zařízení.</t>
  </si>
  <si>
    <t xml:space="preserve"> Odborný léčebný ústav Paseka Budova "C" I. etapa, 1. část - nástavba oddělení izolace pro pacienty TBC nad kinosálem</t>
  </si>
  <si>
    <t>Realizace stavby nového oddělení k  umístění pacientů s TBC do izolace. Vybudování hygienické smyčky pro personál a zároveň bude vybudován nový evakuační výtah pro pacienty a personál budovy "C"</t>
  </si>
  <si>
    <t>2015-16</t>
  </si>
  <si>
    <t>ORJ 12</t>
  </si>
  <si>
    <t>Odborné učiliště Křenovice – Oprava rozvodů vody na školní zahradě</t>
  </si>
  <si>
    <t>Oprava dožitých rozvodů vody na školní zahradě.</t>
  </si>
  <si>
    <t>Akce zajišťované OIEP</t>
  </si>
  <si>
    <t>Akce zajišťované SSOK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</si>
</sst>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0"/>
  </numFmts>
  <fonts count="71" x14ac:knownFonts="1">
    <font>
      <sz val="10"/>
      <name val="Arial"/>
      <charset val="238"/>
    </font>
    <font>
      <sz val="10"/>
      <color theme="1"/>
      <name val="Arial"/>
      <family val="2"/>
      <charset val="238"/>
    </font>
    <font>
      <sz val="10"/>
      <name val="Arial"/>
      <family val="2"/>
      <charset val="238"/>
    </font>
    <font>
      <sz val="8"/>
      <name val="Arial"/>
      <family val="2"/>
      <charset val="238"/>
    </font>
    <font>
      <b/>
      <sz val="10"/>
      <name val="Arial"/>
      <family val="2"/>
      <charset val="238"/>
    </font>
    <font>
      <sz val="12"/>
      <name val="Arial"/>
      <family val="2"/>
      <charset val="238"/>
    </font>
    <font>
      <sz val="10"/>
      <name val="Arial"/>
      <family val="2"/>
      <charset val="238"/>
    </font>
    <font>
      <b/>
      <sz val="10"/>
      <name val="Arial"/>
      <family val="2"/>
      <charset val="238"/>
    </font>
    <font>
      <b/>
      <sz val="8"/>
      <name val="Arial"/>
      <family val="2"/>
      <charset val="238"/>
    </font>
    <font>
      <sz val="11"/>
      <color indexed="8"/>
      <name val="Calibri"/>
      <family val="2"/>
      <charset val="238"/>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b/>
      <sz val="12"/>
      <name val="Arial"/>
      <family val="2"/>
      <charset val="238"/>
    </font>
    <font>
      <b/>
      <sz val="14"/>
      <name val="Arial"/>
      <family val="2"/>
      <charset val="238"/>
    </font>
    <font>
      <sz val="14"/>
      <name val="Arial"/>
      <family val="2"/>
      <charset val="238"/>
    </font>
    <font>
      <sz val="12"/>
      <name val="Arial"/>
      <family val="2"/>
      <charset val="238"/>
    </font>
    <font>
      <sz val="10"/>
      <name val="Arial CE"/>
      <family val="2"/>
      <charset val="238"/>
    </font>
    <font>
      <sz val="11"/>
      <name val="Arial"/>
      <family val="2"/>
      <charset val="238"/>
    </font>
    <font>
      <b/>
      <sz val="16"/>
      <name val="Arial"/>
      <family val="2"/>
      <charset val="238"/>
    </font>
    <font>
      <b/>
      <sz val="20"/>
      <name val="Arial"/>
      <family val="2"/>
      <charset val="238"/>
    </font>
    <font>
      <sz val="8"/>
      <name val="Arial"/>
      <family val="2"/>
      <charset val="238"/>
    </font>
    <font>
      <sz val="11"/>
      <name val="Arial"/>
      <family val="2"/>
      <charset val="238"/>
    </font>
    <font>
      <sz val="8"/>
      <name val="Arial CE"/>
      <family val="2"/>
      <charset val="238"/>
    </font>
    <font>
      <sz val="9"/>
      <name val="Arial CE"/>
      <family val="2"/>
      <charset val="238"/>
    </font>
    <font>
      <i/>
      <sz val="8"/>
      <name val="Arial CE"/>
      <family val="2"/>
      <charset val="238"/>
    </font>
    <font>
      <sz val="10"/>
      <name val="Arial CE"/>
      <family val="2"/>
      <charset val="238"/>
    </font>
    <font>
      <b/>
      <u/>
      <sz val="10"/>
      <name val="Arial CE"/>
      <family val="2"/>
      <charset val="238"/>
    </font>
    <font>
      <sz val="12"/>
      <name val="Arial CE"/>
      <family val="2"/>
      <charset val="238"/>
    </font>
    <font>
      <b/>
      <sz val="12"/>
      <name val="Arial CE"/>
      <family val="2"/>
      <charset val="238"/>
    </font>
    <font>
      <sz val="12"/>
      <name val="Arial CE"/>
      <family val="2"/>
      <charset val="238"/>
    </font>
    <font>
      <b/>
      <sz val="14"/>
      <name val="Arial CE"/>
      <family val="2"/>
      <charset val="238"/>
    </font>
    <font>
      <b/>
      <sz val="18"/>
      <name val="Arial"/>
      <family val="2"/>
      <charset val="238"/>
    </font>
    <font>
      <b/>
      <sz val="11"/>
      <name val="Arial"/>
      <family val="2"/>
      <charset val="238"/>
    </font>
    <font>
      <sz val="10"/>
      <color indexed="48"/>
      <name val="Arial"/>
      <family val="2"/>
      <charset val="238"/>
    </font>
    <font>
      <sz val="14"/>
      <name val="Arial"/>
      <family val="2"/>
      <charset val="238"/>
    </font>
    <font>
      <b/>
      <sz val="12"/>
      <name val="Arial"/>
      <family val="2"/>
      <charset val="238"/>
    </font>
    <font>
      <sz val="10"/>
      <name val="Arial CE"/>
      <family val="2"/>
      <charset val="238"/>
    </font>
    <font>
      <sz val="12"/>
      <name val="Arial CE"/>
      <family val="2"/>
      <charset val="238"/>
    </font>
    <font>
      <b/>
      <sz val="12"/>
      <name val="Arial CE"/>
      <family val="2"/>
      <charset val="238"/>
    </font>
    <font>
      <b/>
      <sz val="10"/>
      <color indexed="8"/>
      <name val="Arial"/>
      <family val="2"/>
      <charset val="238"/>
    </font>
    <font>
      <b/>
      <sz val="10"/>
      <color theme="1"/>
      <name val="Arial"/>
      <family val="2"/>
      <charset val="238"/>
    </font>
    <font>
      <sz val="10"/>
      <color indexed="8"/>
      <name val="Arial"/>
      <family val="2"/>
      <charset val="238"/>
    </font>
    <font>
      <sz val="10"/>
      <name val="Calibri"/>
      <family val="2"/>
      <charset val="238"/>
    </font>
    <font>
      <sz val="14"/>
      <name val="Arial CE"/>
      <family val="2"/>
      <charset val="238"/>
    </font>
    <font>
      <sz val="12"/>
      <color theme="1"/>
      <name val="Arial"/>
      <family val="2"/>
      <charset val="238"/>
    </font>
    <font>
      <sz val="12"/>
      <color rgb="FF000000"/>
      <name val="Arial"/>
      <family val="2"/>
      <charset val="238"/>
    </font>
    <font>
      <b/>
      <sz val="12"/>
      <color rgb="FFFF0000"/>
      <name val="Arial"/>
      <family val="2"/>
      <charset val="238"/>
    </font>
    <font>
      <b/>
      <sz val="12"/>
      <color theme="1"/>
      <name val="Arial"/>
      <family val="2"/>
      <charset val="238"/>
    </font>
    <font>
      <i/>
      <sz val="12"/>
      <color theme="1"/>
      <name val="Arial"/>
      <family val="2"/>
      <charset val="238"/>
    </font>
    <font>
      <u/>
      <sz val="12"/>
      <color theme="1"/>
      <name val="Arial"/>
      <family val="2"/>
      <charset val="238"/>
    </font>
    <font>
      <b/>
      <u/>
      <sz val="12"/>
      <color theme="1"/>
      <name val="Arial"/>
      <family val="2"/>
      <charset val="238"/>
    </font>
    <font>
      <b/>
      <sz val="16"/>
      <color rgb="FFFF0000"/>
      <name val="Arial"/>
      <family val="2"/>
      <charset val="238"/>
    </font>
    <font>
      <sz val="14"/>
      <name val="Calibri"/>
      <family val="2"/>
      <charset val="238"/>
    </font>
    <font>
      <b/>
      <sz val="16"/>
      <name val="Calibri"/>
      <family val="2"/>
      <charset val="238"/>
    </font>
    <font>
      <i/>
      <sz val="10"/>
      <color theme="1"/>
      <name val="Arial"/>
      <family val="2"/>
      <charset val="238"/>
    </font>
    <font>
      <sz val="14"/>
      <color rgb="FFFF0000"/>
      <name val="Arial"/>
      <family val="2"/>
      <charset val="238"/>
    </font>
    <font>
      <sz val="10"/>
      <color rgb="FFFF0000"/>
      <name val="Arial"/>
      <family val="2"/>
      <charset val="23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93">
    <border>
      <left/>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auto="1"/>
      </bottom>
      <diagonal/>
    </border>
    <border>
      <left style="medium">
        <color indexed="64"/>
      </left>
      <right style="medium">
        <color indexed="64"/>
      </right>
      <top style="medium">
        <color indexed="64"/>
      </top>
      <bottom style="hair">
        <color auto="1"/>
      </bottom>
      <diagonal/>
    </border>
    <border>
      <left style="medium">
        <color auto="1"/>
      </left>
      <right/>
      <top style="hair">
        <color auto="1"/>
      </top>
      <bottom/>
      <diagonal/>
    </border>
    <border>
      <left style="medium">
        <color indexed="64"/>
      </left>
      <right style="medium">
        <color indexed="64"/>
      </right>
      <top style="hair">
        <color auto="1"/>
      </top>
      <bottom style="medium">
        <color indexed="64"/>
      </bottom>
      <diagonal/>
    </border>
  </borders>
  <cellStyleXfs count="60">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0" borderId="1" applyNumberFormat="0" applyFill="0" applyAlignment="0" applyProtection="0"/>
    <xf numFmtId="0" fontId="12" fillId="3" borderId="0" applyNumberFormat="0" applyBorder="0" applyAlignment="0" applyProtection="0"/>
    <xf numFmtId="0" fontId="13" fillId="16" borderId="2" applyNumberFormat="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17" borderId="0" applyNumberFormat="0" applyBorder="0" applyAlignment="0" applyProtection="0"/>
    <xf numFmtId="0" fontId="9" fillId="0" borderId="0"/>
    <xf numFmtId="0" fontId="2" fillId="0" borderId="0"/>
    <xf numFmtId="0" fontId="2" fillId="0" borderId="0"/>
    <xf numFmtId="0" fontId="2" fillId="0" borderId="0"/>
    <xf numFmtId="0" fontId="2" fillId="0" borderId="0"/>
    <xf numFmtId="0" fontId="6" fillId="0" borderId="0"/>
    <xf numFmtId="0" fontId="2" fillId="0" borderId="0"/>
    <xf numFmtId="0" fontId="9" fillId="0" borderId="0"/>
    <xf numFmtId="0" fontId="2" fillId="0" borderId="0"/>
    <xf numFmtId="0" fontId="2" fillId="0" borderId="0"/>
    <xf numFmtId="0" fontId="6" fillId="0" borderId="0"/>
    <xf numFmtId="0" fontId="2" fillId="0" borderId="0"/>
    <xf numFmtId="0" fontId="6" fillId="0" borderId="0"/>
    <xf numFmtId="0" fontId="2" fillId="18" borderId="6" applyNumberFormat="0" applyFont="0" applyAlignment="0" applyProtection="0"/>
    <xf numFmtId="0" fontId="19" fillId="0" borderId="7" applyNumberFormat="0" applyFill="0" applyAlignment="0" applyProtection="0"/>
    <xf numFmtId="0" fontId="20" fillId="4" borderId="0" applyNumberFormat="0" applyBorder="0" applyAlignment="0" applyProtection="0"/>
    <xf numFmtId="0" fontId="21" fillId="0" borderId="0" applyNumberFormat="0" applyFill="0" applyBorder="0" applyAlignment="0" applyProtection="0"/>
    <xf numFmtId="0" fontId="22" fillId="7" borderId="8" applyNumberFormat="0" applyAlignment="0" applyProtection="0"/>
    <xf numFmtId="0" fontId="23" fillId="19" borderId="8" applyNumberFormat="0" applyAlignment="0" applyProtection="0"/>
    <xf numFmtId="0" fontId="24" fillId="19" borderId="9" applyNumberFormat="0" applyAlignment="0" applyProtection="0"/>
    <xf numFmtId="0" fontId="25" fillId="0" borderId="0" applyNumberFormat="0" applyFill="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3" borderId="0" applyNumberFormat="0" applyBorder="0" applyAlignment="0" applyProtection="0"/>
    <xf numFmtId="0" fontId="6" fillId="0" borderId="0"/>
    <xf numFmtId="0" fontId="9" fillId="0" borderId="0"/>
    <xf numFmtId="0" fontId="2" fillId="0" borderId="0"/>
    <xf numFmtId="0" fontId="2" fillId="0" borderId="0"/>
    <xf numFmtId="0" fontId="2" fillId="0" borderId="0"/>
  </cellStyleXfs>
  <cellXfs count="1491">
    <xf numFmtId="0" fontId="0" fillId="0" borderId="0" xfId="0"/>
    <xf numFmtId="0" fontId="2" fillId="0" borderId="0" xfId="0" applyFont="1" applyFill="1"/>
    <xf numFmtId="0" fontId="2" fillId="0" borderId="0" xfId="0" applyFont="1" applyFill="1" applyBorder="1"/>
    <xf numFmtId="0" fontId="2" fillId="0" borderId="10" xfId="0" applyFont="1" applyFill="1" applyBorder="1" applyAlignment="1">
      <alignment horizontal="center" vertical="center"/>
    </xf>
    <xf numFmtId="0" fontId="6" fillId="0" borderId="0" xfId="0" applyFont="1" applyFill="1"/>
    <xf numFmtId="0" fontId="2" fillId="0" borderId="11" xfId="0" applyFont="1" applyFill="1" applyBorder="1" applyAlignment="1">
      <alignment horizontal="center" vertical="center"/>
    </xf>
    <xf numFmtId="3" fontId="2" fillId="0" borderId="0" xfId="0" applyNumberFormat="1" applyFont="1" applyFill="1" applyBorder="1" applyAlignment="1">
      <alignment horizontal="right" indent="1"/>
    </xf>
    <xf numFmtId="3" fontId="2" fillId="0" borderId="0" xfId="0" applyNumberFormat="1" applyFont="1" applyFill="1" applyAlignment="1">
      <alignment horizontal="right" indent="1"/>
    </xf>
    <xf numFmtId="2" fontId="2" fillId="0" borderId="0" xfId="0" applyNumberFormat="1" applyFont="1" applyFill="1" applyBorder="1" applyAlignment="1">
      <alignment horizontal="center"/>
    </xf>
    <xf numFmtId="2" fontId="2" fillId="0" borderId="0" xfId="0" applyNumberFormat="1" applyFont="1" applyFill="1" applyAlignment="1">
      <alignment horizontal="center"/>
    </xf>
    <xf numFmtId="0" fontId="0" fillId="0" borderId="0" xfId="0" applyFill="1" applyBorder="1" applyAlignment="1">
      <alignment vertical="center"/>
    </xf>
    <xf numFmtId="0" fontId="27" fillId="0" borderId="0" xfId="0" applyFont="1" applyFill="1" applyBorder="1" applyAlignment="1">
      <alignment vertical="center"/>
    </xf>
    <xf numFmtId="0" fontId="6" fillId="0" borderId="0" xfId="32" applyFont="1" applyFill="1" applyBorder="1" applyAlignment="1">
      <alignment horizontal="center"/>
    </xf>
    <xf numFmtId="0" fontId="27" fillId="0" borderId="12" xfId="39" applyFont="1" applyFill="1" applyBorder="1" applyAlignment="1">
      <alignment horizontal="left" vertical="center"/>
    </xf>
    <xf numFmtId="49" fontId="33" fillId="0" borderId="12" xfId="39" applyNumberFormat="1" applyFont="1" applyFill="1" applyBorder="1" applyAlignment="1">
      <alignment horizontal="right" vertical="center"/>
    </xf>
    <xf numFmtId="3" fontId="33" fillId="0" borderId="12" xfId="39" applyNumberFormat="1" applyFont="1" applyFill="1" applyBorder="1" applyAlignment="1">
      <alignment horizontal="right" vertical="center"/>
    </xf>
    <xf numFmtId="0" fontId="33" fillId="0" borderId="12" xfId="39" applyFont="1" applyFill="1" applyBorder="1" applyAlignment="1">
      <alignment horizontal="left" vertical="center"/>
    </xf>
    <xf numFmtId="0" fontId="6" fillId="0" borderId="0" xfId="0" applyFont="1" applyFill="1" applyBorder="1" applyAlignment="1">
      <alignment vertical="center"/>
    </xf>
    <xf numFmtId="0" fontId="27" fillId="0" borderId="0" xfId="0" applyFont="1" applyFill="1" applyBorder="1" applyAlignment="1">
      <alignment horizontal="left" vertical="center" indent="1"/>
    </xf>
    <xf numFmtId="0" fontId="0" fillId="0" borderId="0" xfId="0" applyFill="1" applyBorder="1" applyAlignment="1">
      <alignment horizontal="left" vertical="center" indent="1"/>
    </xf>
    <xf numFmtId="0" fontId="0" fillId="0" borderId="20" xfId="0" applyFill="1" applyBorder="1" applyAlignment="1">
      <alignment horizontal="left" vertical="center" indent="1"/>
    </xf>
    <xf numFmtId="0" fontId="6" fillId="0" borderId="21" xfId="0" applyFont="1" applyFill="1" applyBorder="1" applyAlignment="1">
      <alignment horizontal="center" vertical="center"/>
    </xf>
    <xf numFmtId="3" fontId="29" fillId="0" borderId="21" xfId="0" applyNumberFormat="1" applyFont="1" applyFill="1" applyBorder="1" applyAlignment="1">
      <alignment horizontal="right" vertical="center" indent="1"/>
    </xf>
    <xf numFmtId="3" fontId="26" fillId="0" borderId="0" xfId="38" applyNumberFormat="1" applyFont="1" applyFill="1" applyBorder="1" applyAlignment="1">
      <alignment vertical="center" wrapText="1"/>
    </xf>
    <xf numFmtId="0" fontId="2" fillId="0" borderId="0" xfId="37" applyFill="1"/>
    <xf numFmtId="0" fontId="27" fillId="0" borderId="22" xfId="36" applyFont="1" applyFill="1" applyBorder="1" applyAlignment="1">
      <alignment horizontal="center" vertical="center"/>
    </xf>
    <xf numFmtId="0" fontId="27" fillId="0" borderId="17" xfId="30" applyFont="1" applyFill="1" applyBorder="1" applyAlignment="1">
      <alignment horizontal="left" vertical="center"/>
    </xf>
    <xf numFmtId="0" fontId="27" fillId="0" borderId="12" xfId="30" applyFont="1" applyFill="1" applyBorder="1" applyAlignment="1">
      <alignment horizontal="left" vertical="center" wrapText="1"/>
    </xf>
    <xf numFmtId="0" fontId="32" fillId="0" borderId="24" xfId="36" applyFont="1" applyFill="1" applyBorder="1" applyAlignment="1">
      <alignment horizontal="left" vertical="center" indent="1"/>
    </xf>
    <xf numFmtId="0" fontId="32" fillId="0" borderId="25" xfId="36" applyFont="1" applyFill="1" applyBorder="1" applyAlignment="1">
      <alignment horizontal="left" vertical="center" indent="1"/>
    </xf>
    <xf numFmtId="0" fontId="27" fillId="0" borderId="26" xfId="36" applyFont="1" applyFill="1" applyBorder="1" applyAlignment="1">
      <alignment horizontal="center" vertical="center"/>
    </xf>
    <xf numFmtId="0" fontId="30" fillId="0" borderId="11" xfId="0" applyFont="1" applyFill="1" applyBorder="1" applyAlignment="1">
      <alignment horizontal="center" vertical="center" wrapText="1"/>
    </xf>
    <xf numFmtId="0" fontId="31" fillId="0" borderId="0" xfId="31" applyFont="1" applyFill="1" applyBorder="1" applyAlignment="1">
      <alignment horizontal="center"/>
    </xf>
    <xf numFmtId="0" fontId="28" fillId="0" borderId="15" xfId="36" applyFont="1" applyFill="1" applyBorder="1" applyAlignment="1">
      <alignment horizontal="left" vertical="center" indent="1"/>
    </xf>
    <xf numFmtId="0" fontId="28" fillId="0" borderId="28" xfId="36" applyFont="1" applyFill="1" applyBorder="1" applyAlignment="1">
      <alignment horizontal="left" vertical="center" indent="1"/>
    </xf>
    <xf numFmtId="0" fontId="28" fillId="0" borderId="29" xfId="36" applyFont="1" applyFill="1" applyBorder="1" applyAlignment="1">
      <alignment horizontal="left" vertical="center" indent="1"/>
    </xf>
    <xf numFmtId="0" fontId="28" fillId="0" borderId="10" xfId="36" applyFont="1" applyFill="1" applyBorder="1" applyAlignment="1">
      <alignment horizontal="left" vertical="center" indent="1"/>
    </xf>
    <xf numFmtId="0" fontId="28" fillId="0" borderId="30" xfId="36" applyFont="1" applyFill="1" applyBorder="1" applyAlignment="1">
      <alignment horizontal="left" vertical="center" indent="1"/>
    </xf>
    <xf numFmtId="3" fontId="28" fillId="0" borderId="32" xfId="37" applyNumberFormat="1" applyFont="1" applyFill="1" applyBorder="1" applyAlignment="1">
      <alignment horizontal="right" vertical="center" indent="1"/>
    </xf>
    <xf numFmtId="3" fontId="28" fillId="0" borderId="33" xfId="37" applyNumberFormat="1" applyFont="1" applyFill="1" applyBorder="1" applyAlignment="1">
      <alignment horizontal="right" vertical="center" indent="1"/>
    </xf>
    <xf numFmtId="3" fontId="28" fillId="0" borderId="34" xfId="37" applyNumberFormat="1" applyFont="1" applyFill="1" applyBorder="1" applyAlignment="1">
      <alignment horizontal="right" vertical="center" indent="1"/>
    </xf>
    <xf numFmtId="3" fontId="28" fillId="0" borderId="35" xfId="37" applyNumberFormat="1" applyFont="1" applyFill="1" applyBorder="1" applyAlignment="1">
      <alignment horizontal="right" vertical="center" indent="1"/>
    </xf>
    <xf numFmtId="0" fontId="27" fillId="0" borderId="31" xfId="36" applyFont="1" applyFill="1" applyBorder="1" applyAlignment="1">
      <alignment horizontal="center" vertical="center" wrapText="1"/>
    </xf>
    <xf numFmtId="0" fontId="28" fillId="0" borderId="36" xfId="36" applyFont="1" applyFill="1" applyBorder="1" applyAlignment="1">
      <alignment horizontal="left" vertical="center" wrapText="1" indent="1"/>
    </xf>
    <xf numFmtId="0" fontId="6" fillId="0" borderId="0" xfId="38" applyFont="1" applyFill="1" applyBorder="1" applyAlignment="1">
      <alignment horizontal="left" vertical="center" wrapText="1"/>
    </xf>
    <xf numFmtId="0" fontId="30" fillId="0" borderId="37" xfId="0" applyFont="1" applyFill="1" applyBorder="1" applyAlignment="1">
      <alignment horizontal="center" vertical="center" wrapText="1"/>
    </xf>
    <xf numFmtId="0" fontId="30" fillId="0" borderId="10" xfId="0" applyFont="1" applyFill="1" applyBorder="1" applyAlignment="1">
      <alignment horizontal="center" vertical="center" wrapText="1"/>
    </xf>
    <xf numFmtId="3" fontId="28" fillId="0" borderId="40" xfId="37" applyNumberFormat="1" applyFont="1" applyFill="1" applyBorder="1" applyAlignment="1">
      <alignment horizontal="right" vertical="center" indent="1"/>
    </xf>
    <xf numFmtId="3" fontId="2" fillId="0" borderId="0" xfId="37" applyNumberFormat="1" applyFill="1"/>
    <xf numFmtId="0" fontId="0" fillId="0" borderId="0" xfId="0" applyFill="1"/>
    <xf numFmtId="0" fontId="27" fillId="0" borderId="24" xfId="0" applyFont="1" applyFill="1" applyBorder="1" applyAlignment="1">
      <alignment vertical="center"/>
    </xf>
    <xf numFmtId="3" fontId="27" fillId="0" borderId="12" xfId="30" applyNumberFormat="1" applyFont="1" applyFill="1" applyBorder="1" applyAlignment="1">
      <alignment horizontal="right" vertical="center"/>
    </xf>
    <xf numFmtId="3" fontId="27" fillId="0" borderId="17" xfId="30" applyNumberFormat="1" applyFont="1" applyFill="1" applyBorder="1" applyAlignment="1">
      <alignment horizontal="right" vertical="center"/>
    </xf>
    <xf numFmtId="0" fontId="0" fillId="0" borderId="0" xfId="0" applyFill="1" applyBorder="1"/>
    <xf numFmtId="0" fontId="6" fillId="0" borderId="0" xfId="0" applyFont="1" applyFill="1" applyBorder="1" applyAlignment="1">
      <alignment vertical="center" wrapText="1" shrinkToFit="1"/>
    </xf>
    <xf numFmtId="0" fontId="6" fillId="0" borderId="0" xfId="31" applyFont="1" applyFill="1" applyBorder="1" applyAlignment="1">
      <alignment horizontal="left" vertical="center" wrapText="1"/>
    </xf>
    <xf numFmtId="0" fontId="6" fillId="0" borderId="0" xfId="33" applyFont="1" applyFill="1" applyBorder="1" applyAlignment="1">
      <alignment horizontal="left" vertical="center" wrapText="1"/>
    </xf>
    <xf numFmtId="0" fontId="6" fillId="0" borderId="0" xfId="0" applyFont="1" applyFill="1" applyBorder="1" applyAlignment="1">
      <alignment horizontal="left" vertical="center" wrapText="1"/>
    </xf>
    <xf numFmtId="3" fontId="48" fillId="0" borderId="39" xfId="37" applyNumberFormat="1" applyFont="1" applyFill="1" applyBorder="1" applyAlignment="1">
      <alignment horizontal="right" vertical="center" indent="1"/>
    </xf>
    <xf numFmtId="3" fontId="48" fillId="0" borderId="32" xfId="37" applyNumberFormat="1" applyFont="1" applyFill="1" applyBorder="1" applyAlignment="1">
      <alignment horizontal="right" vertical="center" indent="1"/>
    </xf>
    <xf numFmtId="0" fontId="2" fillId="0" borderId="37" xfId="0" applyFont="1" applyFill="1" applyBorder="1" applyAlignment="1">
      <alignment horizontal="center" vertical="center"/>
    </xf>
    <xf numFmtId="0" fontId="2" fillId="0" borderId="29" xfId="0" applyFont="1" applyFill="1" applyBorder="1" applyAlignment="1">
      <alignment horizontal="center" vertical="center"/>
    </xf>
    <xf numFmtId="0" fontId="0" fillId="0" borderId="0" xfId="0" applyFill="1" applyBorder="1" applyAlignment="1">
      <alignment vertical="top" wrapText="1"/>
    </xf>
    <xf numFmtId="0" fontId="37" fillId="0" borderId="53" xfId="0" applyFont="1" applyFill="1" applyBorder="1" applyAlignment="1">
      <alignment horizontal="center" vertical="center" wrapText="1"/>
    </xf>
    <xf numFmtId="0" fontId="26" fillId="0" borderId="15" xfId="0" applyFont="1" applyFill="1" applyBorder="1" applyAlignment="1">
      <alignment horizontal="left" vertical="center" wrapText="1"/>
    </xf>
    <xf numFmtId="164" fontId="7" fillId="0" borderId="21" xfId="32" applyNumberFormat="1" applyFont="1" applyFill="1" applyBorder="1" applyAlignment="1">
      <alignment horizontal="center" vertical="center" wrapText="1"/>
    </xf>
    <xf numFmtId="3" fontId="7" fillId="0" borderId="21" xfId="32" applyNumberFormat="1" applyFont="1" applyFill="1" applyBorder="1" applyAlignment="1">
      <alignment horizontal="center" vertical="center" wrapText="1"/>
    </xf>
    <xf numFmtId="0" fontId="28" fillId="0" borderId="58" xfId="36" applyFont="1" applyFill="1" applyBorder="1" applyAlignment="1">
      <alignment horizontal="left" vertical="center" wrapText="1" indent="1"/>
    </xf>
    <xf numFmtId="0" fontId="28" fillId="0" borderId="50" xfId="36" applyFont="1" applyFill="1" applyBorder="1" applyAlignment="1">
      <alignment horizontal="left" vertical="center" wrapText="1" indent="1"/>
    </xf>
    <xf numFmtId="0" fontId="28" fillId="0" borderId="49" xfId="36" applyFont="1" applyFill="1" applyBorder="1" applyAlignment="1">
      <alignment horizontal="left" vertical="center" wrapText="1" indent="1"/>
    </xf>
    <xf numFmtId="0" fontId="28" fillId="0" borderId="46" xfId="36" applyFont="1" applyFill="1" applyBorder="1" applyAlignment="1">
      <alignment horizontal="left" vertical="center" wrapText="1" indent="1"/>
    </xf>
    <xf numFmtId="0" fontId="28" fillId="0" borderId="43" xfId="36" applyFont="1" applyFill="1" applyBorder="1" applyAlignment="1">
      <alignment horizontal="left" vertical="center" wrapText="1" indent="1"/>
    </xf>
    <xf numFmtId="0" fontId="28" fillId="0" borderId="59" xfId="36" applyFont="1" applyFill="1" applyBorder="1" applyAlignment="1">
      <alignment horizontal="left" vertical="center" wrapText="1" indent="1"/>
    </xf>
    <xf numFmtId="0" fontId="28" fillId="0" borderId="51" xfId="36" applyFont="1" applyFill="1" applyBorder="1" applyAlignment="1">
      <alignment horizontal="left" vertical="center" wrapText="1" indent="1"/>
    </xf>
    <xf numFmtId="3" fontId="29" fillId="0" borderId="29" xfId="0" applyNumberFormat="1" applyFont="1" applyFill="1" applyBorder="1" applyAlignment="1">
      <alignment horizontal="right" vertical="center" wrapText="1" indent="1"/>
    </xf>
    <xf numFmtId="0" fontId="26" fillId="0" borderId="29" xfId="38" applyFont="1" applyFill="1" applyBorder="1" applyAlignment="1">
      <alignment horizontal="left" vertical="center" wrapText="1"/>
    </xf>
    <xf numFmtId="0" fontId="30" fillId="0" borderId="29" xfId="0" applyFont="1" applyFill="1" applyBorder="1" applyAlignment="1">
      <alignment horizontal="center" vertical="center" wrapText="1"/>
    </xf>
    <xf numFmtId="3" fontId="5" fillId="0" borderId="29" xfId="0" applyNumberFormat="1" applyFont="1" applyFill="1" applyBorder="1" applyAlignment="1">
      <alignment horizontal="right" vertical="center" indent="1"/>
    </xf>
    <xf numFmtId="0" fontId="7" fillId="0" borderId="0" xfId="39" applyFont="1" applyFill="1" applyBorder="1"/>
    <xf numFmtId="3" fontId="26" fillId="0" borderId="18" xfId="0" applyNumberFormat="1" applyFont="1" applyFill="1" applyBorder="1" applyAlignment="1">
      <alignment horizontal="right" vertical="center" indent="1"/>
    </xf>
    <xf numFmtId="0" fontId="6" fillId="0" borderId="21" xfId="40" applyFont="1" applyFill="1" applyBorder="1" applyAlignment="1">
      <alignment horizontal="center" vertical="center" wrapText="1"/>
    </xf>
    <xf numFmtId="0" fontId="6" fillId="0" borderId="12" xfId="39"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31" applyFont="1" applyFill="1" applyBorder="1" applyAlignment="1">
      <alignment horizontal="center" vertical="center" wrapText="1"/>
    </xf>
    <xf numFmtId="0" fontId="6" fillId="0" borderId="0" xfId="0" applyFont="1" applyFill="1" applyBorder="1" applyAlignment="1">
      <alignment horizontal="left" vertical="center" wrapText="1" shrinkToFit="1"/>
    </xf>
    <xf numFmtId="49" fontId="6" fillId="0" borderId="0" xfId="30" applyNumberFormat="1" applyFont="1" applyFill="1" applyBorder="1" applyAlignment="1">
      <alignment horizontal="center" vertical="center" wrapText="1"/>
    </xf>
    <xf numFmtId="0" fontId="6" fillId="0" borderId="0" xfId="30" applyFont="1" applyFill="1" applyBorder="1" applyAlignment="1">
      <alignment horizontal="left" vertical="center" wrapText="1"/>
    </xf>
    <xf numFmtId="0" fontId="27" fillId="0" borderId="13" xfId="32" applyFont="1" applyFill="1" applyBorder="1" applyAlignment="1">
      <alignment horizontal="center" vertical="center" wrapText="1"/>
    </xf>
    <xf numFmtId="0" fontId="27" fillId="0" borderId="13" xfId="34" applyFont="1" applyFill="1" applyBorder="1" applyAlignment="1">
      <alignment horizontal="center" vertical="center" wrapText="1"/>
    </xf>
    <xf numFmtId="0" fontId="30" fillId="0" borderId="14" xfId="0" applyFont="1" applyFill="1" applyBorder="1" applyAlignment="1">
      <alignment horizontal="center" vertical="center" wrapText="1"/>
    </xf>
    <xf numFmtId="0" fontId="30" fillId="0" borderId="15" xfId="0" applyFont="1" applyFill="1" applyBorder="1" applyAlignment="1">
      <alignment horizontal="center" vertical="center" wrapText="1"/>
    </xf>
    <xf numFmtId="3" fontId="42" fillId="0" borderId="53" xfId="0" applyNumberFormat="1" applyFont="1" applyFill="1" applyBorder="1" applyAlignment="1">
      <alignment horizontal="right" vertical="center" indent="1"/>
    </xf>
    <xf numFmtId="3" fontId="42" fillId="0" borderId="21" xfId="0" applyNumberFormat="1" applyFont="1" applyFill="1" applyBorder="1" applyAlignment="1">
      <alignment horizontal="right" vertical="center" indent="1"/>
    </xf>
    <xf numFmtId="3" fontId="26" fillId="0" borderId="56" xfId="39" applyNumberFormat="1" applyFont="1" applyFill="1" applyBorder="1" applyAlignment="1">
      <alignment horizontal="right" vertical="center" wrapText="1" indent="1"/>
    </xf>
    <xf numFmtId="3" fontId="26" fillId="0" borderId="18" xfId="39" applyNumberFormat="1" applyFont="1" applyFill="1" applyBorder="1" applyAlignment="1">
      <alignment horizontal="right" vertical="center" wrapText="1" indent="1"/>
    </xf>
    <xf numFmtId="3" fontId="26" fillId="0" borderId="17" xfId="39" applyNumberFormat="1" applyFont="1" applyFill="1" applyBorder="1" applyAlignment="1">
      <alignment horizontal="right" vertical="center" wrapText="1" indent="1"/>
    </xf>
    <xf numFmtId="3" fontId="26" fillId="0" borderId="21" xfId="0" applyNumberFormat="1" applyFont="1" applyFill="1" applyBorder="1" applyAlignment="1">
      <alignment horizontal="right" vertical="center" wrapText="1" indent="1"/>
    </xf>
    <xf numFmtId="0" fontId="35" fillId="0" borderId="29" xfId="0" applyFont="1" applyFill="1" applyBorder="1" applyAlignment="1">
      <alignment horizontal="center" vertical="center" wrapText="1"/>
    </xf>
    <xf numFmtId="3" fontId="6" fillId="0" borderId="10" xfId="0" applyNumberFormat="1" applyFont="1" applyFill="1" applyBorder="1" applyAlignment="1">
      <alignment horizontal="center" vertical="center" wrapText="1"/>
    </xf>
    <xf numFmtId="0" fontId="35" fillId="0" borderId="10" xfId="0" applyFont="1" applyFill="1" applyBorder="1" applyAlignment="1">
      <alignment horizontal="center" vertical="center" wrapText="1"/>
    </xf>
    <xf numFmtId="0" fontId="0" fillId="0" borderId="10" xfId="0" applyFill="1" applyBorder="1" applyAlignment="1">
      <alignment horizontal="center" vertical="center"/>
    </xf>
    <xf numFmtId="3" fontId="29" fillId="0" borderId="10" xfId="0" applyNumberFormat="1" applyFont="1" applyFill="1" applyBorder="1" applyAlignment="1">
      <alignment horizontal="right" vertical="center" wrapText="1" indent="1"/>
    </xf>
    <xf numFmtId="3" fontId="26" fillId="0" borderId="35" xfId="39" applyNumberFormat="1" applyFont="1" applyFill="1" applyBorder="1" applyAlignment="1">
      <alignment horizontal="right" vertical="center" indent="1"/>
    </xf>
    <xf numFmtId="49" fontId="26" fillId="0" borderId="56" xfId="39" applyNumberFormat="1" applyFont="1" applyFill="1" applyBorder="1" applyAlignment="1">
      <alignment horizontal="right" vertical="center" wrapText="1" indent="1"/>
    </xf>
    <xf numFmtId="3" fontId="27" fillId="0" borderId="31" xfId="36" applyNumberFormat="1" applyFont="1" applyFill="1" applyBorder="1" applyAlignment="1">
      <alignment horizontal="center" vertical="center" wrapText="1"/>
    </xf>
    <xf numFmtId="3" fontId="26" fillId="0" borderId="60" xfId="0" applyNumberFormat="1" applyFont="1" applyFill="1" applyBorder="1" applyAlignment="1">
      <alignment horizontal="right" vertical="center" indent="1"/>
    </xf>
    <xf numFmtId="3" fontId="26" fillId="0" borderId="32" xfId="0" applyNumberFormat="1" applyFont="1" applyFill="1" applyBorder="1" applyAlignment="1">
      <alignment horizontal="right" vertical="center" indent="1"/>
    </xf>
    <xf numFmtId="0" fontId="0" fillId="0" borderId="15" xfId="0" applyFill="1" applyBorder="1" applyAlignment="1">
      <alignment horizontal="center" vertical="center"/>
    </xf>
    <xf numFmtId="0" fontId="32" fillId="0" borderId="0" xfId="37" applyFont="1" applyFill="1"/>
    <xf numFmtId="0" fontId="26" fillId="0" borderId="0" xfId="37" applyFont="1" applyFill="1" applyAlignment="1">
      <alignment horizontal="center"/>
    </xf>
    <xf numFmtId="0" fontId="32" fillId="0" borderId="31" xfId="36" applyFont="1" applyFill="1" applyBorder="1" applyAlignment="1">
      <alignment horizontal="left" vertical="center" indent="1"/>
    </xf>
    <xf numFmtId="3" fontId="27" fillId="0" borderId="13" xfId="37" applyNumberFormat="1" applyFont="1" applyFill="1" applyBorder="1" applyAlignment="1">
      <alignment horizontal="right" vertical="center" indent="1"/>
    </xf>
    <xf numFmtId="0" fontId="2" fillId="0" borderId="12" xfId="37" applyFill="1" applyBorder="1"/>
    <xf numFmtId="0" fontId="27" fillId="0" borderId="12" xfId="36" applyFont="1" applyFill="1" applyBorder="1" applyAlignment="1">
      <alignment horizontal="left" vertical="center" wrapText="1" indent="1"/>
    </xf>
    <xf numFmtId="0" fontId="31" fillId="0" borderId="0" xfId="37" applyFont="1" applyFill="1"/>
    <xf numFmtId="0" fontId="5" fillId="0" borderId="0" xfId="37" applyFont="1" applyFill="1" applyAlignment="1">
      <alignment horizontal="justify"/>
    </xf>
    <xf numFmtId="3" fontId="0" fillId="0" borderId="0" xfId="0" applyNumberFormat="1" applyFill="1"/>
    <xf numFmtId="3" fontId="45" fillId="0" borderId="0" xfId="0" applyNumberFormat="1" applyFont="1" applyFill="1"/>
    <xf numFmtId="10" fontId="0" fillId="0" borderId="0" xfId="0" applyNumberFormat="1" applyFill="1"/>
    <xf numFmtId="1" fontId="31" fillId="0" borderId="0" xfId="0" applyNumberFormat="1" applyFont="1" applyFill="1" applyAlignment="1">
      <alignment horizontal="left"/>
    </xf>
    <xf numFmtId="1" fontId="0" fillId="0" borderId="0" xfId="0" applyNumberFormat="1" applyFill="1" applyAlignment="1">
      <alignment horizontal="center"/>
    </xf>
    <xf numFmtId="1" fontId="5" fillId="0" borderId="0" xfId="0" applyNumberFormat="1" applyFont="1" applyFill="1" applyAlignment="1">
      <alignment horizontal="left"/>
    </xf>
    <xf numFmtId="0" fontId="9" fillId="0" borderId="0" xfId="35" applyFill="1"/>
    <xf numFmtId="0" fontId="7" fillId="0" borderId="19" xfId="34" applyFont="1" applyFill="1" applyBorder="1" applyAlignment="1">
      <alignment horizontal="center" vertical="center" wrapText="1"/>
    </xf>
    <xf numFmtId="0" fontId="5" fillId="0" borderId="11" xfId="0" applyFont="1" applyFill="1" applyBorder="1" applyAlignment="1">
      <alignment horizontal="center" vertical="center"/>
    </xf>
    <xf numFmtId="0" fontId="35" fillId="0" borderId="15" xfId="0" applyFont="1" applyFill="1" applyBorder="1" applyAlignment="1">
      <alignment horizontal="center" vertical="center" wrapText="1"/>
    </xf>
    <xf numFmtId="3" fontId="26" fillId="0" borderId="34" xfId="0" applyNumberFormat="1" applyFont="1" applyFill="1" applyBorder="1" applyAlignment="1">
      <alignment horizontal="right" vertical="center" indent="1"/>
    </xf>
    <xf numFmtId="0" fontId="0" fillId="0" borderId="21" xfId="0" applyFill="1" applyBorder="1"/>
    <xf numFmtId="3" fontId="7" fillId="0" borderId="21" xfId="0" applyNumberFormat="1" applyFont="1" applyFill="1" applyBorder="1"/>
    <xf numFmtId="165" fontId="0" fillId="0" borderId="0" xfId="0" applyNumberFormat="1" applyFill="1"/>
    <xf numFmtId="0" fontId="27" fillId="0" borderId="0" xfId="35" applyFont="1" applyFill="1"/>
    <xf numFmtId="0" fontId="27" fillId="0" borderId="0" xfId="35" applyFont="1" applyFill="1" applyAlignment="1">
      <alignment wrapText="1"/>
    </xf>
    <xf numFmtId="0" fontId="9" fillId="0" borderId="0" xfId="35" applyFill="1" applyAlignment="1">
      <alignment wrapText="1"/>
    </xf>
    <xf numFmtId="0" fontId="35" fillId="0" borderId="0" xfId="35" applyFont="1" applyFill="1"/>
    <xf numFmtId="0" fontId="35" fillId="0" borderId="0" xfId="35" applyFont="1" applyFill="1" applyAlignment="1">
      <alignment wrapText="1"/>
    </xf>
    <xf numFmtId="0" fontId="6" fillId="0" borderId="0" xfId="35" applyFont="1" applyFill="1"/>
    <xf numFmtId="14" fontId="9" fillId="0" borderId="0" xfId="35" applyNumberFormat="1" applyFill="1" applyAlignment="1">
      <alignment wrapText="1"/>
    </xf>
    <xf numFmtId="0" fontId="7" fillId="0" borderId="13" xfId="34" applyFont="1" applyFill="1" applyBorder="1" applyAlignment="1">
      <alignment horizontal="center" vertical="center" wrapText="1"/>
    </xf>
    <xf numFmtId="0" fontId="5" fillId="0" borderId="14" xfId="0" applyFont="1" applyFill="1" applyBorder="1" applyAlignment="1">
      <alignment horizontal="center" vertical="center"/>
    </xf>
    <xf numFmtId="3" fontId="6" fillId="0" borderId="15" xfId="0" applyNumberFormat="1" applyFont="1" applyFill="1" applyBorder="1" applyAlignment="1">
      <alignment horizontal="center" vertical="center" wrapText="1"/>
    </xf>
    <xf numFmtId="0" fontId="5" fillId="0" borderId="42" xfId="0" applyFont="1" applyFill="1" applyBorder="1" applyAlignment="1">
      <alignment horizontal="center" vertical="center"/>
    </xf>
    <xf numFmtId="0" fontId="0" fillId="0" borderId="28" xfId="0" applyFill="1" applyBorder="1" applyAlignment="1">
      <alignment horizontal="center" vertical="center"/>
    </xf>
    <xf numFmtId="49" fontId="26" fillId="0" borderId="28" xfId="28" applyNumberFormat="1" applyFont="1" applyFill="1" applyBorder="1" applyAlignment="1">
      <alignment vertical="center"/>
    </xf>
    <xf numFmtId="0" fontId="35" fillId="0" borderId="54" xfId="0" applyFont="1" applyFill="1" applyBorder="1" applyAlignment="1">
      <alignment horizontal="center" vertical="center" wrapText="1"/>
    </xf>
    <xf numFmtId="0" fontId="35" fillId="0" borderId="28" xfId="0" applyFont="1" applyFill="1" applyBorder="1" applyAlignment="1">
      <alignment horizontal="center" vertical="center" wrapText="1"/>
    </xf>
    <xf numFmtId="3" fontId="29" fillId="0" borderId="28" xfId="0" applyNumberFormat="1" applyFont="1" applyFill="1" applyBorder="1" applyAlignment="1">
      <alignment horizontal="right" vertical="center" wrapText="1" indent="1"/>
    </xf>
    <xf numFmtId="3" fontId="6" fillId="0" borderId="28" xfId="0" applyNumberFormat="1" applyFont="1" applyFill="1" applyBorder="1" applyAlignment="1">
      <alignment horizontal="center" vertical="center" wrapText="1"/>
    </xf>
    <xf numFmtId="3" fontId="29" fillId="0" borderId="49" xfId="0" applyNumberFormat="1" applyFont="1" applyFill="1" applyBorder="1" applyAlignment="1">
      <alignment horizontal="right" vertical="center" wrapText="1" indent="1"/>
    </xf>
    <xf numFmtId="3" fontId="26" fillId="0" borderId="39" xfId="0" applyNumberFormat="1" applyFont="1" applyFill="1" applyBorder="1" applyAlignment="1">
      <alignment horizontal="right" vertical="center" wrapText="1" indent="1"/>
    </xf>
    <xf numFmtId="0" fontId="26" fillId="0" borderId="71" xfId="0" applyFont="1" applyFill="1" applyBorder="1" applyAlignment="1"/>
    <xf numFmtId="3" fontId="26" fillId="0" borderId="13" xfId="0" applyNumberFormat="1" applyFont="1" applyFill="1" applyBorder="1" applyAlignment="1">
      <alignment horizontal="right" vertical="center" indent="1"/>
    </xf>
    <xf numFmtId="0" fontId="27" fillId="0" borderId="0" xfId="0" applyFont="1" applyFill="1"/>
    <xf numFmtId="0" fontId="31" fillId="0" borderId="0" xfId="0" applyFont="1" applyFill="1"/>
    <xf numFmtId="0" fontId="27" fillId="0" borderId="0" xfId="0" applyFont="1" applyFill="1" applyAlignment="1">
      <alignment horizontal="center"/>
    </xf>
    <xf numFmtId="0" fontId="31" fillId="0" borderId="0" xfId="0" applyFont="1" applyFill="1" applyAlignment="1">
      <alignment horizontal="center"/>
    </xf>
    <xf numFmtId="0" fontId="6" fillId="0" borderId="0" xfId="39" applyFont="1" applyFill="1" applyAlignment="1">
      <alignment vertical="center"/>
    </xf>
    <xf numFmtId="0" fontId="34" fillId="0" borderId="0" xfId="39" applyFont="1" applyFill="1" applyBorder="1"/>
    <xf numFmtId="0" fontId="6" fillId="0" borderId="0" xfId="40" applyFill="1"/>
    <xf numFmtId="0" fontId="34" fillId="0" borderId="0" xfId="39" applyFont="1" applyFill="1"/>
    <xf numFmtId="0" fontId="35" fillId="0" borderId="0" xfId="0" applyFont="1" applyFill="1" applyAlignment="1">
      <alignment horizontal="justify"/>
    </xf>
    <xf numFmtId="0" fontId="27" fillId="0" borderId="0" xfId="38" applyFont="1" applyFill="1"/>
    <xf numFmtId="0" fontId="2" fillId="0" borderId="0" xfId="39" applyFill="1"/>
    <xf numFmtId="0" fontId="31" fillId="0" borderId="0" xfId="31" applyFont="1" applyFill="1" applyBorder="1"/>
    <xf numFmtId="0" fontId="31" fillId="0" borderId="0" xfId="31" applyFont="1" applyFill="1"/>
    <xf numFmtId="49" fontId="2" fillId="0" borderId="0" xfId="39" applyNumberFormat="1" applyFill="1"/>
    <xf numFmtId="3" fontId="2" fillId="0" borderId="0" xfId="39" applyNumberFormat="1" applyFill="1"/>
    <xf numFmtId="0" fontId="27" fillId="0" borderId="0" xfId="39" applyFont="1" applyFill="1"/>
    <xf numFmtId="0" fontId="4" fillId="0" borderId="0" xfId="0" applyFont="1" applyFill="1" applyAlignment="1">
      <alignment horizontal="left"/>
    </xf>
    <xf numFmtId="0" fontId="27" fillId="0" borderId="0" xfId="31" applyFont="1" applyFill="1" applyAlignment="1">
      <alignment horizontal="center"/>
    </xf>
    <xf numFmtId="0" fontId="5" fillId="0" borderId="0" xfId="31" applyFont="1" applyFill="1" applyBorder="1" applyAlignment="1">
      <alignment horizontal="center"/>
    </xf>
    <xf numFmtId="0" fontId="31" fillId="0" borderId="20" xfId="31" applyFont="1" applyFill="1" applyBorder="1"/>
    <xf numFmtId="0" fontId="31" fillId="0" borderId="0" xfId="31" applyFont="1" applyFill="1" applyAlignment="1">
      <alignment horizontal="center"/>
    </xf>
    <xf numFmtId="0" fontId="7" fillId="0" borderId="17" xfId="39" applyFont="1" applyFill="1" applyBorder="1" applyAlignment="1">
      <alignment vertical="center"/>
    </xf>
    <xf numFmtId="0" fontId="26" fillId="0" borderId="0" xfId="31" applyFont="1" applyFill="1" applyAlignment="1">
      <alignment horizontal="center"/>
    </xf>
    <xf numFmtId="0" fontId="27" fillId="0" borderId="0" xfId="39" applyFont="1" applyFill="1" applyBorder="1"/>
    <xf numFmtId="0" fontId="6" fillId="0" borderId="0" xfId="38" applyFill="1"/>
    <xf numFmtId="0" fontId="6" fillId="0" borderId="0" xfId="38" applyFill="1" applyAlignment="1"/>
    <xf numFmtId="0" fontId="0" fillId="0" borderId="0" xfId="0" applyFill="1" applyBorder="1" applyAlignment="1">
      <alignment horizontal="center" vertical="center"/>
    </xf>
    <xf numFmtId="0" fontId="6" fillId="0" borderId="0" xfId="38" applyFill="1" applyAlignment="1">
      <alignment horizontal="center"/>
    </xf>
    <xf numFmtId="3" fontId="6" fillId="0" borderId="0" xfId="38" applyNumberFormat="1" applyFill="1"/>
    <xf numFmtId="3" fontId="31" fillId="0" borderId="0" xfId="31" applyNumberFormat="1" applyFont="1" applyFill="1"/>
    <xf numFmtId="0" fontId="31" fillId="0" borderId="0" xfId="31" applyFont="1" applyFill="1" applyAlignment="1">
      <alignment horizontal="right"/>
    </xf>
    <xf numFmtId="0" fontId="2" fillId="0" borderId="0" xfId="32" applyFill="1" applyBorder="1" applyAlignment="1">
      <alignment horizontal="left" vertical="center" indent="1"/>
    </xf>
    <xf numFmtId="0" fontId="7" fillId="0" borderId="24" xfId="39" applyFont="1" applyFill="1" applyBorder="1"/>
    <xf numFmtId="3" fontId="0" fillId="0" borderId="0" xfId="0" applyNumberFormat="1" applyFill="1" applyBorder="1" applyAlignment="1">
      <alignment horizontal="center" vertical="center"/>
    </xf>
    <xf numFmtId="49" fontId="0" fillId="0" borderId="0" xfId="0" applyNumberFormat="1" applyFill="1" applyBorder="1" applyAlignment="1">
      <alignment horizontal="center" vertical="center"/>
    </xf>
    <xf numFmtId="0" fontId="46" fillId="0" borderId="0" xfId="31" applyFont="1" applyFill="1" applyAlignment="1">
      <alignment horizontal="center"/>
    </xf>
    <xf numFmtId="0" fontId="6" fillId="0" borderId="0" xfId="38" applyFont="1" applyFill="1" applyAlignment="1">
      <alignment horizontal="center"/>
    </xf>
    <xf numFmtId="0" fontId="27" fillId="0" borderId="0" xfId="31" applyFont="1" applyFill="1" applyBorder="1"/>
    <xf numFmtId="0" fontId="29" fillId="0" borderId="0" xfId="31" applyFont="1" applyFill="1" applyBorder="1"/>
    <xf numFmtId="0" fontId="29" fillId="0" borderId="0" xfId="31" applyFont="1" applyFill="1"/>
    <xf numFmtId="0" fontId="46" fillId="0" borderId="0" xfId="31" applyFont="1" applyFill="1" applyBorder="1" applyAlignment="1">
      <alignment horizontal="center"/>
    </xf>
    <xf numFmtId="0" fontId="7" fillId="0" borderId="0" xfId="0" applyFont="1" applyFill="1" applyAlignment="1">
      <alignment horizontal="center"/>
    </xf>
    <xf numFmtId="0" fontId="27" fillId="0" borderId="20" xfId="30" applyFont="1" applyFill="1" applyBorder="1" applyAlignment="1">
      <alignment horizontal="left" vertical="center"/>
    </xf>
    <xf numFmtId="0" fontId="38" fillId="0" borderId="0" xfId="0" applyFont="1" applyFill="1"/>
    <xf numFmtId="0" fontId="36" fillId="0" borderId="0" xfId="0" applyFont="1" applyFill="1"/>
    <xf numFmtId="0" fontId="40" fillId="0" borderId="0" xfId="0" applyFont="1" applyFill="1" applyAlignment="1"/>
    <xf numFmtId="0" fontId="0" fillId="0" borderId="0" xfId="0" applyFill="1" applyAlignment="1">
      <alignment wrapText="1"/>
    </xf>
    <xf numFmtId="3" fontId="0" fillId="0" borderId="0" xfId="0" applyNumberFormat="1" applyFill="1" applyAlignment="1">
      <alignment horizontal="right" vertical="center"/>
    </xf>
    <xf numFmtId="3" fontId="6" fillId="0" borderId="0" xfId="38" applyNumberFormat="1" applyFill="1" applyAlignment="1">
      <alignment horizontal="right" vertical="center"/>
    </xf>
    <xf numFmtId="3" fontId="31" fillId="0" borderId="0" xfId="31" applyNumberFormat="1" applyFont="1" applyFill="1" applyAlignment="1">
      <alignment horizontal="right" vertical="center"/>
    </xf>
    <xf numFmtId="0" fontId="27" fillId="0" borderId="20" xfId="30" applyFont="1" applyFill="1" applyBorder="1" applyAlignment="1">
      <alignment horizontal="left" vertical="center" wrapText="1"/>
    </xf>
    <xf numFmtId="3" fontId="27" fillId="0" borderId="20" xfId="30" applyNumberFormat="1" applyFont="1" applyFill="1" applyBorder="1" applyAlignment="1">
      <alignment horizontal="right" vertical="center"/>
    </xf>
    <xf numFmtId="0" fontId="36" fillId="0" borderId="53" xfId="0" applyFont="1" applyFill="1" applyBorder="1" applyAlignment="1">
      <alignment horizontal="center" vertical="center" wrapText="1"/>
    </xf>
    <xf numFmtId="0" fontId="38" fillId="0" borderId="0" xfId="0" applyFont="1" applyFill="1" applyAlignment="1">
      <alignment wrapText="1"/>
    </xf>
    <xf numFmtId="0" fontId="39" fillId="0" borderId="0" xfId="0" applyFont="1" applyFill="1" applyBorder="1" applyAlignment="1">
      <alignment wrapText="1"/>
    </xf>
    <xf numFmtId="0" fontId="36" fillId="0" borderId="0" xfId="0" applyFont="1" applyFill="1" applyAlignment="1">
      <alignment horizontal="center"/>
    </xf>
    <xf numFmtId="3" fontId="36" fillId="0" borderId="0" xfId="0" applyNumberFormat="1" applyFont="1" applyFill="1" applyAlignment="1">
      <alignment horizontal="right" wrapText="1"/>
    </xf>
    <xf numFmtId="3" fontId="36" fillId="0" borderId="0" xfId="0" applyNumberFormat="1" applyFont="1" applyFill="1" applyAlignment="1">
      <alignment horizontal="right" vertical="center" indent="1"/>
    </xf>
    <xf numFmtId="3" fontId="36" fillId="0" borderId="0" xfId="0" applyNumberFormat="1" applyFont="1" applyFill="1" applyAlignment="1">
      <alignment horizontal="right" vertical="center"/>
    </xf>
    <xf numFmtId="3" fontId="39" fillId="0" borderId="0" xfId="0" applyNumberFormat="1" applyFont="1" applyFill="1" applyBorder="1" applyAlignment="1">
      <alignment horizontal="right" vertical="center"/>
    </xf>
    <xf numFmtId="0" fontId="40" fillId="0" borderId="0" xfId="0" applyFont="1" applyFill="1" applyAlignment="1">
      <alignment wrapText="1"/>
    </xf>
    <xf numFmtId="0" fontId="0" fillId="0" borderId="0" xfId="0" applyFill="1" applyAlignment="1">
      <alignment horizontal="center" wrapText="1"/>
    </xf>
    <xf numFmtId="3" fontId="38" fillId="0" borderId="0" xfId="0" applyNumberFormat="1" applyFont="1" applyFill="1" applyAlignment="1">
      <alignment horizontal="right" wrapText="1"/>
    </xf>
    <xf numFmtId="0" fontId="36" fillId="0" borderId="0" xfId="0" applyFont="1" applyFill="1" applyAlignment="1">
      <alignment wrapText="1"/>
    </xf>
    <xf numFmtId="0" fontId="39" fillId="0" borderId="0" xfId="0" applyFont="1" applyFill="1"/>
    <xf numFmtId="0" fontId="0" fillId="0" borderId="0" xfId="0" applyFill="1" applyAlignment="1">
      <alignment horizontal="right" wrapText="1"/>
    </xf>
    <xf numFmtId="3" fontId="0" fillId="0" borderId="0" xfId="0" applyNumberFormat="1" applyFill="1" applyAlignment="1">
      <alignment horizontal="right" vertical="center" indent="1"/>
    </xf>
    <xf numFmtId="0" fontId="47" fillId="0" borderId="0" xfId="38" applyFont="1" applyFill="1" applyAlignment="1">
      <alignment horizontal="center"/>
    </xf>
    <xf numFmtId="3" fontId="26" fillId="0" borderId="60" xfId="38" applyNumberFormat="1" applyFont="1" applyFill="1" applyBorder="1" applyAlignment="1">
      <alignment horizontal="right" vertical="center" wrapText="1" indent="1"/>
    </xf>
    <xf numFmtId="0" fontId="5" fillId="0" borderId="0" xfId="0" applyFont="1" applyFill="1" applyBorder="1" applyAlignment="1">
      <alignment horizontal="left" vertical="center" indent="1"/>
    </xf>
    <xf numFmtId="0" fontId="2" fillId="0" borderId="0" xfId="0" applyFont="1" applyFill="1" applyBorder="1" applyAlignment="1">
      <alignment vertical="top" wrapText="1"/>
    </xf>
    <xf numFmtId="0" fontId="7" fillId="0" borderId="39" xfId="34" applyFont="1" applyFill="1" applyBorder="1" applyAlignment="1">
      <alignment horizontal="center" vertical="center" wrapText="1"/>
    </xf>
    <xf numFmtId="0" fontId="6" fillId="0" borderId="0" xfId="0" applyFont="1" applyFill="1" applyBorder="1" applyAlignment="1">
      <alignment horizontal="center" vertical="center"/>
    </xf>
    <xf numFmtId="3" fontId="26" fillId="0" borderId="73" xfId="0" applyNumberFormat="1" applyFont="1" applyFill="1" applyBorder="1" applyAlignment="1">
      <alignment horizontal="right" vertical="center" indent="1"/>
    </xf>
    <xf numFmtId="164" fontId="7" fillId="0" borderId="21" xfId="32" applyNumberFormat="1" applyFont="1" applyFill="1" applyBorder="1" applyAlignment="1">
      <alignment horizontal="center" vertical="center" textRotation="90" wrapText="1"/>
    </xf>
    <xf numFmtId="3" fontId="26" fillId="0" borderId="13" xfId="0" applyNumberFormat="1" applyFont="1" applyFill="1" applyBorder="1" applyAlignment="1">
      <alignment horizontal="right" vertical="center" wrapText="1" indent="1"/>
    </xf>
    <xf numFmtId="3" fontId="26" fillId="0" borderId="31" xfId="0" applyNumberFormat="1" applyFont="1" applyFill="1" applyBorder="1" applyAlignment="1">
      <alignment horizontal="right" vertical="center" indent="1"/>
    </xf>
    <xf numFmtId="3" fontId="29" fillId="0" borderId="15" xfId="0" applyNumberFormat="1" applyFont="1" applyFill="1" applyBorder="1" applyAlignment="1">
      <alignment horizontal="right" vertical="center" wrapText="1" indent="1"/>
    </xf>
    <xf numFmtId="3" fontId="29" fillId="0" borderId="59" xfId="0" applyNumberFormat="1" applyFont="1" applyFill="1" applyBorder="1" applyAlignment="1">
      <alignment horizontal="right" vertical="center" wrapText="1" indent="1"/>
    </xf>
    <xf numFmtId="3" fontId="26" fillId="0" borderId="76" xfId="0" applyNumberFormat="1" applyFont="1" applyFill="1" applyBorder="1" applyAlignment="1">
      <alignment horizontal="right" vertical="center" indent="1"/>
    </xf>
    <xf numFmtId="3" fontId="26" fillId="0" borderId="77" xfId="0" applyNumberFormat="1" applyFont="1" applyFill="1" applyBorder="1" applyAlignment="1">
      <alignment horizontal="right" vertical="center" indent="1"/>
    </xf>
    <xf numFmtId="3" fontId="29" fillId="0" borderId="43" xfId="0" applyNumberFormat="1" applyFont="1" applyFill="1" applyBorder="1" applyAlignment="1">
      <alignment horizontal="right" vertical="center" wrapText="1" indent="1"/>
    </xf>
    <xf numFmtId="0" fontId="27" fillId="0" borderId="78" xfId="30" applyFont="1" applyFill="1" applyBorder="1" applyAlignment="1">
      <alignment horizontal="left" vertical="center"/>
    </xf>
    <xf numFmtId="0" fontId="27" fillId="0" borderId="66" xfId="30" applyFont="1" applyFill="1" applyBorder="1" applyAlignment="1">
      <alignment horizontal="center" vertical="center"/>
    </xf>
    <xf numFmtId="3" fontId="5" fillId="0" borderId="10" xfId="0" applyNumberFormat="1" applyFont="1" applyFill="1" applyBorder="1" applyAlignment="1">
      <alignment horizontal="right" vertical="center" indent="1"/>
    </xf>
    <xf numFmtId="3" fontId="26" fillId="0" borderId="56" xfId="0" applyNumberFormat="1" applyFont="1" applyFill="1" applyBorder="1" applyAlignment="1">
      <alignment horizontal="right" vertical="center" indent="1"/>
    </xf>
    <xf numFmtId="3" fontId="2" fillId="0" borderId="0" xfId="0" applyNumberFormat="1" applyFont="1" applyFill="1"/>
    <xf numFmtId="0" fontId="2" fillId="0" borderId="23" xfId="0" applyFont="1" applyFill="1" applyBorder="1" applyAlignment="1">
      <alignment horizontal="center" vertical="center"/>
    </xf>
    <xf numFmtId="3" fontId="2" fillId="0" borderId="0" xfId="0" applyNumberFormat="1" applyFont="1" applyFill="1" applyBorder="1"/>
    <xf numFmtId="3" fontId="0" fillId="0" borderId="0" xfId="0" applyNumberFormat="1"/>
    <xf numFmtId="3" fontId="32" fillId="0" borderId="0" xfId="37" applyNumberFormat="1" applyFont="1" applyFill="1"/>
    <xf numFmtId="0" fontId="35" fillId="0" borderId="0" xfId="0" applyFont="1" applyFill="1"/>
    <xf numFmtId="3" fontId="29" fillId="0" borderId="70" xfId="0" applyNumberFormat="1" applyFont="1" applyFill="1" applyBorder="1" applyAlignment="1">
      <alignment horizontal="right" vertical="center" indent="1"/>
    </xf>
    <xf numFmtId="3" fontId="26" fillId="0" borderId="17" xfId="0" applyNumberFormat="1" applyFont="1" applyFill="1" applyBorder="1" applyAlignment="1">
      <alignment horizontal="right" vertical="center" indent="1"/>
    </xf>
    <xf numFmtId="3" fontId="29" fillId="0" borderId="34" xfId="0" applyNumberFormat="1" applyFont="1" applyFill="1" applyBorder="1" applyAlignment="1">
      <alignment horizontal="right" vertical="center" indent="1"/>
    </xf>
    <xf numFmtId="3" fontId="29" fillId="0" borderId="33" xfId="0" applyNumberFormat="1" applyFont="1" applyFill="1" applyBorder="1" applyAlignment="1">
      <alignment horizontal="right" vertical="center" indent="1"/>
    </xf>
    <xf numFmtId="0" fontId="7" fillId="0" borderId="22" xfId="32" applyFont="1" applyFill="1" applyBorder="1" applyAlignment="1">
      <alignment horizontal="center" vertical="center" wrapText="1"/>
    </xf>
    <xf numFmtId="0" fontId="7" fillId="0" borderId="23" xfId="32" applyFont="1" applyFill="1" applyBorder="1" applyAlignment="1">
      <alignment horizontal="center" vertical="center" wrapText="1"/>
    </xf>
    <xf numFmtId="164" fontId="7" fillId="0" borderId="23" xfId="32" applyNumberFormat="1" applyFont="1" applyFill="1" applyBorder="1" applyAlignment="1">
      <alignment horizontal="left" vertical="center" wrapText="1"/>
    </xf>
    <xf numFmtId="164" fontId="7" fillId="0" borderId="23" xfId="32" applyNumberFormat="1" applyFont="1" applyFill="1" applyBorder="1" applyAlignment="1">
      <alignment horizontal="center" vertical="center" textRotation="90" wrapText="1"/>
    </xf>
    <xf numFmtId="164" fontId="7" fillId="0" borderId="23" xfId="32" applyNumberFormat="1" applyFont="1" applyFill="1" applyBorder="1" applyAlignment="1">
      <alignment horizontal="center" vertical="center" wrapText="1"/>
    </xf>
    <xf numFmtId="3" fontId="29" fillId="0" borderId="23" xfId="32" applyNumberFormat="1" applyFont="1" applyFill="1" applyBorder="1" applyAlignment="1">
      <alignment horizontal="center" vertical="center" wrapText="1"/>
    </xf>
    <xf numFmtId="3" fontId="7" fillId="0" borderId="23" xfId="32" applyNumberFormat="1" applyFont="1" applyFill="1" applyBorder="1" applyAlignment="1">
      <alignment horizontal="center" vertical="center" wrapText="1"/>
    </xf>
    <xf numFmtId="0" fontId="29" fillId="0" borderId="0" xfId="34" applyFont="1" applyFill="1" applyBorder="1" applyAlignment="1">
      <alignment horizontal="center" vertical="center" wrapText="1"/>
    </xf>
    <xf numFmtId="3" fontId="29" fillId="0" borderId="13" xfId="0" applyNumberFormat="1" applyFont="1" applyFill="1" applyBorder="1" applyAlignment="1">
      <alignment horizontal="right" vertical="center" indent="1"/>
    </xf>
    <xf numFmtId="3" fontId="26" fillId="0" borderId="48" xfId="0" applyNumberFormat="1" applyFont="1" applyFill="1" applyBorder="1" applyAlignment="1">
      <alignment horizontal="right" vertical="center" indent="1"/>
    </xf>
    <xf numFmtId="3" fontId="7" fillId="0" borderId="18" xfId="32" applyNumberFormat="1" applyFont="1" applyFill="1" applyBorder="1" applyAlignment="1">
      <alignment horizontal="center" vertical="center" wrapText="1"/>
    </xf>
    <xf numFmtId="3" fontId="26" fillId="0" borderId="74" xfId="0" applyNumberFormat="1" applyFont="1" applyFill="1" applyBorder="1" applyAlignment="1">
      <alignment horizontal="right" vertical="center" wrapText="1" indent="1"/>
    </xf>
    <xf numFmtId="3" fontId="26" fillId="0" borderId="76" xfId="0" applyNumberFormat="1" applyFont="1" applyFill="1" applyBorder="1" applyAlignment="1">
      <alignment horizontal="right" vertical="center" wrapText="1" indent="1"/>
    </xf>
    <xf numFmtId="3" fontId="26" fillId="0" borderId="60" xfId="39" applyNumberFormat="1" applyFont="1" applyFill="1" applyBorder="1" applyAlignment="1">
      <alignment horizontal="right" vertical="center" indent="1"/>
    </xf>
    <xf numFmtId="3" fontId="26" fillId="0" borderId="74" xfId="38" applyNumberFormat="1" applyFont="1" applyFill="1" applyBorder="1" applyAlignment="1">
      <alignment horizontal="right" vertical="center" wrapText="1" indent="1"/>
    </xf>
    <xf numFmtId="3" fontId="42" fillId="0" borderId="77" xfId="0" applyNumberFormat="1" applyFont="1" applyFill="1" applyBorder="1" applyAlignment="1">
      <alignment horizontal="right" vertical="center" indent="1"/>
    </xf>
    <xf numFmtId="0" fontId="26" fillId="0" borderId="28" xfId="0" applyFont="1" applyFill="1" applyBorder="1" applyAlignment="1">
      <alignment horizontal="left" vertical="center" wrapText="1"/>
    </xf>
    <xf numFmtId="3" fontId="5" fillId="0" borderId="35" xfId="0" applyNumberFormat="1" applyFont="1" applyFill="1" applyBorder="1" applyAlignment="1">
      <alignment horizontal="right" vertical="center" indent="1"/>
    </xf>
    <xf numFmtId="3" fontId="5" fillId="0" borderId="33" xfId="0" applyNumberFormat="1" applyFont="1" applyFill="1" applyBorder="1" applyAlignment="1">
      <alignment horizontal="right" vertical="center" indent="1"/>
    </xf>
    <xf numFmtId="3" fontId="5" fillId="0" borderId="34" xfId="0" applyNumberFormat="1" applyFont="1" applyFill="1" applyBorder="1" applyAlignment="1">
      <alignment horizontal="right" vertical="center" indent="1"/>
    </xf>
    <xf numFmtId="0" fontId="6" fillId="0" borderId="22" xfId="39" applyFont="1" applyFill="1" applyBorder="1" applyAlignment="1">
      <alignment horizontal="center" vertical="center" wrapText="1"/>
    </xf>
    <xf numFmtId="0" fontId="6" fillId="0" borderId="23" xfId="39" applyFont="1" applyFill="1" applyBorder="1" applyAlignment="1">
      <alignment horizontal="center" vertical="center"/>
    </xf>
    <xf numFmtId="3" fontId="27" fillId="24" borderId="13" xfId="37" applyNumberFormat="1" applyFont="1" applyFill="1" applyBorder="1" applyAlignment="1">
      <alignment horizontal="right" vertical="center" indent="1"/>
    </xf>
    <xf numFmtId="3" fontId="27" fillId="24" borderId="47" xfId="37" applyNumberFormat="1" applyFont="1" applyFill="1" applyBorder="1" applyAlignment="1">
      <alignment horizontal="right" vertical="center" indent="1"/>
    </xf>
    <xf numFmtId="0" fontId="6" fillId="0" borderId="57" xfId="0" applyFont="1" applyFill="1" applyBorder="1" applyAlignment="1">
      <alignment horizontal="center" vertical="center"/>
    </xf>
    <xf numFmtId="0" fontId="6" fillId="0" borderId="27" xfId="0" applyFont="1" applyFill="1" applyBorder="1" applyAlignment="1">
      <alignment horizontal="center" vertical="center"/>
    </xf>
    <xf numFmtId="0" fontId="0" fillId="0" borderId="0" xfId="0" applyFill="1"/>
    <xf numFmtId="3" fontId="43" fillId="0" borderId="35" xfId="0" applyNumberFormat="1" applyFont="1" applyBorder="1" applyAlignment="1">
      <alignment horizontal="right" vertical="center" indent="1"/>
    </xf>
    <xf numFmtId="3" fontId="49" fillId="0" borderId="35" xfId="31" applyNumberFormat="1" applyFont="1" applyFill="1" applyBorder="1" applyAlignment="1">
      <alignment horizontal="right" vertical="center" wrapText="1" indent="1"/>
    </xf>
    <xf numFmtId="0" fontId="6" fillId="0" borderId="0" xfId="0" applyFont="1"/>
    <xf numFmtId="0" fontId="28" fillId="0" borderId="53" xfId="36" applyFont="1" applyFill="1" applyBorder="1" applyAlignment="1">
      <alignment horizontal="left" vertical="center" indent="1"/>
    </xf>
    <xf numFmtId="0" fontId="28" fillId="0" borderId="77" xfId="36" applyFont="1" applyFill="1" applyBorder="1" applyAlignment="1">
      <alignment horizontal="left" vertical="center" wrapText="1" indent="1"/>
    </xf>
    <xf numFmtId="3" fontId="28" fillId="0" borderId="60" xfId="37" applyNumberFormat="1" applyFont="1" applyFill="1" applyBorder="1" applyAlignment="1">
      <alignment horizontal="right" vertical="center" indent="1"/>
    </xf>
    <xf numFmtId="0" fontId="27" fillId="0" borderId="14" xfId="36" applyFont="1" applyFill="1" applyBorder="1" applyAlignment="1">
      <alignment horizontal="center" vertical="center"/>
    </xf>
    <xf numFmtId="3" fontId="48" fillId="0" borderId="33" xfId="37" applyNumberFormat="1" applyFont="1" applyFill="1" applyBorder="1" applyAlignment="1">
      <alignment horizontal="right" vertical="center" indent="1"/>
    </xf>
    <xf numFmtId="3" fontId="41" fillId="0" borderId="10" xfId="0" applyNumberFormat="1" applyFont="1" applyFill="1" applyBorder="1" applyAlignment="1">
      <alignment vertical="center"/>
    </xf>
    <xf numFmtId="0" fontId="2" fillId="0" borderId="15" xfId="0" applyFont="1" applyFill="1" applyBorder="1" applyAlignment="1">
      <alignment horizontal="center" vertical="center"/>
    </xf>
    <xf numFmtId="3" fontId="5" fillId="0" borderId="29" xfId="0" applyNumberFormat="1" applyFont="1" applyFill="1" applyBorder="1" applyAlignment="1">
      <alignment horizontal="right" vertical="center" wrapText="1" indent="1"/>
    </xf>
    <xf numFmtId="3" fontId="5" fillId="0" borderId="10" xfId="0" applyNumberFormat="1" applyFont="1" applyFill="1" applyBorder="1" applyAlignment="1">
      <alignment horizontal="right" vertical="center" wrapText="1" indent="1"/>
    </xf>
    <xf numFmtId="3" fontId="28" fillId="0" borderId="21" xfId="0" applyNumberFormat="1" applyFont="1" applyFill="1" applyBorder="1" applyAlignment="1">
      <alignment horizontal="right" vertical="center" indent="1"/>
    </xf>
    <xf numFmtId="3" fontId="26" fillId="0" borderId="80" xfId="0" applyNumberFormat="1" applyFont="1" applyFill="1" applyBorder="1" applyAlignment="1">
      <alignment horizontal="right" vertical="center" indent="1"/>
    </xf>
    <xf numFmtId="0" fontId="2" fillId="0" borderId="10" xfId="0"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0" fontId="5" fillId="0" borderId="29" xfId="39" applyNumberFormat="1" applyFont="1" applyFill="1" applyBorder="1" applyAlignment="1">
      <alignment horizontal="center" vertical="center"/>
    </xf>
    <xf numFmtId="0" fontId="5" fillId="0" borderId="10" xfId="39" applyNumberFormat="1" applyFont="1" applyFill="1" applyBorder="1" applyAlignment="1">
      <alignment horizontal="center" vertical="center"/>
    </xf>
    <xf numFmtId="0" fontId="2" fillId="0" borderId="10" xfId="32" applyFont="1" applyFill="1" applyBorder="1" applyAlignment="1">
      <alignment horizontal="center" vertical="center" wrapText="1"/>
    </xf>
    <xf numFmtId="0" fontId="2" fillId="0" borderId="15" xfId="0" applyFont="1" applyFill="1" applyBorder="1" applyAlignment="1">
      <alignment horizontal="center" vertical="center" wrapText="1"/>
    </xf>
    <xf numFmtId="164" fontId="2" fillId="0" borderId="29" xfId="32"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49" fontId="0" fillId="0" borderId="0" xfId="0" applyNumberFormat="1" applyFill="1" applyBorder="1" applyAlignment="1">
      <alignment horizontal="center" vertical="center"/>
    </xf>
    <xf numFmtId="0" fontId="0" fillId="0" borderId="0" xfId="0" applyFill="1"/>
    <xf numFmtId="0" fontId="27" fillId="0" borderId="12" xfId="30" applyFont="1" applyFill="1" applyBorder="1" applyAlignment="1">
      <alignment horizontal="left" vertical="center"/>
    </xf>
    <xf numFmtId="3" fontId="29" fillId="0" borderId="32" xfId="0" applyNumberFormat="1" applyFont="1" applyFill="1" applyBorder="1" applyAlignment="1">
      <alignment horizontal="right" vertical="center" indent="1"/>
    </xf>
    <xf numFmtId="3" fontId="8" fillId="0" borderId="62" xfId="32" applyNumberFormat="1" applyFont="1" applyFill="1" applyBorder="1" applyAlignment="1">
      <alignment horizontal="center" vertical="center" wrapText="1"/>
    </xf>
    <xf numFmtId="0" fontId="2" fillId="0" borderId="37" xfId="32" applyFont="1" applyFill="1" applyBorder="1" applyAlignment="1">
      <alignment horizontal="center" vertical="center" wrapText="1"/>
    </xf>
    <xf numFmtId="0" fontId="2" fillId="0" borderId="29" xfId="32" applyFont="1" applyFill="1" applyBorder="1" applyAlignment="1">
      <alignment horizontal="center" vertical="center" wrapText="1"/>
    </xf>
    <xf numFmtId="0" fontId="2" fillId="0" borderId="29" xfId="32" applyNumberFormat="1" applyFont="1" applyFill="1" applyBorder="1" applyAlignment="1">
      <alignment horizontal="center" vertical="center" wrapText="1"/>
    </xf>
    <xf numFmtId="3" fontId="5" fillId="0" borderId="29" xfId="39" applyNumberFormat="1" applyFont="1" applyFill="1" applyBorder="1" applyAlignment="1">
      <alignment horizontal="right" vertical="center" indent="1"/>
    </xf>
    <xf numFmtId="3" fontId="5" fillId="0" borderId="58" xfId="0" applyNumberFormat="1" applyFont="1" applyFill="1" applyBorder="1" applyAlignment="1">
      <alignment horizontal="right" vertical="center" wrapText="1" indent="1"/>
    </xf>
    <xf numFmtId="3" fontId="5" fillId="0" borderId="32" xfId="32" applyNumberFormat="1" applyFont="1" applyFill="1" applyBorder="1" applyAlignment="1">
      <alignment horizontal="right" vertical="center" wrapText="1" indent="1"/>
    </xf>
    <xf numFmtId="0" fontId="2" fillId="0" borderId="0" xfId="32" applyFont="1" applyFill="1" applyBorder="1" applyAlignment="1">
      <alignment horizontal="center"/>
    </xf>
    <xf numFmtId="3" fontId="5" fillId="0" borderId="33" xfId="32" applyNumberFormat="1" applyFont="1" applyFill="1" applyBorder="1" applyAlignment="1">
      <alignment horizontal="right" vertical="center" wrapText="1" indent="1"/>
    </xf>
    <xf numFmtId="0" fontId="4" fillId="0" borderId="10" xfId="32" applyNumberFormat="1" applyFont="1" applyFill="1" applyBorder="1" applyAlignment="1">
      <alignment horizontal="center" vertical="center" wrapText="1"/>
    </xf>
    <xf numFmtId="164" fontId="2" fillId="0" borderId="10" xfId="32" applyNumberFormat="1" applyFont="1" applyFill="1" applyBorder="1" applyAlignment="1">
      <alignment horizontal="center" vertical="center" wrapText="1"/>
    </xf>
    <xf numFmtId="3" fontId="5" fillId="0" borderId="10" xfId="39" applyNumberFormat="1" applyFont="1" applyFill="1" applyBorder="1" applyAlignment="1">
      <alignment horizontal="right" vertical="center" indent="1"/>
    </xf>
    <xf numFmtId="3" fontId="5" fillId="0" borderId="50" xfId="0" applyNumberFormat="1" applyFont="1" applyFill="1" applyBorder="1" applyAlignment="1">
      <alignment horizontal="right" vertical="center" wrapText="1" indent="1"/>
    </xf>
    <xf numFmtId="0" fontId="5" fillId="0" borderId="33" xfId="34" applyFont="1" applyFill="1" applyBorder="1" applyAlignment="1">
      <alignment horizontal="right" vertical="center" wrapText="1" indent="1"/>
    </xf>
    <xf numFmtId="0" fontId="5" fillId="0" borderId="10" xfId="0" applyNumberFormat="1" applyFont="1" applyFill="1" applyBorder="1" applyAlignment="1">
      <alignment horizontal="center" vertical="center" wrapText="1"/>
    </xf>
    <xf numFmtId="3" fontId="5" fillId="0" borderId="33" xfId="34" applyNumberFormat="1" applyFont="1" applyFill="1" applyBorder="1" applyAlignment="1">
      <alignment horizontal="right" vertical="center" wrapText="1" indent="1"/>
    </xf>
    <xf numFmtId="0" fontId="26" fillId="0" borderId="84" xfId="34" applyFont="1" applyFill="1" applyBorder="1" applyAlignment="1">
      <alignment horizontal="right" vertical="center" wrapText="1" indent="1"/>
    </xf>
    <xf numFmtId="0" fontId="26" fillId="0" borderId="16" xfId="34" applyFont="1" applyFill="1" applyBorder="1" applyAlignment="1">
      <alignment horizontal="right" vertical="center" wrapText="1" indent="1"/>
    </xf>
    <xf numFmtId="0" fontId="2" fillId="0" borderId="11" xfId="32"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3" fontId="5" fillId="0" borderId="15" xfId="0" applyNumberFormat="1" applyFont="1" applyFill="1" applyBorder="1" applyAlignment="1">
      <alignment horizontal="right" vertical="center" wrapText="1" indent="1"/>
    </xf>
    <xf numFmtId="0" fontId="2" fillId="0" borderId="0" xfId="0" applyFont="1" applyFill="1" applyBorder="1" applyAlignment="1">
      <alignment vertical="center"/>
    </xf>
    <xf numFmtId="0" fontId="0" fillId="0" borderId="0" xfId="0" applyFill="1"/>
    <xf numFmtId="0" fontId="0" fillId="0" borderId="0" xfId="0" applyFill="1"/>
    <xf numFmtId="0" fontId="27" fillId="0" borderId="61" xfId="30" applyFont="1" applyFill="1" applyBorder="1" applyAlignment="1">
      <alignment horizontal="left" vertical="center" indent="1"/>
    </xf>
    <xf numFmtId="0" fontId="2" fillId="0" borderId="10" xfId="32" applyNumberFormat="1" applyFont="1" applyFill="1" applyBorder="1" applyAlignment="1">
      <alignment horizontal="center" vertical="center" wrapText="1"/>
    </xf>
    <xf numFmtId="0" fontId="26" fillId="0" borderId="65" xfId="34" applyFont="1" applyFill="1" applyBorder="1" applyAlignment="1">
      <alignment horizontal="right" vertical="center" wrapText="1" indent="1"/>
    </xf>
    <xf numFmtId="3" fontId="26" fillId="0" borderId="41" xfId="0" applyNumberFormat="1" applyFont="1" applyFill="1" applyBorder="1" applyAlignment="1">
      <alignment horizontal="right" vertical="center" wrapText="1" indent="1"/>
    </xf>
    <xf numFmtId="0" fontId="5" fillId="0" borderId="35" xfId="34" applyFont="1" applyFill="1" applyBorder="1" applyAlignment="1">
      <alignment horizontal="right" vertical="center" wrapText="1" indent="1"/>
    </xf>
    <xf numFmtId="3" fontId="5" fillId="0" borderId="33" xfId="0" applyNumberFormat="1" applyFont="1" applyFill="1" applyBorder="1" applyAlignment="1">
      <alignment horizontal="right" vertical="center" wrapText="1" indent="1"/>
    </xf>
    <xf numFmtId="3" fontId="41" fillId="0" borderId="29" xfId="0" applyNumberFormat="1" applyFont="1" applyFill="1" applyBorder="1" applyAlignment="1">
      <alignment vertical="center"/>
    </xf>
    <xf numFmtId="3" fontId="41" fillId="0" borderId="30" xfId="0" applyNumberFormat="1" applyFont="1" applyFill="1" applyBorder="1" applyAlignment="1">
      <alignment vertical="center"/>
    </xf>
    <xf numFmtId="0" fontId="2" fillId="0" borderId="42" xfId="32" applyFont="1" applyFill="1" applyBorder="1" applyAlignment="1">
      <alignment horizontal="center" vertical="center" wrapText="1"/>
    </xf>
    <xf numFmtId="0" fontId="2" fillId="0" borderId="28" xfId="32" applyFont="1" applyFill="1" applyBorder="1" applyAlignment="1">
      <alignment horizontal="center" vertical="center" wrapText="1"/>
    </xf>
    <xf numFmtId="0" fontId="4" fillId="0" borderId="28" xfId="32" applyNumberFormat="1" applyFont="1" applyFill="1" applyBorder="1" applyAlignment="1">
      <alignment horizontal="center" vertical="center" wrapText="1"/>
    </xf>
    <xf numFmtId="164" fontId="2" fillId="0" borderId="28" xfId="32" applyNumberFormat="1" applyFont="1" applyFill="1" applyBorder="1" applyAlignment="1">
      <alignment horizontal="center" vertical="center" wrapText="1"/>
    </xf>
    <xf numFmtId="3" fontId="5" fillId="0" borderId="28" xfId="39" applyNumberFormat="1" applyFont="1" applyFill="1" applyBorder="1" applyAlignment="1">
      <alignment horizontal="right" vertical="center" indent="1"/>
    </xf>
    <xf numFmtId="0" fontId="5" fillId="0" borderId="28" xfId="39" applyNumberFormat="1" applyFont="1" applyFill="1" applyBorder="1" applyAlignment="1">
      <alignment horizontal="center" vertical="center"/>
    </xf>
    <xf numFmtId="3" fontId="5" fillId="0" borderId="81" xfId="0" applyNumberFormat="1" applyFont="1" applyFill="1" applyBorder="1" applyAlignment="1">
      <alignment horizontal="right" vertical="center" wrapText="1" indent="1"/>
    </xf>
    <xf numFmtId="0" fontId="5" fillId="0" borderId="40" xfId="34" applyFont="1" applyFill="1" applyBorder="1" applyAlignment="1">
      <alignment horizontal="right" vertical="center" wrapText="1" indent="1"/>
    </xf>
    <xf numFmtId="0" fontId="26" fillId="0" borderId="83" xfId="34" applyFont="1" applyFill="1" applyBorder="1" applyAlignment="1">
      <alignment horizontal="right" vertical="center" wrapText="1" indent="1"/>
    </xf>
    <xf numFmtId="3" fontId="29" fillId="0" borderId="18" xfId="0" applyNumberFormat="1" applyFont="1" applyFill="1" applyBorder="1" applyAlignment="1">
      <alignment horizontal="right" vertical="center" indent="1"/>
    </xf>
    <xf numFmtId="3" fontId="29" fillId="0" borderId="40" xfId="0" applyNumberFormat="1" applyFont="1" applyFill="1" applyBorder="1" applyAlignment="1">
      <alignment horizontal="right" vertical="center" indent="1"/>
    </xf>
    <xf numFmtId="49" fontId="5" fillId="0" borderId="23" xfId="55" applyNumberFormat="1" applyFont="1" applyFill="1" applyBorder="1" applyAlignment="1">
      <alignment horizontal="center" vertical="center" wrapText="1"/>
    </xf>
    <xf numFmtId="3" fontId="5" fillId="0" borderId="86" xfId="55" applyNumberFormat="1" applyFont="1" applyFill="1" applyBorder="1" applyAlignment="1">
      <alignment horizontal="right" vertical="center" indent="1"/>
    </xf>
    <xf numFmtId="3" fontId="26" fillId="0" borderId="39" xfId="55" applyNumberFormat="1" applyFont="1" applyFill="1" applyBorder="1" applyAlignment="1">
      <alignment horizontal="right" vertical="center" indent="1"/>
    </xf>
    <xf numFmtId="3" fontId="5" fillId="0" borderId="16" xfId="32" applyNumberFormat="1" applyFont="1" applyFill="1" applyBorder="1" applyAlignment="1">
      <alignment horizontal="right" vertical="center" wrapText="1" indent="1"/>
    </xf>
    <xf numFmtId="3" fontId="5" fillId="0" borderId="83" xfId="32" applyNumberFormat="1" applyFont="1" applyFill="1" applyBorder="1" applyAlignment="1">
      <alignment horizontal="right" vertical="center" wrapText="1" indent="1"/>
    </xf>
    <xf numFmtId="0" fontId="26" fillId="0" borderId="0" xfId="0" applyFont="1" applyFill="1" applyBorder="1" applyAlignment="1">
      <alignment wrapText="1"/>
    </xf>
    <xf numFmtId="3" fontId="26" fillId="0" borderId="40" xfId="39" applyNumberFormat="1" applyFont="1" applyFill="1" applyBorder="1" applyAlignment="1">
      <alignment horizontal="right" vertical="center" indent="1"/>
    </xf>
    <xf numFmtId="3" fontId="26" fillId="0" borderId="80" xfId="38" applyNumberFormat="1" applyFont="1" applyFill="1" applyBorder="1" applyAlignment="1">
      <alignment horizontal="right" vertical="center" wrapText="1" indent="1"/>
    </xf>
    <xf numFmtId="3" fontId="27" fillId="0" borderId="63" xfId="30" applyNumberFormat="1" applyFont="1" applyFill="1" applyBorder="1" applyAlignment="1">
      <alignment horizontal="right" vertical="center"/>
    </xf>
    <xf numFmtId="0" fontId="2" fillId="0" borderId="23" xfId="40" applyFont="1" applyFill="1" applyBorder="1" applyAlignment="1">
      <alignment horizontal="center" vertical="center" wrapText="1"/>
    </xf>
    <xf numFmtId="0" fontId="2" fillId="0" borderId="23" xfId="55" applyFont="1" applyFill="1" applyBorder="1" applyAlignment="1">
      <alignment horizontal="center" vertical="center" wrapText="1"/>
    </xf>
    <xf numFmtId="3" fontId="5" fillId="0" borderId="23" xfId="55" applyNumberFormat="1" applyFont="1" applyFill="1" applyBorder="1" applyAlignment="1">
      <alignment horizontal="right" vertical="center" indent="1"/>
    </xf>
    <xf numFmtId="3" fontId="5" fillId="0" borderId="0" xfId="55" applyNumberFormat="1" applyFont="1" applyFill="1" applyBorder="1" applyAlignment="1">
      <alignment horizontal="right" vertical="center" indent="1"/>
    </xf>
    <xf numFmtId="3" fontId="29" fillId="0" borderId="39" xfId="39" applyNumberFormat="1" applyFont="1" applyFill="1" applyBorder="1" applyAlignment="1">
      <alignment horizontal="right" vertical="center" indent="1"/>
    </xf>
    <xf numFmtId="3" fontId="5" fillId="0" borderId="0" xfId="0" applyNumberFormat="1" applyFont="1" applyFill="1" applyBorder="1" applyAlignment="1">
      <alignment horizontal="right" vertical="center" indent="1"/>
    </xf>
    <xf numFmtId="0" fontId="30" fillId="0" borderId="30" xfId="0" applyFont="1" applyFill="1" applyBorder="1" applyAlignment="1">
      <alignment horizontal="center" vertical="center" wrapText="1"/>
    </xf>
    <xf numFmtId="0" fontId="50" fillId="0" borderId="10" xfId="0" applyFont="1" applyFill="1" applyBorder="1" applyAlignment="1">
      <alignment horizontal="center" vertical="center" wrapText="1"/>
    </xf>
    <xf numFmtId="3" fontId="51" fillId="0" borderId="10" xfId="0" applyNumberFormat="1" applyFont="1" applyFill="1" applyBorder="1" applyAlignment="1">
      <alignment vertical="center"/>
    </xf>
    <xf numFmtId="0" fontId="2" fillId="0" borderId="10" xfId="0" applyNumberFormat="1" applyFont="1" applyFill="1" applyBorder="1" applyAlignment="1">
      <alignment horizontal="center" vertical="center"/>
    </xf>
    <xf numFmtId="0" fontId="50" fillId="0" borderId="11" xfId="0" applyFont="1" applyFill="1" applyBorder="1" applyAlignment="1">
      <alignment horizontal="center" vertical="center" wrapText="1"/>
    </xf>
    <xf numFmtId="0" fontId="30" fillId="0" borderId="55" xfId="0" applyFont="1" applyFill="1" applyBorder="1" applyAlignment="1">
      <alignment horizontal="center" vertical="center" wrapText="1"/>
    </xf>
    <xf numFmtId="3" fontId="41" fillId="0" borderId="43" xfId="0" applyNumberFormat="1" applyFont="1" applyFill="1" applyBorder="1" applyAlignment="1">
      <alignment horizontal="right" vertical="center" indent="1"/>
    </xf>
    <xf numFmtId="0" fontId="27" fillId="0" borderId="12" xfId="36" applyFont="1" applyFill="1" applyBorder="1" applyAlignment="1">
      <alignment horizontal="left" vertical="center" indent="1"/>
    </xf>
    <xf numFmtId="0" fontId="0" fillId="0" borderId="0" xfId="0" applyFill="1"/>
    <xf numFmtId="0" fontId="4" fillId="0" borderId="13" xfId="34" applyFont="1" applyFill="1" applyBorder="1" applyAlignment="1">
      <alignment horizontal="center" vertical="center" wrapText="1"/>
    </xf>
    <xf numFmtId="0" fontId="28" fillId="0" borderId="0" xfId="0" applyFont="1" applyFill="1"/>
    <xf numFmtId="0" fontId="5" fillId="0" borderId="0" xfId="37" applyFont="1" applyFill="1"/>
    <xf numFmtId="0" fontId="28" fillId="0" borderId="0" xfId="37" applyFont="1" applyFill="1"/>
    <xf numFmtId="3" fontId="28" fillId="0" borderId="0" xfId="37" applyNumberFormat="1" applyFont="1" applyFill="1"/>
    <xf numFmtId="0" fontId="28" fillId="0" borderId="65" xfId="37" applyFont="1" applyFill="1" applyBorder="1"/>
    <xf numFmtId="0" fontId="4" fillId="0" borderId="0" xfId="37" applyFont="1" applyFill="1"/>
    <xf numFmtId="0" fontId="28" fillId="0" borderId="82" xfId="37" applyFont="1" applyFill="1" applyBorder="1"/>
    <xf numFmtId="0" fontId="28" fillId="0" borderId="84" xfId="37" applyFont="1" applyFill="1" applyBorder="1"/>
    <xf numFmtId="3" fontId="28" fillId="0" borderId="39" xfId="37" applyNumberFormat="1" applyFont="1" applyFill="1" applyBorder="1"/>
    <xf numFmtId="3" fontId="28" fillId="0" borderId="32" xfId="37" applyNumberFormat="1" applyFont="1" applyFill="1" applyBorder="1"/>
    <xf numFmtId="0" fontId="28" fillId="0" borderId="69" xfId="37" applyFont="1" applyFill="1" applyBorder="1"/>
    <xf numFmtId="0" fontId="28" fillId="0" borderId="62" xfId="37" applyFont="1" applyFill="1" applyBorder="1"/>
    <xf numFmtId="0" fontId="28" fillId="0" borderId="64" xfId="37" applyFont="1" applyFill="1" applyBorder="1"/>
    <xf numFmtId="3" fontId="28" fillId="0" borderId="19" xfId="37" applyNumberFormat="1" applyFont="1" applyFill="1" applyBorder="1"/>
    <xf numFmtId="0" fontId="28" fillId="0" borderId="24" xfId="37" applyFont="1" applyFill="1" applyBorder="1"/>
    <xf numFmtId="0" fontId="28" fillId="0" borderId="0" xfId="37" applyFont="1" applyFill="1" applyBorder="1"/>
    <xf numFmtId="0" fontId="28" fillId="0" borderId="76" xfId="37" applyFont="1" applyFill="1" applyBorder="1"/>
    <xf numFmtId="0" fontId="27" fillId="0" borderId="61" xfId="37" applyFont="1" applyFill="1" applyBorder="1"/>
    <xf numFmtId="0" fontId="27" fillId="0" borderId="20" xfId="37" applyFont="1" applyFill="1" applyBorder="1"/>
    <xf numFmtId="0" fontId="27" fillId="0" borderId="63" xfId="37" applyFont="1" applyFill="1" applyBorder="1"/>
    <xf numFmtId="3" fontId="27" fillId="0" borderId="60" xfId="37" applyNumberFormat="1" applyFont="1" applyFill="1" applyBorder="1"/>
    <xf numFmtId="0" fontId="32" fillId="0" borderId="24" xfId="37" applyFont="1" applyFill="1" applyBorder="1"/>
    <xf numFmtId="0" fontId="45" fillId="0" borderId="31" xfId="37" applyFont="1" applyFill="1" applyBorder="1"/>
    <xf numFmtId="0" fontId="27" fillId="0" borderId="12" xfId="37" applyFont="1" applyFill="1" applyBorder="1"/>
    <xf numFmtId="3" fontId="32" fillId="0" borderId="31" xfId="37" applyNumberFormat="1" applyFont="1" applyFill="1" applyBorder="1"/>
    <xf numFmtId="3" fontId="32" fillId="0" borderId="13" xfId="37" applyNumberFormat="1" applyFont="1" applyFill="1" applyBorder="1"/>
    <xf numFmtId="3" fontId="32" fillId="0" borderId="12" xfId="37" applyNumberFormat="1" applyFont="1" applyFill="1" applyBorder="1"/>
    <xf numFmtId="0" fontId="32" fillId="0" borderId="31" xfId="37" applyFont="1" applyFill="1" applyBorder="1"/>
    <xf numFmtId="0" fontId="2" fillId="0" borderId="17" xfId="37" applyFill="1" applyBorder="1"/>
    <xf numFmtId="0" fontId="5" fillId="0" borderId="16" xfId="34" applyFont="1" applyFill="1" applyBorder="1" applyAlignment="1">
      <alignment horizontal="right" vertical="center" wrapText="1" indent="1"/>
    </xf>
    <xf numFmtId="0" fontId="5" fillId="0" borderId="84" xfId="34" applyFont="1" applyFill="1" applyBorder="1" applyAlignment="1">
      <alignment horizontal="right" vertical="center" wrapText="1" indent="1"/>
    </xf>
    <xf numFmtId="0" fontId="5" fillId="0" borderId="83" xfId="34" applyFont="1" applyFill="1" applyBorder="1" applyAlignment="1">
      <alignment horizontal="right" vertical="center" wrapText="1" indent="1"/>
    </xf>
    <xf numFmtId="0" fontId="4" fillId="0" borderId="19" xfId="34" applyFont="1" applyFill="1" applyBorder="1" applyAlignment="1">
      <alignment horizontal="center" vertical="center" wrapText="1"/>
    </xf>
    <xf numFmtId="0" fontId="5" fillId="0" borderId="32" xfId="34" applyFont="1" applyFill="1" applyBorder="1" applyAlignment="1">
      <alignment horizontal="right" vertical="center" wrapText="1" indent="1"/>
    </xf>
    <xf numFmtId="0" fontId="7" fillId="0" borderId="17" xfId="34" applyFont="1" applyFill="1" applyBorder="1" applyAlignment="1">
      <alignment horizontal="center" vertical="center" wrapText="1"/>
    </xf>
    <xf numFmtId="0" fontId="4" fillId="0" borderId="39" xfId="34" applyFont="1" applyFill="1" applyBorder="1" applyAlignment="1">
      <alignment horizontal="center" vertical="center" wrapText="1"/>
    </xf>
    <xf numFmtId="3" fontId="4" fillId="0" borderId="19" xfId="34" applyNumberFormat="1" applyFont="1" applyFill="1" applyBorder="1" applyAlignment="1">
      <alignment horizontal="center" vertical="center" wrapText="1"/>
    </xf>
    <xf numFmtId="3" fontId="26" fillId="0" borderId="69" xfId="0" applyNumberFormat="1" applyFont="1" applyFill="1" applyBorder="1" applyAlignment="1">
      <alignment horizontal="right" vertical="center" indent="1"/>
    </xf>
    <xf numFmtId="3" fontId="26" fillId="0" borderId="24" xfId="0" applyNumberFormat="1" applyFont="1" applyFill="1" applyBorder="1" applyAlignment="1">
      <alignment horizontal="right" vertical="center" indent="1"/>
    </xf>
    <xf numFmtId="3" fontId="5" fillId="0" borderId="13" xfId="55" applyNumberFormat="1" applyFont="1" applyFill="1" applyBorder="1" applyAlignment="1">
      <alignment horizontal="right" vertical="center" indent="1"/>
    </xf>
    <xf numFmtId="3" fontId="29" fillId="0" borderId="65" xfId="0" applyNumberFormat="1" applyFont="1" applyFill="1" applyBorder="1" applyAlignment="1">
      <alignment horizontal="right" vertical="center" indent="1"/>
    </xf>
    <xf numFmtId="3" fontId="29" fillId="0" borderId="44" xfId="0" applyNumberFormat="1" applyFont="1" applyFill="1" applyBorder="1" applyAlignment="1">
      <alignment horizontal="right" vertical="center" indent="1"/>
    </xf>
    <xf numFmtId="0" fontId="4" fillId="0" borderId="17" xfId="34" applyFont="1" applyFill="1" applyBorder="1" applyAlignment="1">
      <alignment horizontal="center" vertical="center" wrapText="1"/>
    </xf>
    <xf numFmtId="0" fontId="7" fillId="0" borderId="31" xfId="34" applyFont="1" applyFill="1" applyBorder="1" applyAlignment="1">
      <alignment horizontal="center" vertical="center" wrapText="1"/>
    </xf>
    <xf numFmtId="3" fontId="29" fillId="0" borderId="76" xfId="0" applyNumberFormat="1" applyFont="1" applyFill="1" applyBorder="1" applyAlignment="1">
      <alignment horizontal="right" vertical="center" indent="1"/>
    </xf>
    <xf numFmtId="3" fontId="29" fillId="0" borderId="73" xfId="0" applyNumberFormat="1" applyFont="1" applyFill="1" applyBorder="1" applyAlignment="1">
      <alignment horizontal="right" vertical="center" indent="1"/>
    </xf>
    <xf numFmtId="3" fontId="5" fillId="0" borderId="51" xfId="0" applyNumberFormat="1" applyFont="1" applyFill="1" applyBorder="1" applyAlignment="1">
      <alignment horizontal="right" vertical="center" wrapText="1" indent="1"/>
    </xf>
    <xf numFmtId="3" fontId="26" fillId="0" borderId="48" xfId="0" applyNumberFormat="1" applyFont="1" applyFill="1" applyBorder="1" applyAlignment="1">
      <alignment horizontal="right" vertical="center" wrapText="1" indent="1"/>
    </xf>
    <xf numFmtId="0" fontId="2" fillId="0" borderId="27"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30" xfId="0" applyFont="1" applyFill="1" applyBorder="1" applyAlignment="1">
      <alignment horizontal="center" vertical="center"/>
    </xf>
    <xf numFmtId="0" fontId="26" fillId="0" borderId="29" xfId="0" applyFont="1" applyFill="1" applyBorder="1" applyAlignment="1" applyProtection="1">
      <alignment horizontal="left" vertical="center" wrapText="1" indent="1"/>
      <protection locked="0"/>
    </xf>
    <xf numFmtId="0" fontId="2" fillId="0" borderId="29" xfId="0" applyFont="1" applyFill="1" applyBorder="1" applyAlignment="1" applyProtection="1">
      <alignment horizontal="left" vertical="center" wrapText="1"/>
      <protection locked="0"/>
    </xf>
    <xf numFmtId="0" fontId="26" fillId="0" borderId="10" xfId="0" applyFont="1" applyFill="1" applyBorder="1" applyAlignment="1" applyProtection="1">
      <alignment horizontal="left" vertical="center" wrapText="1" indent="1"/>
      <protection locked="0"/>
    </xf>
    <xf numFmtId="0" fontId="2" fillId="0" borderId="10" xfId="0" applyFont="1" applyFill="1" applyBorder="1" applyAlignment="1" applyProtection="1">
      <alignment horizontal="left" vertical="center" wrapText="1"/>
      <protection locked="0"/>
    </xf>
    <xf numFmtId="0" fontId="26" fillId="0" borderId="28" xfId="0" applyFont="1" applyFill="1" applyBorder="1" applyAlignment="1" applyProtection="1">
      <alignment horizontal="left" vertical="center" wrapText="1" indent="1"/>
      <protection locked="0"/>
    </xf>
    <xf numFmtId="0" fontId="2" fillId="0" borderId="28" xfId="0" applyFont="1" applyFill="1" applyBorder="1" applyAlignment="1" applyProtection="1">
      <alignment horizontal="left" vertical="center" wrapText="1"/>
      <protection locked="0"/>
    </xf>
    <xf numFmtId="0" fontId="26" fillId="0" borderId="15" xfId="0" applyFont="1" applyFill="1" applyBorder="1" applyAlignment="1" applyProtection="1">
      <alignment horizontal="left" vertical="center" wrapText="1" indent="1"/>
      <protection locked="0"/>
    </xf>
    <xf numFmtId="0" fontId="5" fillId="0" borderId="15" xfId="0" applyFont="1" applyFill="1" applyBorder="1" applyAlignment="1" applyProtection="1">
      <alignment horizontal="left" vertical="center" wrapText="1" indent="1"/>
      <protection locked="0"/>
    </xf>
    <xf numFmtId="0" fontId="42" fillId="0" borderId="10" xfId="0" applyFont="1" applyFill="1" applyBorder="1" applyAlignment="1" applyProtection="1">
      <alignment vertical="center" wrapText="1"/>
      <protection locked="0"/>
    </xf>
    <xf numFmtId="0" fontId="42" fillId="0" borderId="30" xfId="0" applyFont="1" applyFill="1" applyBorder="1" applyAlignment="1" applyProtection="1">
      <alignment vertical="center" wrapText="1"/>
      <protection locked="0"/>
    </xf>
    <xf numFmtId="0" fontId="4" fillId="0" borderId="23" xfId="55" applyFont="1" applyFill="1" applyBorder="1" applyAlignment="1" applyProtection="1">
      <alignment horizontal="left" vertical="center" wrapText="1"/>
      <protection locked="0"/>
    </xf>
    <xf numFmtId="0" fontId="2" fillId="0" borderId="23" xfId="55" applyFont="1" applyFill="1" applyBorder="1" applyAlignment="1" applyProtection="1">
      <alignment horizontal="left" vertical="center" wrapText="1" indent="1"/>
      <protection locked="0"/>
    </xf>
    <xf numFmtId="49" fontId="26" fillId="0" borderId="15" xfId="28" applyNumberFormat="1" applyFont="1" applyFill="1" applyBorder="1" applyAlignment="1" applyProtection="1">
      <alignment vertical="center"/>
      <protection locked="0"/>
    </xf>
    <xf numFmtId="0" fontId="26" fillId="0" borderId="15" xfId="0" applyFont="1" applyFill="1" applyBorder="1" applyAlignment="1" applyProtection="1">
      <alignment vertical="center"/>
      <protection locked="0"/>
    </xf>
    <xf numFmtId="0" fontId="6" fillId="0" borderId="15" xfId="0" applyFont="1" applyFill="1" applyBorder="1" applyAlignment="1" applyProtection="1">
      <alignment horizontal="left" vertical="center" wrapText="1"/>
      <protection locked="0"/>
    </xf>
    <xf numFmtId="1" fontId="6" fillId="0" borderId="10" xfId="0" applyNumberFormat="1" applyFont="1" applyFill="1" applyBorder="1" applyAlignment="1" applyProtection="1">
      <alignment vertical="center" wrapText="1"/>
      <protection locked="0"/>
    </xf>
    <xf numFmtId="0" fontId="28" fillId="0" borderId="0" xfId="37" applyFont="1" applyFill="1" applyAlignment="1">
      <alignment horizontal="justify"/>
    </xf>
    <xf numFmtId="0" fontId="42" fillId="0" borderId="15" xfId="0" applyFont="1" applyFill="1" applyBorder="1" applyAlignment="1" applyProtection="1">
      <alignment vertical="center" wrapText="1"/>
      <protection locked="0"/>
    </xf>
    <xf numFmtId="0" fontId="30" fillId="0" borderId="10" xfId="0" applyFont="1" applyFill="1" applyBorder="1" applyAlignment="1" applyProtection="1">
      <alignment horizontal="left" vertical="center" wrapText="1"/>
      <protection locked="0"/>
    </xf>
    <xf numFmtId="0" fontId="42" fillId="0" borderId="29" xfId="0" applyFont="1" applyFill="1" applyBorder="1" applyAlignment="1" applyProtection="1">
      <alignment vertical="center" wrapText="1"/>
      <protection locked="0"/>
    </xf>
    <xf numFmtId="0" fontId="30" fillId="0" borderId="29" xfId="0" applyFont="1" applyFill="1" applyBorder="1" applyAlignment="1" applyProtection="1">
      <alignment horizontal="left" vertical="center" wrapText="1"/>
      <protection locked="0"/>
    </xf>
    <xf numFmtId="0" fontId="50" fillId="0" borderId="10" xfId="0" applyFont="1" applyFill="1" applyBorder="1" applyAlignment="1" applyProtection="1">
      <alignment horizontal="left" vertical="center" wrapText="1"/>
      <protection locked="0"/>
    </xf>
    <xf numFmtId="0" fontId="30" fillId="0" borderId="30"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center" wrapText="1"/>
      <protection locked="0"/>
    </xf>
    <xf numFmtId="3" fontId="30" fillId="0" borderId="29" xfId="0" applyNumberFormat="1" applyFont="1" applyFill="1" applyBorder="1" applyAlignment="1" applyProtection="1">
      <alignment horizontal="left" vertical="center" wrapText="1"/>
      <protection locked="0"/>
    </xf>
    <xf numFmtId="0" fontId="2" fillId="0" borderId="46" xfId="0" applyFont="1" applyFill="1" applyBorder="1" applyAlignment="1" applyProtection="1">
      <alignment horizontal="left" vertical="center" wrapText="1"/>
      <protection locked="0"/>
    </xf>
    <xf numFmtId="1" fontId="2" fillId="0" borderId="30" xfId="0" applyNumberFormat="1" applyFont="1" applyFill="1" applyBorder="1" applyAlignment="1">
      <alignment vertical="center" wrapText="1"/>
    </xf>
    <xf numFmtId="0" fontId="0" fillId="0" borderId="0" xfId="0" applyFill="1"/>
    <xf numFmtId="0" fontId="27" fillId="0" borderId="31" xfId="30" applyFont="1" applyFill="1" applyBorder="1" applyAlignment="1">
      <alignment horizontal="left" vertical="center" indent="1"/>
    </xf>
    <xf numFmtId="1" fontId="2" fillId="0" borderId="15" xfId="0" applyNumberFormat="1" applyFont="1" applyFill="1" applyBorder="1" applyAlignment="1">
      <alignment horizontal="center" vertical="center" wrapText="1"/>
    </xf>
    <xf numFmtId="0" fontId="5" fillId="0" borderId="59" xfId="0" applyNumberFormat="1" applyFont="1" applyFill="1" applyBorder="1" applyAlignment="1">
      <alignment horizontal="right" vertical="center" wrapText="1" indent="1"/>
    </xf>
    <xf numFmtId="3" fontId="5" fillId="0" borderId="37" xfId="0" applyNumberFormat="1" applyFont="1" applyFill="1" applyBorder="1" applyAlignment="1">
      <alignment horizontal="right" vertical="center" wrapText="1" indent="1"/>
    </xf>
    <xf numFmtId="3" fontId="26" fillId="0" borderId="29" xfId="0" applyNumberFormat="1" applyFont="1" applyFill="1" applyBorder="1" applyAlignment="1">
      <alignment horizontal="right" vertical="center" wrapText="1" indent="1"/>
    </xf>
    <xf numFmtId="3" fontId="26" fillId="0" borderId="58" xfId="0" applyNumberFormat="1" applyFont="1" applyFill="1" applyBorder="1" applyAlignment="1">
      <alignment horizontal="right" vertical="center" wrapText="1" indent="1"/>
    </xf>
    <xf numFmtId="3" fontId="5" fillId="0" borderId="84"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26" fillId="0" borderId="10" xfId="0" applyNumberFormat="1" applyFont="1" applyFill="1" applyBorder="1" applyAlignment="1">
      <alignment horizontal="right" vertical="center" wrapText="1" indent="1"/>
    </xf>
    <xf numFmtId="3" fontId="26" fillId="0" borderId="50" xfId="0" applyNumberFormat="1" applyFont="1" applyFill="1" applyBorder="1" applyAlignment="1">
      <alignment horizontal="right" vertical="center" wrapText="1" indent="1"/>
    </xf>
    <xf numFmtId="3" fontId="5" fillId="0" borderId="16" xfId="0" applyNumberFormat="1" applyFont="1" applyFill="1" applyBorder="1" applyAlignment="1">
      <alignment horizontal="right" vertical="center" wrapText="1" indent="1"/>
    </xf>
    <xf numFmtId="3" fontId="5" fillId="0" borderId="55" xfId="0" applyNumberFormat="1" applyFont="1" applyFill="1" applyBorder="1" applyAlignment="1">
      <alignment horizontal="right" vertical="center" wrapText="1" indent="1"/>
    </xf>
    <xf numFmtId="3" fontId="26" fillId="0" borderId="30" xfId="0" applyNumberFormat="1" applyFont="1" applyFill="1" applyBorder="1" applyAlignment="1">
      <alignment horizontal="right" vertical="center" wrapText="1" indent="1"/>
    </xf>
    <xf numFmtId="3" fontId="5" fillId="0" borderId="30" xfId="0" applyNumberFormat="1" applyFont="1" applyFill="1" applyBorder="1" applyAlignment="1">
      <alignment horizontal="right" vertical="center" wrapText="1" indent="1"/>
    </xf>
    <xf numFmtId="3" fontId="26" fillId="0" borderId="51" xfId="0" applyNumberFormat="1" applyFont="1" applyFill="1" applyBorder="1" applyAlignment="1">
      <alignment horizontal="right" vertical="center" wrapText="1" indent="1"/>
    </xf>
    <xf numFmtId="0" fontId="4" fillId="0" borderId="21" xfId="0" applyFont="1" applyFill="1" applyBorder="1" applyAlignment="1">
      <alignment horizontal="center" vertical="center"/>
    </xf>
    <xf numFmtId="3" fontId="5" fillId="0" borderId="21" xfId="0" applyNumberFormat="1" applyFont="1" applyFill="1" applyBorder="1" applyAlignment="1">
      <alignment horizontal="right" vertical="center" indent="1"/>
    </xf>
    <xf numFmtId="3" fontId="5" fillId="0" borderId="56" xfId="0" applyNumberFormat="1" applyFont="1" applyFill="1" applyBorder="1" applyAlignment="1">
      <alignment horizontal="right" vertical="center" indent="1"/>
    </xf>
    <xf numFmtId="3" fontId="5" fillId="0" borderId="47" xfId="0" applyNumberFormat="1" applyFont="1" applyFill="1" applyBorder="1" applyAlignment="1">
      <alignment horizontal="right" vertical="center" indent="1"/>
    </xf>
    <xf numFmtId="0" fontId="4" fillId="0" borderId="0" xfId="0" applyFont="1" applyFill="1" applyBorder="1" applyAlignment="1">
      <alignment vertical="center"/>
    </xf>
    <xf numFmtId="0" fontId="2" fillId="0" borderId="0" xfId="0" applyFont="1" applyFill="1" applyBorder="1" applyAlignment="1">
      <alignment horizontal="center" vertical="center"/>
    </xf>
    <xf numFmtId="0" fontId="27" fillId="0" borderId="25" xfId="36" applyFont="1" applyFill="1" applyBorder="1" applyAlignment="1">
      <alignment vertical="center"/>
    </xf>
    <xf numFmtId="0" fontId="0" fillId="0" borderId="22" xfId="0" applyFill="1" applyBorder="1" applyAlignment="1">
      <alignment vertical="center"/>
    </xf>
    <xf numFmtId="0" fontId="4" fillId="0" borderId="0" xfId="0" applyFont="1" applyFill="1" applyAlignment="1">
      <alignment horizontal="center"/>
    </xf>
    <xf numFmtId="3" fontId="4" fillId="0" borderId="13" xfId="34" applyNumberFormat="1" applyFont="1" applyFill="1" applyBorder="1" applyAlignment="1">
      <alignment horizontal="center" vertical="center" wrapText="1"/>
    </xf>
    <xf numFmtId="0" fontId="30" fillId="0" borderId="15" xfId="0" applyFont="1" applyFill="1" applyBorder="1" applyAlignment="1" applyProtection="1">
      <alignment horizontal="left" vertical="center" wrapText="1"/>
      <protection locked="0"/>
    </xf>
    <xf numFmtId="3" fontId="41" fillId="0" borderId="15" xfId="0" applyNumberFormat="1" applyFont="1" applyFill="1" applyBorder="1" applyAlignment="1">
      <alignment vertical="center"/>
    </xf>
    <xf numFmtId="0" fontId="2" fillId="0" borderId="15" xfId="0" applyNumberFormat="1" applyFont="1" applyFill="1" applyBorder="1" applyAlignment="1">
      <alignment horizontal="center" vertical="center"/>
    </xf>
    <xf numFmtId="3" fontId="41" fillId="0" borderId="59" xfId="0" applyNumberFormat="1" applyFont="1" applyFill="1" applyBorder="1" applyAlignment="1">
      <alignment horizontal="right" vertical="center" indent="1"/>
    </xf>
    <xf numFmtId="3" fontId="41" fillId="0" borderId="14" xfId="0" applyNumberFormat="1" applyFont="1" applyFill="1" applyBorder="1" applyAlignment="1">
      <alignment horizontal="right" vertical="center" indent="1"/>
    </xf>
    <xf numFmtId="3" fontId="26" fillId="0" borderId="15" xfId="0" applyNumberFormat="1" applyFont="1" applyFill="1" applyBorder="1" applyAlignment="1">
      <alignment horizontal="right" vertical="center" indent="1"/>
    </xf>
    <xf numFmtId="3" fontId="41" fillId="0" borderId="15" xfId="0" applyNumberFormat="1" applyFont="1" applyFill="1" applyBorder="1" applyAlignment="1">
      <alignment horizontal="right" vertical="center" indent="1"/>
    </xf>
    <xf numFmtId="3" fontId="5" fillId="0" borderId="85" xfId="0" applyNumberFormat="1" applyFont="1" applyFill="1" applyBorder="1" applyAlignment="1">
      <alignment horizontal="right" vertical="center" indent="1"/>
    </xf>
    <xf numFmtId="3" fontId="5" fillId="0" borderId="84" xfId="0" applyNumberFormat="1" applyFont="1" applyFill="1" applyBorder="1" applyAlignment="1">
      <alignment horizontal="right" vertical="center" indent="1"/>
    </xf>
    <xf numFmtId="0" fontId="30" fillId="0" borderId="22"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42" fillId="0" borderId="23" xfId="0" applyFont="1" applyFill="1" applyBorder="1" applyAlignment="1" applyProtection="1">
      <alignment vertical="center" wrapText="1"/>
      <protection locked="0"/>
    </xf>
    <xf numFmtId="0" fontId="30" fillId="0" borderId="23" xfId="0" applyFont="1" applyFill="1" applyBorder="1" applyAlignment="1" applyProtection="1">
      <alignment horizontal="left" vertical="center" wrapText="1"/>
      <protection locked="0"/>
    </xf>
    <xf numFmtId="3" fontId="41" fillId="0" borderId="23" xfId="0" applyNumberFormat="1" applyFont="1" applyFill="1" applyBorder="1" applyAlignment="1">
      <alignment vertical="center"/>
    </xf>
    <xf numFmtId="0" fontId="2" fillId="0" borderId="23" xfId="0" applyNumberFormat="1" applyFont="1" applyFill="1" applyBorder="1" applyAlignment="1">
      <alignment horizontal="center" vertical="center"/>
    </xf>
    <xf numFmtId="3" fontId="41" fillId="0" borderId="75" xfId="0" applyNumberFormat="1" applyFont="1" applyFill="1" applyBorder="1" applyAlignment="1">
      <alignment horizontal="right" vertical="center" indent="1"/>
    </xf>
    <xf numFmtId="3" fontId="41" fillId="0" borderId="22" xfId="0" applyNumberFormat="1" applyFont="1" applyFill="1" applyBorder="1" applyAlignment="1">
      <alignment horizontal="right" vertical="center" indent="1"/>
    </xf>
    <xf numFmtId="3" fontId="26" fillId="0" borderId="23" xfId="0" applyNumberFormat="1" applyFont="1" applyFill="1" applyBorder="1" applyAlignment="1">
      <alignment horizontal="right" vertical="center" indent="1"/>
    </xf>
    <xf numFmtId="3" fontId="41" fillId="0" borderId="23" xfId="0" applyNumberFormat="1" applyFont="1" applyFill="1" applyBorder="1" applyAlignment="1">
      <alignment horizontal="right" vertical="center" indent="1"/>
    </xf>
    <xf numFmtId="3" fontId="5" fillId="0" borderId="86" xfId="0" applyNumberFormat="1" applyFont="1" applyFill="1" applyBorder="1" applyAlignment="1">
      <alignment horizontal="right" vertical="center" indent="1"/>
    </xf>
    <xf numFmtId="0" fontId="30" fillId="0" borderId="42" xfId="0" applyFont="1" applyFill="1" applyBorder="1" applyAlignment="1">
      <alignment horizontal="center" vertical="center" wrapText="1"/>
    </xf>
    <xf numFmtId="0" fontId="30" fillId="0" borderId="28" xfId="0" applyFont="1" applyFill="1" applyBorder="1" applyAlignment="1">
      <alignment horizontal="center" vertical="center" wrapText="1"/>
    </xf>
    <xf numFmtId="0" fontId="2" fillId="0" borderId="28" xfId="0" applyFont="1" applyFill="1" applyBorder="1" applyAlignment="1">
      <alignment horizontal="center" vertical="center"/>
    </xf>
    <xf numFmtId="0" fontId="42" fillId="0" borderId="28" xfId="0" applyFont="1" applyFill="1" applyBorder="1" applyAlignment="1" applyProtection="1">
      <alignment vertical="center" wrapText="1"/>
      <protection locked="0"/>
    </xf>
    <xf numFmtId="0" fontId="30" fillId="0" borderId="28" xfId="0" applyFont="1" applyFill="1" applyBorder="1" applyAlignment="1" applyProtection="1">
      <alignment horizontal="left" vertical="center" wrapText="1"/>
      <protection locked="0"/>
    </xf>
    <xf numFmtId="3" fontId="41" fillId="0" borderId="28" xfId="0" applyNumberFormat="1" applyFont="1" applyFill="1" applyBorder="1" applyAlignment="1">
      <alignment vertical="center"/>
    </xf>
    <xf numFmtId="0" fontId="2" fillId="0" borderId="28" xfId="0" applyNumberFormat="1" applyFont="1" applyFill="1" applyBorder="1" applyAlignment="1">
      <alignment horizontal="center" vertical="center"/>
    </xf>
    <xf numFmtId="3" fontId="41" fillId="0" borderId="49" xfId="0" applyNumberFormat="1" applyFont="1" applyFill="1" applyBorder="1" applyAlignment="1">
      <alignment horizontal="right" vertical="center" indent="1"/>
    </xf>
    <xf numFmtId="3" fontId="41" fillId="0" borderId="42" xfId="0" applyNumberFormat="1" applyFont="1" applyFill="1" applyBorder="1" applyAlignment="1">
      <alignment horizontal="right" vertical="center" indent="1"/>
    </xf>
    <xf numFmtId="3" fontId="26" fillId="0" borderId="28" xfId="0" applyNumberFormat="1" applyFont="1" applyFill="1" applyBorder="1" applyAlignment="1">
      <alignment horizontal="right" vertical="center" indent="1"/>
    </xf>
    <xf numFmtId="3" fontId="41" fillId="0" borderId="28" xfId="0" applyNumberFormat="1" applyFont="1" applyFill="1" applyBorder="1" applyAlignment="1">
      <alignment horizontal="right" vertical="center" indent="1"/>
    </xf>
    <xf numFmtId="3" fontId="5" fillId="0" borderId="81" xfId="0" applyNumberFormat="1" applyFont="1" applyFill="1" applyBorder="1" applyAlignment="1">
      <alignment horizontal="right" vertical="center" indent="1"/>
    </xf>
    <xf numFmtId="3" fontId="5" fillId="0" borderId="83" xfId="0" applyNumberFormat="1" applyFont="1" applyFill="1" applyBorder="1" applyAlignment="1">
      <alignment horizontal="right" vertical="center" indent="1"/>
    </xf>
    <xf numFmtId="0" fontId="36" fillId="0" borderId="21" xfId="0" applyFont="1" applyFill="1" applyBorder="1" applyAlignment="1">
      <alignment horizontal="center" vertical="center" wrapText="1"/>
    </xf>
    <xf numFmtId="0" fontId="37" fillId="0" borderId="21" xfId="0" applyFont="1" applyFill="1" applyBorder="1" applyAlignment="1">
      <alignment horizontal="center" vertical="center" wrapText="1"/>
    </xf>
    <xf numFmtId="3" fontId="42" fillId="0" borderId="56" xfId="0" applyNumberFormat="1" applyFont="1" applyFill="1" applyBorder="1" applyAlignment="1">
      <alignment horizontal="right" vertical="center" indent="1"/>
    </xf>
    <xf numFmtId="3" fontId="42" fillId="0" borderId="31" xfId="0" applyNumberFormat="1" applyFont="1" applyFill="1" applyBorder="1" applyAlignment="1">
      <alignment horizontal="right" vertical="center" indent="1"/>
    </xf>
    <xf numFmtId="3" fontId="42" fillId="0" borderId="47" xfId="0" applyNumberFormat="1" applyFont="1" applyFill="1" applyBorder="1" applyAlignment="1">
      <alignment horizontal="right" vertical="center" indent="1"/>
    </xf>
    <xf numFmtId="3" fontId="42" fillId="0" borderId="18" xfId="0" applyNumberFormat="1" applyFont="1" applyFill="1" applyBorder="1" applyAlignment="1">
      <alignment horizontal="right" vertical="center" indent="1"/>
    </xf>
    <xf numFmtId="3" fontId="42" fillId="0" borderId="17" xfId="0" applyNumberFormat="1" applyFont="1" applyFill="1" applyBorder="1" applyAlignment="1">
      <alignment horizontal="right" vertical="center" indent="1"/>
    </xf>
    <xf numFmtId="0" fontId="30" fillId="0" borderId="0" xfId="0" applyFont="1" applyFill="1" applyBorder="1" applyAlignment="1">
      <alignment wrapText="1"/>
    </xf>
    <xf numFmtId="3" fontId="30" fillId="0" borderId="0" xfId="0" applyNumberFormat="1" applyFont="1" applyFill="1" applyBorder="1" applyAlignment="1">
      <alignment horizontal="right" vertical="center"/>
    </xf>
    <xf numFmtId="0" fontId="30" fillId="0" borderId="0" xfId="0" applyFont="1" applyFill="1"/>
    <xf numFmtId="0" fontId="2" fillId="0" borderId="29" xfId="0" applyNumberFormat="1" applyFont="1" applyFill="1" applyBorder="1" applyAlignment="1">
      <alignment horizontal="center" vertical="center"/>
    </xf>
    <xf numFmtId="3" fontId="41" fillId="0" borderId="46" xfId="0" applyNumberFormat="1" applyFont="1" applyFill="1" applyBorder="1" applyAlignment="1">
      <alignment horizontal="right" vertical="center" indent="1"/>
    </xf>
    <xf numFmtId="3" fontId="41" fillId="0" borderId="37" xfId="0" applyNumberFormat="1" applyFont="1" applyFill="1" applyBorder="1" applyAlignment="1">
      <alignment horizontal="right" vertical="center" indent="1"/>
    </xf>
    <xf numFmtId="3" fontId="26" fillId="0" borderId="29" xfId="0" applyNumberFormat="1" applyFont="1" applyFill="1" applyBorder="1" applyAlignment="1">
      <alignment horizontal="right" vertical="center" indent="1"/>
    </xf>
    <xf numFmtId="3" fontId="41" fillId="0" borderId="29" xfId="0" applyNumberFormat="1" applyFont="1" applyFill="1" applyBorder="1" applyAlignment="1">
      <alignment horizontal="right" vertical="center" indent="1"/>
    </xf>
    <xf numFmtId="3" fontId="26" fillId="0" borderId="58" xfId="0" applyNumberFormat="1" applyFont="1" applyFill="1" applyBorder="1" applyAlignment="1">
      <alignment horizontal="right" vertical="center" indent="1"/>
    </xf>
    <xf numFmtId="3" fontId="5" fillId="0" borderId="68" xfId="0" applyNumberFormat="1" applyFont="1" applyFill="1" applyBorder="1" applyAlignment="1">
      <alignment horizontal="right" vertical="center" indent="1"/>
    </xf>
    <xf numFmtId="3" fontId="41" fillId="0" borderId="11" xfId="0" applyNumberFormat="1" applyFont="1" applyFill="1" applyBorder="1" applyAlignment="1">
      <alignment horizontal="right" vertical="center" indent="1"/>
    </xf>
    <xf numFmtId="3" fontId="26" fillId="0" borderId="10" xfId="0" applyNumberFormat="1" applyFont="1" applyFill="1" applyBorder="1" applyAlignment="1">
      <alignment horizontal="right" vertical="center" indent="1"/>
    </xf>
    <xf numFmtId="3" fontId="41" fillId="0" borderId="10" xfId="0" applyNumberFormat="1" applyFont="1" applyFill="1" applyBorder="1" applyAlignment="1">
      <alignment horizontal="right" vertical="center" indent="1"/>
    </xf>
    <xf numFmtId="3" fontId="26" fillId="0" borderId="50" xfId="0" applyNumberFormat="1" applyFont="1" applyFill="1" applyBorder="1" applyAlignment="1">
      <alignment horizontal="right" vertical="center" indent="1"/>
    </xf>
    <xf numFmtId="3" fontId="5" fillId="0" borderId="16" xfId="0" applyNumberFormat="1" applyFont="1" applyFill="1" applyBorder="1" applyAlignment="1">
      <alignment horizontal="right" vertical="center" indent="1"/>
    </xf>
    <xf numFmtId="3" fontId="52" fillId="0" borderId="10" xfId="0" applyNumberFormat="1" applyFont="1" applyFill="1" applyBorder="1" applyAlignment="1">
      <alignment vertical="center"/>
    </xf>
    <xf numFmtId="3" fontId="52" fillId="0" borderId="50" xfId="0" applyNumberFormat="1" applyFont="1" applyFill="1" applyBorder="1" applyAlignment="1">
      <alignment vertical="center"/>
    </xf>
    <xf numFmtId="0" fontId="2" fillId="0" borderId="30" xfId="0" applyNumberFormat="1" applyFont="1" applyFill="1" applyBorder="1" applyAlignment="1">
      <alignment horizontal="center" vertical="center"/>
    </xf>
    <xf numFmtId="3" fontId="41" fillId="0" borderId="36" xfId="0" applyNumberFormat="1" applyFont="1" applyFill="1" applyBorder="1" applyAlignment="1">
      <alignment horizontal="right" vertical="center" indent="1"/>
    </xf>
    <xf numFmtId="3" fontId="26" fillId="0" borderId="81" xfId="0" applyNumberFormat="1" applyFont="1" applyFill="1" applyBorder="1" applyAlignment="1">
      <alignment horizontal="right" vertical="center" indent="1"/>
    </xf>
    <xf numFmtId="3" fontId="5" fillId="0" borderId="70" xfId="0" applyNumberFormat="1" applyFont="1" applyFill="1" applyBorder="1" applyAlignment="1">
      <alignment horizontal="right" vertical="center" indent="1"/>
    </xf>
    <xf numFmtId="0" fontId="28" fillId="0" borderId="23" xfId="36" applyFont="1" applyFill="1" applyBorder="1" applyAlignment="1">
      <alignment horizontal="left" vertical="center" indent="1"/>
    </xf>
    <xf numFmtId="0" fontId="0" fillId="0" borderId="0" xfId="0" applyFill="1"/>
    <xf numFmtId="0" fontId="4" fillId="0" borderId="19" xfId="34" applyFont="1" applyFill="1" applyBorder="1" applyAlignment="1">
      <alignment horizontal="center" vertical="center" wrapText="1"/>
    </xf>
    <xf numFmtId="3" fontId="2" fillId="0" borderId="0" xfId="0" applyNumberFormat="1" applyFont="1" applyFill="1" applyBorder="1" applyAlignment="1">
      <alignment horizontal="right" indent="1"/>
    </xf>
    <xf numFmtId="3" fontId="29" fillId="0" borderId="37" xfId="0" applyNumberFormat="1" applyFont="1" applyFill="1" applyBorder="1" applyAlignment="1">
      <alignment horizontal="right" vertical="center" wrapText="1" indent="1"/>
    </xf>
    <xf numFmtId="3" fontId="29" fillId="0" borderId="55" xfId="0" applyNumberFormat="1" applyFont="1" applyFill="1" applyBorder="1" applyAlignment="1">
      <alignment horizontal="right" vertical="center" wrapText="1" indent="1"/>
    </xf>
    <xf numFmtId="3" fontId="29" fillId="0" borderId="30" xfId="0" applyNumberFormat="1" applyFont="1" applyFill="1" applyBorder="1" applyAlignment="1">
      <alignment horizontal="right" vertical="center" wrapText="1" indent="1"/>
    </xf>
    <xf numFmtId="0" fontId="5" fillId="0" borderId="0" xfId="0" applyFont="1" applyFill="1"/>
    <xf numFmtId="3" fontId="29" fillId="0" borderId="68" xfId="0" applyNumberFormat="1" applyFont="1" applyFill="1" applyBorder="1" applyAlignment="1">
      <alignment horizontal="right" vertical="center" indent="1"/>
    </xf>
    <xf numFmtId="3" fontId="5" fillId="0" borderId="15" xfId="0" applyNumberFormat="1" applyFont="1" applyFill="1" applyBorder="1" applyAlignment="1">
      <alignment horizontal="right" vertical="center" indent="1"/>
    </xf>
    <xf numFmtId="0" fontId="0" fillId="0" borderId="0" xfId="0" applyFill="1"/>
    <xf numFmtId="3" fontId="30" fillId="0" borderId="15" xfId="0" applyNumberFormat="1" applyFont="1" applyFill="1" applyBorder="1" applyAlignment="1">
      <alignment horizontal="center" vertical="center" wrapText="1"/>
    </xf>
    <xf numFmtId="3" fontId="30" fillId="0" borderId="29" xfId="0" applyNumberFormat="1" applyFont="1" applyFill="1" applyBorder="1" applyAlignment="1">
      <alignment horizontal="center" vertical="center" wrapText="1"/>
    </xf>
    <xf numFmtId="3" fontId="28" fillId="0" borderId="39" xfId="37" applyNumberFormat="1" applyFont="1" applyFill="1" applyBorder="1" applyAlignment="1">
      <alignment horizontal="right" vertical="center" indent="1"/>
    </xf>
    <xf numFmtId="0" fontId="5" fillId="0" borderId="66" xfId="0" applyFont="1" applyFill="1" applyBorder="1" applyAlignment="1" applyProtection="1">
      <alignment horizontal="left" vertical="center" wrapText="1"/>
      <protection locked="0"/>
    </xf>
    <xf numFmtId="0" fontId="2" fillId="0" borderId="66" xfId="0" applyFont="1" applyFill="1" applyBorder="1" applyAlignment="1" applyProtection="1">
      <alignment horizontal="left" vertical="center" wrapText="1"/>
      <protection locked="0"/>
    </xf>
    <xf numFmtId="0" fontId="31" fillId="0" borderId="66" xfId="0" applyFont="1" applyFill="1" applyBorder="1" applyAlignment="1">
      <alignment horizontal="center" vertical="center" wrapText="1"/>
    </xf>
    <xf numFmtId="3" fontId="5" fillId="0" borderId="66" xfId="0" applyNumberFormat="1" applyFont="1" applyFill="1" applyBorder="1" applyAlignment="1">
      <alignment horizontal="right" vertical="center" wrapText="1" indent="1"/>
    </xf>
    <xf numFmtId="3" fontId="2" fillId="0" borderId="66" xfId="0" applyNumberFormat="1" applyFont="1" applyFill="1" applyBorder="1" applyAlignment="1">
      <alignment horizontal="center" vertical="center" wrapText="1"/>
    </xf>
    <xf numFmtId="3" fontId="5" fillId="0" borderId="79" xfId="0" applyNumberFormat="1" applyFont="1" applyFill="1" applyBorder="1" applyAlignment="1">
      <alignment horizontal="right" vertical="center" wrapText="1" indent="1"/>
    </xf>
    <xf numFmtId="3" fontId="26" fillId="0" borderId="69" xfId="0" applyNumberFormat="1" applyFont="1" applyFill="1" applyBorder="1" applyAlignment="1">
      <alignment horizontal="right" vertical="center" wrapText="1" indent="1"/>
    </xf>
    <xf numFmtId="3" fontId="5" fillId="0" borderId="25" xfId="0" applyNumberFormat="1" applyFont="1" applyFill="1" applyBorder="1" applyAlignment="1">
      <alignment horizontal="right" vertical="center" wrapText="1" indent="1"/>
    </xf>
    <xf numFmtId="3" fontId="26" fillId="0" borderId="72" xfId="0" applyNumberFormat="1" applyFont="1" applyFill="1" applyBorder="1" applyAlignment="1">
      <alignment horizontal="right" vertical="center" wrapText="1" indent="1"/>
    </xf>
    <xf numFmtId="3" fontId="5" fillId="0" borderId="64" xfId="0" applyNumberFormat="1" applyFont="1" applyFill="1" applyBorder="1" applyAlignment="1">
      <alignment horizontal="right" vertical="center" indent="1"/>
    </xf>
    <xf numFmtId="3" fontId="0" fillId="0" borderId="0" xfId="0" applyNumberFormat="1" applyFill="1" applyBorder="1" applyAlignment="1">
      <alignment vertical="center"/>
    </xf>
    <xf numFmtId="3" fontId="41" fillId="0" borderId="0" xfId="0" applyNumberFormat="1" applyFont="1" applyFill="1" applyAlignment="1">
      <alignment horizontal="right" vertical="center" indent="1"/>
    </xf>
    <xf numFmtId="3" fontId="27" fillId="25" borderId="13" xfId="37" applyNumberFormat="1" applyFont="1" applyFill="1" applyBorder="1" applyAlignment="1">
      <alignment horizontal="right" vertical="center" indent="1"/>
    </xf>
    <xf numFmtId="3" fontId="27" fillId="25" borderId="47" xfId="37" applyNumberFormat="1" applyFont="1" applyFill="1" applyBorder="1" applyAlignment="1">
      <alignment horizontal="right" vertical="center" indent="1"/>
    </xf>
    <xf numFmtId="0" fontId="32" fillId="25" borderId="31" xfId="36" applyFont="1" applyFill="1" applyBorder="1" applyAlignment="1">
      <alignment horizontal="left" vertical="center" indent="1"/>
    </xf>
    <xf numFmtId="0" fontId="2" fillId="25" borderId="12" xfId="37" applyFill="1" applyBorder="1"/>
    <xf numFmtId="3" fontId="26" fillId="0" borderId="19" xfId="0" applyNumberFormat="1" applyFont="1" applyFill="1" applyBorder="1" applyAlignment="1">
      <alignment horizontal="right" vertical="center" indent="1"/>
    </xf>
    <xf numFmtId="3" fontId="26" fillId="0" borderId="40" xfId="0" applyNumberFormat="1" applyFont="1" applyFill="1" applyBorder="1" applyAlignment="1">
      <alignment horizontal="right" vertical="center" indent="1"/>
    </xf>
    <xf numFmtId="3" fontId="41" fillId="0" borderId="52" xfId="0" applyNumberFormat="1" applyFont="1" applyFill="1" applyBorder="1" applyAlignment="1">
      <alignment horizontal="right" vertical="center" indent="1"/>
    </xf>
    <xf numFmtId="0" fontId="0" fillId="0" borderId="0" xfId="0" applyFill="1"/>
    <xf numFmtId="0" fontId="2" fillId="26" borderId="10" xfId="0" applyFont="1" applyFill="1" applyBorder="1" applyAlignment="1">
      <alignment horizontal="center" vertical="center"/>
    </xf>
    <xf numFmtId="49" fontId="2" fillId="26" borderId="10" xfId="0" applyNumberFormat="1" applyFont="1" applyFill="1" applyBorder="1" applyAlignment="1">
      <alignment horizontal="center" vertical="center" wrapText="1"/>
    </xf>
    <xf numFmtId="0" fontId="2" fillId="26" borderId="10" xfId="0" applyFont="1" applyFill="1" applyBorder="1" applyAlignment="1">
      <alignment horizontal="center" vertical="center" wrapText="1"/>
    </xf>
    <xf numFmtId="0" fontId="53" fillId="0" borderId="10" xfId="0" applyFont="1" applyBorder="1" applyAlignment="1">
      <alignment horizontal="left" vertical="center" wrapText="1"/>
    </xf>
    <xf numFmtId="0" fontId="54" fillId="0" borderId="10" xfId="0" applyFont="1" applyBorder="1" applyAlignment="1">
      <alignment horizontal="left" vertical="center" wrapText="1"/>
    </xf>
    <xf numFmtId="0" fontId="54" fillId="0" borderId="30" xfId="0" applyFont="1" applyBorder="1" applyAlignment="1">
      <alignment horizontal="left" vertical="center" wrapText="1"/>
    </xf>
    <xf numFmtId="0" fontId="55" fillId="0" borderId="10"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1" fillId="0" borderId="30" xfId="0" applyFont="1" applyBorder="1" applyAlignment="1">
      <alignment horizontal="center" vertical="center"/>
    </xf>
    <xf numFmtId="0" fontId="1" fillId="26" borderId="10" xfId="0" applyFont="1" applyFill="1" applyBorder="1" applyAlignment="1">
      <alignment horizontal="center" vertical="center" wrapText="1"/>
    </xf>
    <xf numFmtId="0" fontId="2" fillId="26" borderId="10" xfId="0" applyFont="1" applyFill="1" applyBorder="1" applyAlignment="1">
      <alignment horizontal="left" vertical="center"/>
    </xf>
    <xf numFmtId="0" fontId="5" fillId="26" borderId="38" xfId="38" applyFont="1" applyFill="1" applyBorder="1" applyAlignment="1">
      <alignment horizontal="center" vertical="center"/>
    </xf>
    <xf numFmtId="0" fontId="5" fillId="26" borderId="46" xfId="38" applyFont="1" applyFill="1" applyBorder="1" applyAlignment="1">
      <alignment horizontal="center" vertical="center"/>
    </xf>
    <xf numFmtId="0" fontId="5" fillId="26" borderId="52" xfId="38" applyFont="1" applyFill="1" applyBorder="1" applyAlignment="1">
      <alignment horizontal="center" vertical="center"/>
    </xf>
    <xf numFmtId="0" fontId="5" fillId="26" borderId="43" xfId="38" applyFont="1" applyFill="1" applyBorder="1" applyAlignment="1">
      <alignment horizontal="center" vertical="center"/>
    </xf>
    <xf numFmtId="0" fontId="0" fillId="0" borderId="0" xfId="0" applyFill="1"/>
    <xf numFmtId="0" fontId="53" fillId="0" borderId="29" xfId="0" applyFont="1" applyBorder="1" applyAlignment="1">
      <alignment horizontal="left" vertical="center" wrapText="1"/>
    </xf>
    <xf numFmtId="0" fontId="55" fillId="0" borderId="29" xfId="0" applyFont="1" applyFill="1" applyBorder="1" applyAlignment="1">
      <alignment horizontal="center" vertical="center"/>
    </xf>
    <xf numFmtId="3" fontId="41" fillId="0" borderId="38" xfId="0" applyNumberFormat="1" applyFont="1" applyFill="1" applyBorder="1" applyAlignment="1">
      <alignment horizontal="right" vertical="center" indent="1"/>
    </xf>
    <xf numFmtId="3" fontId="41" fillId="0" borderId="87" xfId="0" applyNumberFormat="1" applyFont="1" applyFill="1" applyBorder="1" applyAlignment="1">
      <alignment horizontal="right" vertical="center" indent="1"/>
    </xf>
    <xf numFmtId="3" fontId="5" fillId="0" borderId="30" xfId="0" applyNumberFormat="1" applyFont="1" applyFill="1" applyBorder="1" applyAlignment="1">
      <alignment horizontal="right" vertical="center" indent="1"/>
    </xf>
    <xf numFmtId="3" fontId="26" fillId="26" borderId="35" xfId="39" applyNumberFormat="1" applyFont="1" applyFill="1" applyBorder="1" applyAlignment="1">
      <alignment horizontal="right" vertical="center" indent="1"/>
    </xf>
    <xf numFmtId="0" fontId="2" fillId="26" borderId="29" xfId="0" applyFont="1" applyFill="1" applyBorder="1" applyAlignment="1">
      <alignment horizontal="center" vertical="center"/>
    </xf>
    <xf numFmtId="49" fontId="2" fillId="0" borderId="29" xfId="0" applyNumberFormat="1" applyFont="1" applyFill="1" applyBorder="1" applyAlignment="1">
      <alignment horizontal="center" vertical="center" wrapText="1"/>
    </xf>
    <xf numFmtId="0" fontId="2" fillId="0" borderId="10" xfId="0" applyFont="1" applyFill="1" applyBorder="1" applyAlignment="1">
      <alignment vertical="center"/>
    </xf>
    <xf numFmtId="0" fontId="2" fillId="0" borderId="30" xfId="0" applyFont="1" applyFill="1" applyBorder="1" applyAlignment="1">
      <alignment vertical="center"/>
    </xf>
    <xf numFmtId="49" fontId="2" fillId="0" borderId="30" xfId="0" applyNumberFormat="1" applyFont="1" applyFill="1" applyBorder="1" applyAlignment="1">
      <alignment horizontal="center" vertical="center" wrapText="1"/>
    </xf>
    <xf numFmtId="0" fontId="4" fillId="0" borderId="29" xfId="39" applyFont="1" applyFill="1" applyBorder="1" applyAlignment="1">
      <alignment horizontal="center" vertical="center" wrapText="1"/>
    </xf>
    <xf numFmtId="0" fontId="4" fillId="0" borderId="10" xfId="39" applyFont="1" applyFill="1" applyBorder="1" applyAlignment="1">
      <alignment horizontal="center" vertical="center" wrapText="1"/>
    </xf>
    <xf numFmtId="0" fontId="4" fillId="0" borderId="30" xfId="39" applyFont="1" applyFill="1" applyBorder="1" applyAlignment="1">
      <alignment horizontal="center" vertical="center" wrapText="1"/>
    </xf>
    <xf numFmtId="0" fontId="0" fillId="0" borderId="0" xfId="0" applyFill="1"/>
    <xf numFmtId="0" fontId="0" fillId="0" borderId="0" xfId="0" applyFill="1"/>
    <xf numFmtId="0" fontId="0" fillId="0" borderId="0" xfId="0" applyFill="1"/>
    <xf numFmtId="0" fontId="55" fillId="0" borderId="10" xfId="0" applyFont="1" applyBorder="1" applyAlignment="1">
      <alignment horizontal="left" vertical="center" wrapText="1"/>
    </xf>
    <xf numFmtId="0" fontId="1" fillId="0" borderId="10" xfId="0" applyFont="1" applyBorder="1" applyAlignment="1">
      <alignment horizontal="left" vertical="center" wrapText="1"/>
    </xf>
    <xf numFmtId="0" fontId="1" fillId="0" borderId="30" xfId="0" applyFont="1" applyBorder="1" applyAlignment="1">
      <alignment horizontal="left" vertical="center" wrapText="1"/>
    </xf>
    <xf numFmtId="0" fontId="55" fillId="0" borderId="29" xfId="0" applyFont="1" applyBorder="1" applyAlignment="1">
      <alignment horizontal="left" vertical="center" wrapText="1"/>
    </xf>
    <xf numFmtId="49" fontId="2" fillId="0" borderId="43" xfId="39" applyNumberFormat="1" applyFont="1" applyFill="1" applyBorder="1" applyAlignment="1">
      <alignment horizontal="center" vertical="center" wrapText="1"/>
    </xf>
    <xf numFmtId="0" fontId="53" fillId="0" borderId="15" xfId="0" applyFont="1" applyBorder="1" applyAlignment="1">
      <alignment vertical="center" wrapText="1"/>
    </xf>
    <xf numFmtId="0" fontId="55" fillId="0" borderId="15" xfId="0" applyFont="1" applyBorder="1" applyAlignment="1">
      <alignment horizontal="center" vertical="center"/>
    </xf>
    <xf numFmtId="0" fontId="55" fillId="0" borderId="15" xfId="0" applyFont="1" applyFill="1" applyBorder="1" applyAlignment="1">
      <alignment horizontal="center" vertical="center"/>
    </xf>
    <xf numFmtId="3" fontId="26" fillId="0" borderId="39" xfId="0" applyNumberFormat="1" applyFont="1" applyFill="1" applyBorder="1" applyAlignment="1">
      <alignment horizontal="right" vertical="center" indent="1"/>
    </xf>
    <xf numFmtId="3" fontId="41" fillId="0" borderId="27" xfId="0" applyNumberFormat="1" applyFont="1" applyFill="1" applyBorder="1" applyAlignment="1">
      <alignment horizontal="right" vertical="center" indent="1"/>
    </xf>
    <xf numFmtId="3" fontId="7" fillId="0" borderId="13" xfId="34" applyNumberFormat="1" applyFont="1" applyFill="1" applyBorder="1" applyAlignment="1">
      <alignment horizontal="center" vertical="center" wrapText="1"/>
    </xf>
    <xf numFmtId="0" fontId="0" fillId="0" borderId="0" xfId="0" applyFill="1"/>
    <xf numFmtId="3" fontId="26" fillId="0" borderId="53" xfId="0" applyNumberFormat="1" applyFont="1" applyFill="1" applyBorder="1" applyAlignment="1">
      <alignment horizontal="right" vertical="center" indent="1"/>
    </xf>
    <xf numFmtId="0" fontId="7" fillId="26" borderId="10" xfId="32" applyFont="1" applyFill="1" applyBorder="1" applyAlignment="1">
      <alignment horizontal="center" vertical="center" wrapText="1"/>
    </xf>
    <xf numFmtId="0" fontId="2" fillId="0" borderId="38" xfId="0" applyFont="1" applyFill="1" applyBorder="1" applyAlignment="1">
      <alignment horizontal="center" vertical="center"/>
    </xf>
    <xf numFmtId="3" fontId="26" fillId="0" borderId="65" xfId="0" applyNumberFormat="1" applyFont="1" applyFill="1" applyBorder="1" applyAlignment="1">
      <alignment horizontal="right" vertical="center" wrapText="1" indent="1"/>
    </xf>
    <xf numFmtId="3" fontId="27" fillId="0" borderId="53" xfId="0" applyNumberFormat="1" applyFont="1" applyFill="1" applyBorder="1" applyAlignment="1">
      <alignment horizontal="right" vertical="center" indent="1"/>
    </xf>
    <xf numFmtId="3" fontId="26" fillId="0" borderId="35" xfId="0" applyNumberFormat="1" applyFont="1" applyFill="1" applyBorder="1" applyAlignment="1">
      <alignment horizontal="right" vertical="center" wrapText="1" indent="1"/>
    </xf>
    <xf numFmtId="3" fontId="26" fillId="0" borderId="33" xfId="0" applyNumberFormat="1" applyFont="1" applyFill="1" applyBorder="1" applyAlignment="1">
      <alignment horizontal="right" vertical="center" wrapText="1" indent="1"/>
    </xf>
    <xf numFmtId="3" fontId="26" fillId="26" borderId="45" xfId="39" applyNumberFormat="1" applyFont="1" applyFill="1" applyBorder="1" applyAlignment="1">
      <alignment horizontal="right" vertical="center" indent="1"/>
    </xf>
    <xf numFmtId="3" fontId="26" fillId="26" borderId="41" xfId="39" applyNumberFormat="1" applyFont="1" applyFill="1" applyBorder="1" applyAlignment="1">
      <alignment horizontal="right" vertical="center" indent="1"/>
    </xf>
    <xf numFmtId="3" fontId="26" fillId="26" borderId="67" xfId="39" applyNumberFormat="1" applyFont="1" applyFill="1" applyBorder="1" applyAlignment="1">
      <alignment horizontal="right" vertical="center" indent="1"/>
    </xf>
    <xf numFmtId="3" fontId="26" fillId="26" borderId="68" xfId="39" applyNumberFormat="1" applyFont="1" applyFill="1" applyBorder="1" applyAlignment="1">
      <alignment horizontal="right" vertical="center" indent="1"/>
    </xf>
    <xf numFmtId="3" fontId="26" fillId="26" borderId="16" xfId="39" applyNumberFormat="1" applyFont="1" applyFill="1" applyBorder="1" applyAlignment="1">
      <alignment horizontal="right" vertical="center" indent="1"/>
    </xf>
    <xf numFmtId="0" fontId="2" fillId="0" borderId="10" xfId="38" applyFont="1" applyFill="1" applyBorder="1" applyAlignment="1">
      <alignment horizontal="center" vertical="center"/>
    </xf>
    <xf numFmtId="0" fontId="1" fillId="26" borderId="10" xfId="0" applyFont="1" applyFill="1" applyBorder="1" applyAlignment="1">
      <alignment horizontal="left" vertical="center" wrapText="1"/>
    </xf>
    <xf numFmtId="0" fontId="4" fillId="26" borderId="10" xfId="0" applyFont="1" applyFill="1" applyBorder="1" applyAlignment="1">
      <alignment horizontal="left" vertical="center" wrapText="1"/>
    </xf>
    <xf numFmtId="0" fontId="2" fillId="26" borderId="10" xfId="0" applyFont="1" applyFill="1" applyBorder="1" applyAlignment="1">
      <alignment horizontal="left" vertical="center" wrapText="1"/>
    </xf>
    <xf numFmtId="0" fontId="2" fillId="26" borderId="10" xfId="38" applyFont="1" applyFill="1" applyBorder="1" applyAlignment="1">
      <alignment horizontal="center" vertical="center" wrapText="1"/>
    </xf>
    <xf numFmtId="0" fontId="2" fillId="26" borderId="10" xfId="0" applyFont="1" applyFill="1" applyBorder="1" applyAlignment="1" applyProtection="1">
      <alignment horizontal="left" vertical="center" wrapText="1"/>
      <protection locked="0"/>
    </xf>
    <xf numFmtId="0" fontId="2" fillId="0" borderId="29" xfId="38" applyFont="1" applyFill="1" applyBorder="1" applyAlignment="1">
      <alignment horizontal="center" vertical="center"/>
    </xf>
    <xf numFmtId="0" fontId="1" fillId="26" borderId="29" xfId="0" applyFont="1" applyFill="1" applyBorder="1" applyAlignment="1">
      <alignment horizontal="left" vertical="center" wrapText="1"/>
    </xf>
    <xf numFmtId="0" fontId="2" fillId="0" borderId="30" xfId="38" applyFont="1" applyFill="1" applyBorder="1" applyAlignment="1">
      <alignment horizontal="center" vertical="center"/>
    </xf>
    <xf numFmtId="0" fontId="5" fillId="0" borderId="37" xfId="38" applyFont="1" applyFill="1" applyBorder="1" applyAlignment="1">
      <alignment horizontal="center" vertical="center"/>
    </xf>
    <xf numFmtId="0" fontId="5" fillId="0" borderId="11" xfId="38" applyFont="1" applyFill="1" applyBorder="1" applyAlignment="1">
      <alignment horizontal="center" vertical="center"/>
    </xf>
    <xf numFmtId="0" fontId="4" fillId="26" borderId="29" xfId="0" applyFont="1" applyFill="1" applyBorder="1" applyAlignment="1">
      <alignment horizontal="left" vertical="center" wrapText="1"/>
    </xf>
    <xf numFmtId="0" fontId="4" fillId="26" borderId="30" xfId="0" applyFont="1" applyFill="1" applyBorder="1" applyAlignment="1">
      <alignment horizontal="left" vertical="center" wrapText="1"/>
    </xf>
    <xf numFmtId="0" fontId="2" fillId="26" borderId="29" xfId="0" applyFont="1" applyFill="1" applyBorder="1" applyAlignment="1">
      <alignment horizontal="left" vertical="center" wrapText="1"/>
    </xf>
    <xf numFmtId="0" fontId="2" fillId="26" borderId="30" xfId="0" applyFont="1" applyFill="1" applyBorder="1" applyAlignment="1">
      <alignment horizontal="left" vertical="center" wrapText="1"/>
    </xf>
    <xf numFmtId="0" fontId="2" fillId="26" borderId="30" xfId="0" applyFont="1" applyFill="1" applyBorder="1" applyAlignment="1">
      <alignment horizontal="center" vertical="center"/>
    </xf>
    <xf numFmtId="0" fontId="2" fillId="26" borderId="10" xfId="38" applyFont="1" applyFill="1" applyBorder="1" applyAlignment="1">
      <alignment horizontal="center" vertical="center"/>
    </xf>
    <xf numFmtId="0" fontId="2" fillId="26" borderId="10" xfId="56" applyFont="1" applyFill="1" applyBorder="1" applyAlignment="1">
      <alignment horizontal="left" vertical="center" wrapText="1"/>
    </xf>
    <xf numFmtId="0" fontId="2" fillId="26" borderId="29" xfId="38" applyFont="1" applyFill="1" applyBorder="1" applyAlignment="1">
      <alignment horizontal="center" vertical="center"/>
    </xf>
    <xf numFmtId="0" fontId="6" fillId="26" borderId="11" xfId="38" applyFont="1" applyFill="1" applyBorder="1" applyAlignment="1">
      <alignment horizontal="center" vertical="center"/>
    </xf>
    <xf numFmtId="0" fontId="2" fillId="26" borderId="30" xfId="38" applyFont="1" applyFill="1" applyBorder="1" applyAlignment="1">
      <alignment horizontal="center" vertical="center"/>
    </xf>
    <xf numFmtId="0" fontId="2" fillId="0" borderId="11" xfId="38" applyFont="1" applyFill="1" applyBorder="1" applyAlignment="1">
      <alignment horizontal="center" vertical="center"/>
    </xf>
    <xf numFmtId="0" fontId="4" fillId="0" borderId="10" xfId="30" applyFont="1" applyFill="1" applyBorder="1" applyAlignment="1">
      <alignment horizontal="left" vertical="center" indent="1"/>
    </xf>
    <xf numFmtId="49" fontId="4" fillId="26" borderId="10" xfId="0" applyNumberFormat="1" applyFont="1" applyFill="1" applyBorder="1" applyAlignment="1">
      <alignment horizontal="left" vertical="center" wrapText="1"/>
    </xf>
    <xf numFmtId="0" fontId="2" fillId="0" borderId="10" xfId="30" applyFont="1" applyFill="1" applyBorder="1" applyAlignment="1">
      <alignment horizontal="center" vertical="center"/>
    </xf>
    <xf numFmtId="0" fontId="2" fillId="0" borderId="37" xfId="38" applyFont="1" applyFill="1" applyBorder="1" applyAlignment="1">
      <alignment horizontal="center" vertical="center"/>
    </xf>
    <xf numFmtId="0" fontId="4" fillId="0" borderId="29" xfId="30" applyFont="1" applyFill="1" applyBorder="1" applyAlignment="1">
      <alignment horizontal="left" vertical="center" indent="1"/>
    </xf>
    <xf numFmtId="49" fontId="2" fillId="26" borderId="29" xfId="0" applyNumberFormat="1" applyFont="1" applyFill="1" applyBorder="1" applyAlignment="1">
      <alignment horizontal="center" vertical="center" wrapText="1"/>
    </xf>
    <xf numFmtId="49" fontId="4" fillId="26" borderId="29" xfId="0" applyNumberFormat="1" applyFont="1" applyFill="1" applyBorder="1" applyAlignment="1">
      <alignment horizontal="left" vertical="center" wrapText="1"/>
    </xf>
    <xf numFmtId="0" fontId="2" fillId="0" borderId="29" xfId="30" applyFont="1" applyFill="1" applyBorder="1" applyAlignment="1">
      <alignment horizontal="center" vertical="center"/>
    </xf>
    <xf numFmtId="0" fontId="28" fillId="0" borderId="53" xfId="40" applyFont="1" applyFill="1" applyBorder="1" applyAlignment="1">
      <alignment horizontal="center" vertical="center" wrapText="1"/>
    </xf>
    <xf numFmtId="0" fontId="28" fillId="0" borderId="53" xfId="39" applyFont="1" applyFill="1" applyBorder="1" applyAlignment="1">
      <alignment horizontal="center" vertical="center" wrapText="1"/>
    </xf>
    <xf numFmtId="0" fontId="4" fillId="0" borderId="10"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2" fillId="0" borderId="3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5" xfId="0" applyFont="1" applyBorder="1" applyAlignment="1">
      <alignment horizontal="center" vertical="center" wrapText="1"/>
    </xf>
    <xf numFmtId="0" fontId="4" fillId="0" borderId="30" xfId="0" applyFont="1" applyBorder="1" applyAlignment="1">
      <alignment horizontal="left" vertical="center" wrapText="1"/>
    </xf>
    <xf numFmtId="0" fontId="2" fillId="0" borderId="30" xfId="0" applyFont="1" applyBorder="1" applyAlignment="1">
      <alignment horizontal="center" vertical="center"/>
    </xf>
    <xf numFmtId="3" fontId="2" fillId="0" borderId="29" xfId="0" applyNumberFormat="1" applyFont="1" applyBorder="1" applyAlignment="1">
      <alignment horizontal="right" vertical="center" indent="1"/>
    </xf>
    <xf numFmtId="3" fontId="2" fillId="0" borderId="58" xfId="0" applyNumberFormat="1" applyFont="1" applyBorder="1" applyAlignment="1">
      <alignment horizontal="right" vertical="center" indent="1"/>
    </xf>
    <xf numFmtId="3" fontId="2" fillId="0" borderId="38" xfId="0" applyNumberFormat="1" applyFont="1" applyBorder="1" applyAlignment="1">
      <alignment horizontal="right" vertical="center" indent="1"/>
    </xf>
    <xf numFmtId="0" fontId="4" fillId="0" borderId="29" xfId="34" applyFont="1" applyFill="1" applyBorder="1" applyAlignment="1">
      <alignment horizontal="right" vertical="center" wrapText="1" indent="1"/>
    </xf>
    <xf numFmtId="0" fontId="4" fillId="0" borderId="10" xfId="34" applyFont="1" applyFill="1" applyBorder="1" applyAlignment="1">
      <alignment horizontal="right" vertical="center" wrapText="1" indent="1"/>
    </xf>
    <xf numFmtId="3" fontId="2" fillId="0" borderId="10" xfId="0" applyNumberFormat="1" applyFont="1" applyFill="1" applyBorder="1" applyAlignment="1">
      <alignment horizontal="right" vertical="center" indent="1"/>
    </xf>
    <xf numFmtId="3" fontId="2" fillId="26" borderId="50" xfId="0" applyNumberFormat="1" applyFont="1" applyFill="1" applyBorder="1" applyAlignment="1">
      <alignment horizontal="right" vertical="center" indent="1"/>
    </xf>
    <xf numFmtId="3" fontId="2" fillId="0" borderId="52" xfId="0" applyNumberFormat="1" applyFont="1" applyFill="1" applyBorder="1" applyAlignment="1">
      <alignment horizontal="right" vertical="center" indent="1"/>
    </xf>
    <xf numFmtId="3" fontId="2" fillId="0" borderId="50" xfId="0" applyNumberFormat="1" applyFont="1" applyFill="1" applyBorder="1" applyAlignment="1">
      <alignment horizontal="right" vertical="center" indent="1"/>
    </xf>
    <xf numFmtId="3" fontId="2" fillId="0" borderId="51" xfId="0" applyNumberFormat="1" applyFont="1" applyBorder="1" applyAlignment="1">
      <alignment horizontal="right" vertical="center" indent="1"/>
    </xf>
    <xf numFmtId="3" fontId="2" fillId="0" borderId="57" xfId="0" applyNumberFormat="1" applyFont="1" applyBorder="1" applyAlignment="1">
      <alignment horizontal="right" vertical="center" indent="1"/>
    </xf>
    <xf numFmtId="0" fontId="4" fillId="0" borderId="28" xfId="34" applyFont="1" applyFill="1" applyBorder="1" applyAlignment="1">
      <alignment horizontal="right" vertical="center" wrapText="1" indent="1"/>
    </xf>
    <xf numFmtId="3" fontId="2" fillId="0" borderId="81" xfId="0" applyNumberFormat="1" applyFont="1" applyBorder="1" applyAlignment="1">
      <alignment horizontal="right" vertical="center" indent="1"/>
    </xf>
    <xf numFmtId="3" fontId="2" fillId="0" borderId="10" xfId="0" applyNumberFormat="1" applyFont="1" applyFill="1" applyBorder="1" applyAlignment="1">
      <alignment horizontal="center" vertical="center"/>
    </xf>
    <xf numFmtId="3" fontId="2" fillId="0" borderId="30" xfId="0" applyNumberFormat="1" applyFont="1" applyBorder="1" applyAlignment="1">
      <alignment horizontal="center" vertical="center"/>
    </xf>
    <xf numFmtId="0" fontId="2" fillId="0" borderId="10" xfId="0" applyFont="1" applyFill="1" applyBorder="1" applyAlignment="1">
      <alignment horizontal="left" vertical="center" wrapText="1"/>
    </xf>
    <xf numFmtId="0" fontId="4" fillId="0" borderId="29" xfId="0" applyFont="1" applyBorder="1" applyAlignment="1">
      <alignment horizontal="left" vertical="center" wrapText="1"/>
    </xf>
    <xf numFmtId="3" fontId="2" fillId="0" borderId="10" xfId="0" applyNumberFormat="1" applyFont="1" applyFill="1" applyBorder="1" applyAlignment="1">
      <alignment horizontal="right" vertical="center" wrapText="1" indent="1"/>
    </xf>
    <xf numFmtId="3" fontId="2" fillId="26" borderId="10" xfId="0" applyNumberFormat="1" applyFont="1" applyFill="1" applyBorder="1" applyAlignment="1">
      <alignment horizontal="right" vertical="center" indent="1"/>
    </xf>
    <xf numFmtId="0" fontId="2" fillId="0" borderId="21" xfId="39" applyFont="1" applyFill="1" applyBorder="1" applyAlignment="1">
      <alignment horizontal="center" vertical="center"/>
    </xf>
    <xf numFmtId="0" fontId="54" fillId="0" borderId="56" xfId="0" applyFont="1" applyFill="1" applyBorder="1" applyAlignment="1">
      <alignment horizontal="left" vertical="center" wrapText="1"/>
    </xf>
    <xf numFmtId="0" fontId="1" fillId="0" borderId="56" xfId="0" applyFont="1" applyFill="1" applyBorder="1" applyAlignment="1">
      <alignment horizontal="justify" vertical="center"/>
    </xf>
    <xf numFmtId="0" fontId="2" fillId="0" borderId="10" xfId="39" applyFont="1" applyFill="1" applyBorder="1" applyAlignment="1">
      <alignment horizontal="center" vertical="center" wrapText="1"/>
    </xf>
    <xf numFmtId="0" fontId="4" fillId="0" borderId="10" xfId="32" applyFont="1" applyFill="1" applyBorder="1" applyAlignment="1">
      <alignment horizontal="center" vertical="center" wrapText="1"/>
    </xf>
    <xf numFmtId="0" fontId="53" fillId="0" borderId="10" xfId="0" applyFont="1" applyBorder="1" applyAlignment="1">
      <alignment vertical="center" wrapText="1"/>
    </xf>
    <xf numFmtId="0" fontId="55" fillId="0" borderId="10" xfId="0" applyFont="1" applyFill="1" applyBorder="1" applyAlignment="1">
      <alignment horizontal="center" vertical="center"/>
    </xf>
    <xf numFmtId="3" fontId="26" fillId="0" borderId="45" xfId="34" applyNumberFormat="1" applyFont="1" applyFill="1" applyBorder="1" applyAlignment="1">
      <alignment horizontal="right" vertical="center" wrapText="1" indent="1"/>
    </xf>
    <xf numFmtId="3" fontId="55" fillId="0" borderId="58" xfId="0" applyNumberFormat="1" applyFont="1" applyBorder="1" applyAlignment="1">
      <alignment horizontal="right" vertical="center" indent="1"/>
    </xf>
    <xf numFmtId="3" fontId="26" fillId="0" borderId="41" xfId="34" applyNumberFormat="1" applyFont="1" applyFill="1" applyBorder="1" applyAlignment="1">
      <alignment horizontal="right" vertical="center" wrapText="1" indent="1"/>
    </xf>
    <xf numFmtId="3" fontId="1" fillId="0" borderId="11" xfId="0" applyNumberFormat="1" applyFont="1" applyFill="1" applyBorder="1" applyAlignment="1">
      <alignment horizontal="right" vertical="center" indent="1"/>
    </xf>
    <xf numFmtId="3" fontId="55" fillId="0" borderId="50" xfId="0" applyNumberFormat="1" applyFont="1" applyBorder="1" applyAlignment="1">
      <alignment horizontal="right" vertical="center" indent="1"/>
    </xf>
    <xf numFmtId="3" fontId="1" fillId="0" borderId="47" xfId="0" applyNumberFormat="1" applyFont="1" applyBorder="1" applyAlignment="1">
      <alignment horizontal="right" vertical="center" indent="1"/>
    </xf>
    <xf numFmtId="3" fontId="1" fillId="0" borderId="18" xfId="0" applyNumberFormat="1" applyFont="1" applyBorder="1" applyAlignment="1">
      <alignment horizontal="right" vertical="center" indent="1"/>
    </xf>
    <xf numFmtId="0" fontId="26" fillId="26" borderId="41" xfId="34" applyFont="1" applyFill="1" applyBorder="1" applyAlignment="1">
      <alignment horizontal="right" vertical="center" wrapText="1" indent="1"/>
    </xf>
    <xf numFmtId="0" fontId="2" fillId="26" borderId="16" xfId="32" applyFont="1" applyFill="1" applyBorder="1" applyAlignment="1">
      <alignment horizontal="right" vertical="center" wrapText="1" indent="1"/>
    </xf>
    <xf numFmtId="3" fontId="2" fillId="26" borderId="29" xfId="0" applyNumberFormat="1" applyFont="1" applyFill="1" applyBorder="1" applyAlignment="1">
      <alignment horizontal="right" vertical="center" indent="1"/>
    </xf>
    <xf numFmtId="3" fontId="30" fillId="0" borderId="15" xfId="0" applyNumberFormat="1" applyFont="1" applyFill="1" applyBorder="1" applyAlignment="1">
      <alignment horizontal="right" vertical="center" indent="1"/>
    </xf>
    <xf numFmtId="3" fontId="30" fillId="0" borderId="10" xfId="0" applyNumberFormat="1" applyFont="1" applyFill="1" applyBorder="1" applyAlignment="1">
      <alignment horizontal="right" vertical="center" indent="1"/>
    </xf>
    <xf numFmtId="3" fontId="30" fillId="0" borderId="30" xfId="0" applyNumberFormat="1" applyFont="1" applyFill="1" applyBorder="1" applyAlignment="1">
      <alignment horizontal="right" vertical="center" indent="1"/>
    </xf>
    <xf numFmtId="3" fontId="55" fillId="0" borderId="85" xfId="0" applyNumberFormat="1" applyFont="1" applyBorder="1" applyAlignment="1">
      <alignment horizontal="right" vertical="center" indent="1"/>
    </xf>
    <xf numFmtId="3" fontId="1" fillId="0" borderId="50" xfId="0" applyNumberFormat="1" applyFont="1" applyBorder="1" applyAlignment="1">
      <alignment horizontal="right" vertical="center" indent="1"/>
    </xf>
    <xf numFmtId="3" fontId="1" fillId="0" borderId="51" xfId="0" applyNumberFormat="1" applyFont="1" applyBorder="1" applyAlignment="1">
      <alignment horizontal="right" vertical="center" indent="1"/>
    </xf>
    <xf numFmtId="3" fontId="2" fillId="0" borderId="32" xfId="0" applyNumberFormat="1" applyFont="1" applyFill="1" applyBorder="1" applyAlignment="1">
      <alignment horizontal="right" vertical="center" indent="1"/>
    </xf>
    <xf numFmtId="3" fontId="2" fillId="0" borderId="33" xfId="0" applyNumberFormat="1" applyFont="1" applyFill="1" applyBorder="1" applyAlignment="1">
      <alignment horizontal="right" vertical="center" indent="1"/>
    </xf>
    <xf numFmtId="3" fontId="2" fillId="0" borderId="34" xfId="0" applyNumberFormat="1" applyFont="1" applyFill="1" applyBorder="1" applyAlignment="1">
      <alignment horizontal="right" vertical="center" indent="1"/>
    </xf>
    <xf numFmtId="0" fontId="2" fillId="27" borderId="10" xfId="0" applyFont="1" applyFill="1" applyBorder="1" applyAlignment="1">
      <alignment horizontal="left" vertical="center" wrapText="1" indent="1"/>
    </xf>
    <xf numFmtId="49" fontId="2" fillId="27" borderId="10" xfId="0" applyNumberFormat="1" applyFont="1" applyFill="1" applyBorder="1" applyAlignment="1">
      <alignment horizontal="center" vertical="center" wrapText="1"/>
    </xf>
    <xf numFmtId="3" fontId="2" fillId="27" borderId="10" xfId="0" applyNumberFormat="1" applyFont="1" applyFill="1" applyBorder="1" applyAlignment="1">
      <alignment horizontal="right" vertical="center" wrapText="1" indent="2"/>
    </xf>
    <xf numFmtId="0" fontId="2" fillId="27" borderId="10" xfId="0" applyNumberFormat="1" applyFont="1" applyFill="1" applyBorder="1" applyAlignment="1">
      <alignment horizontal="center" vertical="center" wrapText="1"/>
    </xf>
    <xf numFmtId="0" fontId="2" fillId="27" borderId="10" xfId="0" applyFont="1" applyFill="1" applyBorder="1" applyAlignment="1">
      <alignment horizontal="center" vertical="center" wrapText="1"/>
    </xf>
    <xf numFmtId="3" fontId="2" fillId="26" borderId="10" xfId="0" applyNumberFormat="1" applyFont="1" applyFill="1" applyBorder="1" applyAlignment="1">
      <alignment horizontal="right" vertical="center" wrapText="1" indent="2"/>
    </xf>
    <xf numFmtId="3" fontId="2" fillId="0" borderId="16" xfId="34" applyNumberFormat="1" applyFont="1" applyFill="1" applyBorder="1" applyAlignment="1">
      <alignment horizontal="right" vertical="center" wrapText="1" indent="1"/>
    </xf>
    <xf numFmtId="0" fontId="2" fillId="26" borderId="52" xfId="0" applyFont="1" applyFill="1" applyBorder="1" applyAlignment="1">
      <alignment horizontal="right" vertical="center" wrapText="1" indent="2"/>
    </xf>
    <xf numFmtId="3" fontId="2" fillId="27" borderId="50" xfId="0" applyNumberFormat="1" applyFont="1" applyFill="1" applyBorder="1" applyAlignment="1">
      <alignment horizontal="right" vertical="center" wrapText="1" indent="2"/>
    </xf>
    <xf numFmtId="3" fontId="2" fillId="27" borderId="52" xfId="0" applyNumberFormat="1" applyFont="1" applyFill="1" applyBorder="1" applyAlignment="1">
      <alignment horizontal="right" vertical="center" wrapText="1" indent="2"/>
    </xf>
    <xf numFmtId="3" fontId="2" fillId="0" borderId="52" xfId="0" applyNumberFormat="1" applyFont="1" applyFill="1" applyBorder="1" applyAlignment="1">
      <alignment horizontal="right" vertical="center" wrapText="1" indent="2"/>
    </xf>
    <xf numFmtId="0" fontId="2" fillId="0" borderId="29" xfId="0" applyFont="1" applyBorder="1" applyAlignment="1">
      <alignment horizontal="center" vertical="center" wrapText="1"/>
    </xf>
    <xf numFmtId="0" fontId="2" fillId="27" borderId="29" xfId="0" applyFont="1" applyFill="1" applyBorder="1" applyAlignment="1">
      <alignment horizontal="left" vertical="center" wrapText="1" indent="1"/>
    </xf>
    <xf numFmtId="0" fontId="2" fillId="27" borderId="29" xfId="0" applyNumberFormat="1" applyFont="1" applyFill="1" applyBorder="1" applyAlignment="1">
      <alignment horizontal="center" vertical="center" wrapText="1"/>
    </xf>
    <xf numFmtId="0" fontId="2" fillId="27" borderId="58" xfId="0" applyNumberFormat="1" applyFont="1" applyFill="1" applyBorder="1" applyAlignment="1">
      <alignment horizontal="right" vertical="center" wrapText="1" indent="2"/>
    </xf>
    <xf numFmtId="0" fontId="2" fillId="27" borderId="50" xfId="0" applyNumberFormat="1" applyFont="1" applyFill="1" applyBorder="1" applyAlignment="1">
      <alignment horizontal="right" vertical="center" wrapText="1" indent="2"/>
    </xf>
    <xf numFmtId="0" fontId="2" fillId="26" borderId="10" xfId="0" applyNumberFormat="1" applyFont="1" applyFill="1" applyBorder="1" applyAlignment="1">
      <alignment horizontal="center" vertical="center" wrapText="1"/>
    </xf>
    <xf numFmtId="0" fontId="2" fillId="26" borderId="50" xfId="0" applyFont="1" applyFill="1" applyBorder="1" applyAlignment="1">
      <alignment horizontal="right" vertical="center" wrapText="1" indent="2"/>
    </xf>
    <xf numFmtId="0" fontId="2" fillId="27" borderId="30" xfId="0" applyNumberFormat="1" applyFont="1" applyFill="1" applyBorder="1" applyAlignment="1">
      <alignment horizontal="center" vertical="center" wrapText="1"/>
    </xf>
    <xf numFmtId="3" fontId="2" fillId="27" borderId="38" xfId="0" applyNumberFormat="1" applyFont="1" applyFill="1" applyBorder="1" applyAlignment="1">
      <alignment horizontal="right" vertical="center" wrapText="1" indent="2"/>
    </xf>
    <xf numFmtId="3" fontId="2" fillId="0" borderId="35" xfId="34" applyNumberFormat="1" applyFont="1" applyFill="1" applyBorder="1" applyAlignment="1">
      <alignment horizontal="right" vertical="center" wrapText="1" indent="1"/>
    </xf>
    <xf numFmtId="3" fontId="2" fillId="0" borderId="33" xfId="34" applyNumberFormat="1" applyFont="1" applyFill="1" applyBorder="1" applyAlignment="1">
      <alignment horizontal="right" vertical="center" wrapText="1" indent="1"/>
    </xf>
    <xf numFmtId="0" fontId="2" fillId="26" borderId="37" xfId="38" applyFont="1" applyFill="1" applyBorder="1" applyAlignment="1">
      <alignment horizontal="center" vertical="center"/>
    </xf>
    <xf numFmtId="0" fontId="2" fillId="26" borderId="11" xfId="38" applyFont="1" applyFill="1" applyBorder="1" applyAlignment="1">
      <alignment horizontal="center" vertical="center"/>
    </xf>
    <xf numFmtId="0" fontId="2" fillId="26" borderId="55" xfId="38" applyFont="1" applyFill="1" applyBorder="1" applyAlignment="1">
      <alignment horizontal="center" vertical="center"/>
    </xf>
    <xf numFmtId="3" fontId="2" fillId="26" borderId="37" xfId="39" applyNumberFormat="1" applyFont="1" applyFill="1" applyBorder="1" applyAlignment="1">
      <alignment horizontal="right" vertical="center" indent="1"/>
    </xf>
    <xf numFmtId="3" fontId="2" fillId="27" borderId="58" xfId="0" applyNumberFormat="1" applyFont="1" applyFill="1" applyBorder="1" applyAlignment="1">
      <alignment horizontal="right" vertical="center" wrapText="1" indent="2"/>
    </xf>
    <xf numFmtId="3" fontId="2" fillId="26" borderId="11" xfId="39" applyNumberFormat="1" applyFont="1" applyFill="1" applyBorder="1" applyAlignment="1">
      <alignment horizontal="right" vertical="center" indent="1"/>
    </xf>
    <xf numFmtId="3" fontId="2" fillId="26" borderId="42" xfId="39" applyNumberFormat="1" applyFont="1" applyFill="1" applyBorder="1" applyAlignment="1">
      <alignment horizontal="right" vertical="center" indent="1"/>
    </xf>
    <xf numFmtId="3" fontId="2" fillId="27" borderId="81" xfId="0" applyNumberFormat="1" applyFont="1" applyFill="1" applyBorder="1" applyAlignment="1">
      <alignment horizontal="right" vertical="center" wrapText="1" indent="2"/>
    </xf>
    <xf numFmtId="49" fontId="2" fillId="27" borderId="29" xfId="0" applyNumberFormat="1"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55" xfId="0" applyFont="1" applyFill="1" applyBorder="1" applyAlignment="1">
      <alignment horizontal="center" vertical="center"/>
    </xf>
    <xf numFmtId="49" fontId="2" fillId="27" borderId="30" xfId="0" applyNumberFormat="1" applyFont="1" applyFill="1" applyBorder="1" applyAlignment="1">
      <alignment horizontal="center" vertical="center" wrapText="1"/>
    </xf>
    <xf numFmtId="3" fontId="2" fillId="0" borderId="37" xfId="0" applyNumberFormat="1" applyFont="1" applyFill="1" applyBorder="1" applyAlignment="1">
      <alignment horizontal="right" vertical="center" wrapText="1" indent="1"/>
    </xf>
    <xf numFmtId="3" fontId="2" fillId="0" borderId="29" xfId="0" applyNumberFormat="1" applyFont="1" applyFill="1" applyBorder="1" applyAlignment="1">
      <alignment horizontal="right" vertical="center" wrapText="1" indent="1"/>
    </xf>
    <xf numFmtId="3" fontId="2" fillId="0" borderId="68" xfId="0" applyNumberFormat="1" applyFont="1" applyFill="1" applyBorder="1" applyAlignment="1">
      <alignment horizontal="right" vertical="center" wrapText="1" indent="1"/>
    </xf>
    <xf numFmtId="3" fontId="2" fillId="0" borderId="11" xfId="0" applyNumberFormat="1" applyFont="1" applyFill="1" applyBorder="1" applyAlignment="1">
      <alignment horizontal="right" vertical="center" wrapText="1" indent="1"/>
    </xf>
    <xf numFmtId="3" fontId="2" fillId="0" borderId="16" xfId="0" applyNumberFormat="1" applyFont="1" applyFill="1" applyBorder="1" applyAlignment="1">
      <alignment horizontal="right" vertical="center" wrapText="1" indent="1"/>
    </xf>
    <xf numFmtId="3" fontId="2" fillId="0" borderId="42" xfId="0" applyNumberFormat="1" applyFont="1" applyFill="1" applyBorder="1" applyAlignment="1">
      <alignment horizontal="right" vertical="center" wrapText="1" indent="1"/>
    </xf>
    <xf numFmtId="3" fontId="2" fillId="0" borderId="28" xfId="0" applyNumberFormat="1" applyFont="1" applyFill="1" applyBorder="1" applyAlignment="1">
      <alignment horizontal="right" vertical="center" wrapText="1" indent="1"/>
    </xf>
    <xf numFmtId="3" fontId="2" fillId="0" borderId="70" xfId="0" applyNumberFormat="1" applyFont="1" applyFill="1" applyBorder="1" applyAlignment="1">
      <alignment horizontal="right" vertical="center" wrapText="1" indent="1"/>
    </xf>
    <xf numFmtId="3" fontId="2" fillId="26" borderId="58" xfId="0" applyNumberFormat="1" applyFont="1" applyFill="1" applyBorder="1" applyAlignment="1">
      <alignment horizontal="right" vertical="center" indent="1"/>
    </xf>
    <xf numFmtId="3" fontId="2" fillId="26" borderId="50" xfId="0" applyNumberFormat="1" applyFont="1" applyFill="1" applyBorder="1" applyAlignment="1">
      <alignment horizontal="right" vertical="center" wrapText="1" indent="1"/>
    </xf>
    <xf numFmtId="3" fontId="1" fillId="26" borderId="10" xfId="0" applyNumberFormat="1" applyFont="1" applyFill="1" applyBorder="1" applyAlignment="1">
      <alignment horizontal="right" vertical="center" indent="1"/>
    </xf>
    <xf numFmtId="3" fontId="2" fillId="0" borderId="35" xfId="38" applyNumberFormat="1" applyFont="1" applyFill="1" applyBorder="1" applyAlignment="1">
      <alignment horizontal="right" vertical="center" wrapText="1" indent="1"/>
    </xf>
    <xf numFmtId="3" fontId="2" fillId="0" borderId="33" xfId="38" applyNumberFormat="1" applyFont="1" applyFill="1" applyBorder="1" applyAlignment="1">
      <alignment horizontal="right" vertical="center" wrapText="1" indent="1"/>
    </xf>
    <xf numFmtId="3" fontId="2" fillId="26" borderId="50" xfId="38" applyNumberFormat="1" applyFont="1" applyFill="1" applyBorder="1" applyAlignment="1">
      <alignment horizontal="right" vertical="center" wrapText="1" indent="1"/>
    </xf>
    <xf numFmtId="3" fontId="2" fillId="26" borderId="68" xfId="39" applyNumberFormat="1" applyFont="1" applyFill="1" applyBorder="1" applyAlignment="1">
      <alignment horizontal="right" vertical="center" indent="1"/>
    </xf>
    <xf numFmtId="3" fontId="2" fillId="26" borderId="16" xfId="39" applyNumberFormat="1" applyFont="1" applyFill="1" applyBorder="1" applyAlignment="1">
      <alignment horizontal="right" vertical="center" indent="1"/>
    </xf>
    <xf numFmtId="0" fontId="26" fillId="26" borderId="67" xfId="34" applyFont="1" applyFill="1" applyBorder="1" applyAlignment="1">
      <alignment horizontal="right" vertical="center" wrapText="1" indent="1"/>
    </xf>
    <xf numFmtId="3" fontId="2" fillId="26" borderId="10" xfId="39" applyNumberFormat="1" applyFont="1" applyFill="1" applyBorder="1" applyAlignment="1">
      <alignment horizontal="right" vertical="center" indent="1"/>
    </xf>
    <xf numFmtId="3" fontId="2" fillId="26" borderId="30" xfId="39" applyNumberFormat="1" applyFont="1" applyFill="1" applyBorder="1" applyAlignment="1">
      <alignment horizontal="right" vertical="center" indent="1"/>
    </xf>
    <xf numFmtId="3" fontId="2" fillId="26" borderId="50" xfId="39" applyNumberFormat="1" applyFont="1" applyFill="1" applyBorder="1" applyAlignment="1">
      <alignment horizontal="right" vertical="center" indent="1"/>
    </xf>
    <xf numFmtId="3" fontId="2" fillId="26" borderId="51" xfId="39" applyNumberFormat="1" applyFont="1" applyFill="1" applyBorder="1" applyAlignment="1">
      <alignment horizontal="right" vertical="center" indent="1"/>
    </xf>
    <xf numFmtId="0" fontId="27" fillId="0" borderId="62" xfId="30" applyFont="1" applyFill="1" applyBorder="1" applyAlignment="1">
      <alignment horizontal="left" vertical="center"/>
    </xf>
    <xf numFmtId="0" fontId="27" fillId="0" borderId="64" xfId="30" applyFont="1" applyFill="1" applyBorder="1" applyAlignment="1">
      <alignment horizontal="left" vertical="center"/>
    </xf>
    <xf numFmtId="0" fontId="27" fillId="0" borderId="31" xfId="30" applyFont="1" applyFill="1" applyBorder="1" applyAlignment="1">
      <alignment horizontal="left" vertical="center"/>
    </xf>
    <xf numFmtId="0" fontId="27" fillId="0" borderId="12" xfId="30" applyFont="1" applyFill="1" applyBorder="1" applyAlignment="1">
      <alignment horizontal="left" vertical="center"/>
    </xf>
    <xf numFmtId="0" fontId="27" fillId="0" borderId="17" xfId="30" applyFont="1" applyFill="1" applyBorder="1" applyAlignment="1">
      <alignment horizontal="left" vertical="center"/>
    </xf>
    <xf numFmtId="0" fontId="2" fillId="27" borderId="10" xfId="0" applyNumberFormat="1" applyFont="1" applyFill="1" applyBorder="1" applyAlignment="1">
      <alignment horizontal="left" vertical="center" wrapText="1"/>
    </xf>
    <xf numFmtId="0" fontId="2" fillId="27" borderId="10" xfId="0" applyFont="1" applyFill="1" applyBorder="1" applyAlignment="1">
      <alignment horizontal="left" vertical="center" wrapText="1"/>
    </xf>
    <xf numFmtId="0" fontId="2" fillId="27" borderId="29" xfId="0" applyFont="1" applyFill="1" applyBorder="1" applyAlignment="1">
      <alignment horizontal="center" vertical="center" wrapText="1"/>
    </xf>
    <xf numFmtId="0" fontId="2" fillId="27" borderId="30" xfId="0" applyFont="1" applyFill="1" applyBorder="1" applyAlignment="1">
      <alignment horizontal="center" vertical="center" wrapText="1"/>
    </xf>
    <xf numFmtId="3" fontId="2" fillId="27" borderId="10" xfId="0" applyNumberFormat="1" applyFont="1" applyFill="1" applyBorder="1" applyAlignment="1">
      <alignment horizontal="right" vertical="center" wrapText="1" indent="1"/>
    </xf>
    <xf numFmtId="0" fontId="2" fillId="0" borderId="10" xfId="0" applyFont="1" applyBorder="1" applyAlignment="1">
      <alignment horizontal="right" vertical="center" wrapText="1" indent="1"/>
    </xf>
    <xf numFmtId="0" fontId="2" fillId="26" borderId="30" xfId="0" applyFont="1" applyFill="1" applyBorder="1" applyAlignment="1">
      <alignment horizontal="right" vertical="center" wrapText="1" indent="1"/>
    </xf>
    <xf numFmtId="0" fontId="2" fillId="26" borderId="58" xfId="0" applyFont="1" applyFill="1" applyBorder="1" applyAlignment="1">
      <alignment horizontal="right" vertical="center" wrapText="1" indent="1"/>
    </xf>
    <xf numFmtId="0" fontId="2" fillId="27" borderId="50" xfId="0" applyNumberFormat="1" applyFont="1" applyFill="1" applyBorder="1" applyAlignment="1">
      <alignment horizontal="right" vertical="center" wrapText="1" indent="1"/>
    </xf>
    <xf numFmtId="0" fontId="2" fillId="0" borderId="50" xfId="0" applyFont="1" applyBorder="1" applyAlignment="1">
      <alignment horizontal="right" vertical="center" wrapText="1" indent="1"/>
    </xf>
    <xf numFmtId="3" fontId="2" fillId="27" borderId="50" xfId="0" applyNumberFormat="1" applyFont="1" applyFill="1" applyBorder="1" applyAlignment="1">
      <alignment horizontal="right" vertical="center" wrapText="1" indent="1"/>
    </xf>
    <xf numFmtId="0" fontId="2" fillId="26" borderId="51" xfId="0" applyFont="1" applyFill="1" applyBorder="1" applyAlignment="1">
      <alignment horizontal="right" vertical="center" wrapText="1" indent="1"/>
    </xf>
    <xf numFmtId="3" fontId="2" fillId="26" borderId="58" xfId="0" applyNumberFormat="1" applyFont="1" applyFill="1" applyBorder="1" applyAlignment="1">
      <alignment horizontal="right" vertical="center" wrapText="1" indent="1"/>
    </xf>
    <xf numFmtId="3" fontId="2" fillId="0" borderId="50" xfId="0" applyNumberFormat="1" applyFont="1" applyFill="1" applyBorder="1" applyAlignment="1">
      <alignment horizontal="right" vertical="center" wrapText="1" indent="1"/>
    </xf>
    <xf numFmtId="3" fontId="2" fillId="0" borderId="81" xfId="0" applyNumberFormat="1" applyFont="1" applyFill="1" applyBorder="1" applyAlignment="1">
      <alignment horizontal="right" vertical="center" wrapText="1" indent="1"/>
    </xf>
    <xf numFmtId="3" fontId="2" fillId="26" borderId="52" xfId="0" applyNumberFormat="1" applyFont="1" applyFill="1" applyBorder="1" applyAlignment="1">
      <alignment horizontal="right" vertical="center" wrapText="1" indent="1"/>
    </xf>
    <xf numFmtId="0" fontId="2" fillId="26" borderId="52" xfId="0" applyFont="1" applyFill="1" applyBorder="1" applyAlignment="1">
      <alignment horizontal="right" vertical="center" wrapText="1" indent="1"/>
    </xf>
    <xf numFmtId="3" fontId="2" fillId="27" borderId="52" xfId="0" applyNumberFormat="1" applyFont="1" applyFill="1" applyBorder="1" applyAlignment="1">
      <alignment horizontal="right" vertical="center" wrapText="1" indent="1"/>
    </xf>
    <xf numFmtId="3" fontId="27" fillId="0" borderId="21" xfId="0" applyNumberFormat="1" applyFont="1" applyFill="1" applyBorder="1" applyAlignment="1">
      <alignment horizontal="right" vertical="center" indent="1"/>
    </xf>
    <xf numFmtId="3" fontId="27" fillId="0" borderId="56" xfId="0" applyNumberFormat="1" applyFont="1" applyFill="1" applyBorder="1" applyAlignment="1">
      <alignment horizontal="right" vertical="center" indent="1"/>
    </xf>
    <xf numFmtId="3" fontId="27" fillId="0" borderId="13" xfId="0" applyNumberFormat="1" applyFont="1" applyFill="1" applyBorder="1" applyAlignment="1">
      <alignment horizontal="right" vertical="center" indent="1"/>
    </xf>
    <xf numFmtId="3" fontId="27" fillId="0" borderId="47" xfId="0" applyNumberFormat="1" applyFont="1" applyFill="1" applyBorder="1" applyAlignment="1">
      <alignment horizontal="right" vertical="center" indent="1"/>
    </xf>
    <xf numFmtId="0" fontId="28" fillId="0" borderId="21" xfId="0" applyFont="1" applyFill="1" applyBorder="1" applyAlignment="1">
      <alignment horizontal="center" vertical="center"/>
    </xf>
    <xf numFmtId="0" fontId="28" fillId="0" borderId="0" xfId="0" applyFont="1" applyFill="1" applyBorder="1" applyAlignment="1">
      <alignment vertical="center"/>
    </xf>
    <xf numFmtId="0" fontId="27" fillId="0" borderId="53" xfId="0" applyFont="1" applyFill="1" applyBorder="1" applyAlignment="1">
      <alignment horizontal="center" vertical="center"/>
    </xf>
    <xf numFmtId="3" fontId="27" fillId="0" borderId="77" xfId="0" applyNumberFormat="1" applyFont="1" applyFill="1" applyBorder="1" applyAlignment="1">
      <alignment horizontal="right" vertical="center" indent="1"/>
    </xf>
    <xf numFmtId="3" fontId="27" fillId="0" borderId="31" xfId="0" applyNumberFormat="1" applyFont="1" applyFill="1" applyBorder="1" applyAlignment="1">
      <alignment horizontal="right" vertical="center" indent="1"/>
    </xf>
    <xf numFmtId="3" fontId="27" fillId="0" borderId="18" xfId="0" applyNumberFormat="1" applyFont="1" applyFill="1" applyBorder="1" applyAlignment="1">
      <alignment horizontal="right" vertical="center" indent="1"/>
    </xf>
    <xf numFmtId="3" fontId="27" fillId="0" borderId="17" xfId="0" applyNumberFormat="1" applyFont="1" applyFill="1" applyBorder="1" applyAlignment="1">
      <alignment horizontal="right" vertical="center" indent="1"/>
    </xf>
    <xf numFmtId="3" fontId="27" fillId="0" borderId="88" xfId="38" applyNumberFormat="1" applyFont="1" applyFill="1" applyBorder="1" applyAlignment="1">
      <alignment horizontal="right" vertical="center" wrapText="1" indent="1"/>
    </xf>
    <xf numFmtId="3" fontId="27" fillId="0" borderId="61" xfId="38" applyNumberFormat="1" applyFont="1" applyFill="1" applyBorder="1" applyAlignment="1">
      <alignment horizontal="right" vertical="center" wrapText="1" indent="1"/>
    </xf>
    <xf numFmtId="3" fontId="27" fillId="0" borderId="47" xfId="38" applyNumberFormat="1" applyFont="1" applyFill="1" applyBorder="1" applyAlignment="1">
      <alignment horizontal="right" vertical="center" wrapText="1" indent="1"/>
    </xf>
    <xf numFmtId="3" fontId="27" fillId="0" borderId="18" xfId="38" applyNumberFormat="1" applyFont="1" applyFill="1" applyBorder="1" applyAlignment="1">
      <alignment horizontal="right" vertical="center" wrapText="1" indent="1"/>
    </xf>
    <xf numFmtId="0" fontId="2" fillId="27" borderId="58" xfId="0" applyFont="1" applyFill="1" applyBorder="1" applyAlignment="1">
      <alignment horizontal="right" vertical="center" wrapText="1" indent="1"/>
    </xf>
    <xf numFmtId="0" fontId="2" fillId="27" borderId="50" xfId="0" applyFont="1" applyFill="1" applyBorder="1" applyAlignment="1">
      <alignment horizontal="right" vertical="center" wrapText="1" indent="1"/>
    </xf>
    <xf numFmtId="0" fontId="2" fillId="27" borderId="51" xfId="0" applyFont="1" applyFill="1" applyBorder="1" applyAlignment="1">
      <alignment horizontal="right" vertical="center" wrapText="1" indent="1"/>
    </xf>
    <xf numFmtId="3" fontId="26" fillId="0" borderId="79" xfId="0" applyNumberFormat="1" applyFont="1" applyFill="1" applyBorder="1" applyAlignment="1">
      <alignment horizontal="right" vertical="center" indent="1"/>
    </xf>
    <xf numFmtId="0" fontId="28" fillId="0" borderId="21" xfId="38" applyFont="1" applyFill="1" applyBorder="1" applyAlignment="1">
      <alignment horizontal="center" vertical="center" wrapText="1"/>
    </xf>
    <xf numFmtId="0" fontId="27" fillId="0" borderId="21" xfId="38" applyFont="1" applyFill="1" applyBorder="1" applyAlignment="1">
      <alignment horizontal="center" vertical="center" wrapText="1"/>
    </xf>
    <xf numFmtId="3" fontId="27" fillId="0" borderId="21" xfId="38" applyNumberFormat="1" applyFont="1" applyFill="1" applyBorder="1" applyAlignment="1">
      <alignment horizontal="right" vertical="center" wrapText="1" indent="1"/>
    </xf>
    <xf numFmtId="3" fontId="27" fillId="0" borderId="12" xfId="38" applyNumberFormat="1" applyFont="1" applyFill="1" applyBorder="1" applyAlignment="1">
      <alignment horizontal="right" vertical="center" wrapText="1" indent="1"/>
    </xf>
    <xf numFmtId="3" fontId="27" fillId="0" borderId="13" xfId="38" applyNumberFormat="1" applyFont="1" applyFill="1" applyBorder="1" applyAlignment="1">
      <alignment horizontal="right" vertical="center" wrapText="1" indent="1"/>
    </xf>
    <xf numFmtId="0" fontId="28" fillId="0" borderId="0" xfId="0" applyFont="1" applyFill="1" applyBorder="1"/>
    <xf numFmtId="0" fontId="2" fillId="0" borderId="0" xfId="38" applyFont="1" applyFill="1"/>
    <xf numFmtId="0" fontId="2" fillId="0" borderId="0" xfId="38" applyFont="1" applyFill="1" applyAlignment="1"/>
    <xf numFmtId="3" fontId="2" fillId="0" borderId="0" xfId="38" applyNumberFormat="1" applyFont="1" applyFill="1"/>
    <xf numFmtId="0" fontId="2" fillId="0" borderId="0" xfId="38" applyFont="1" applyFill="1" applyAlignment="1">
      <alignment horizontal="center"/>
    </xf>
    <xf numFmtId="0" fontId="4" fillId="0" borderId="12" xfId="34" applyFont="1" applyFill="1" applyBorder="1" applyAlignment="1">
      <alignment horizontal="center" vertical="center" wrapText="1"/>
    </xf>
    <xf numFmtId="0" fontId="2" fillId="0" borderId="22" xfId="38" applyFont="1" applyFill="1" applyBorder="1" applyAlignment="1">
      <alignment horizontal="center" vertical="center"/>
    </xf>
    <xf numFmtId="0" fontId="2" fillId="0" borderId="23" xfId="38" applyFont="1" applyFill="1" applyBorder="1" applyAlignment="1">
      <alignment horizontal="center" vertical="center"/>
    </xf>
    <xf numFmtId="0" fontId="2" fillId="0" borderId="15" xfId="39" applyFont="1" applyFill="1" applyBorder="1" applyAlignment="1">
      <alignment horizontal="left" vertical="center" wrapText="1"/>
    </xf>
    <xf numFmtId="0" fontId="2" fillId="0" borderId="23" xfId="38" applyFont="1" applyFill="1" applyBorder="1" applyAlignment="1">
      <alignment horizontal="center" vertical="center" wrapText="1"/>
    </xf>
    <xf numFmtId="3" fontId="5" fillId="0" borderId="23" xfId="39" applyNumberFormat="1" applyFont="1" applyFill="1" applyBorder="1" applyAlignment="1">
      <alignment horizontal="right" vertical="center" indent="1"/>
    </xf>
    <xf numFmtId="0" fontId="2" fillId="0" borderId="23" xfId="38" applyFont="1" applyFill="1" applyBorder="1" applyAlignment="1">
      <alignment horizontal="right" vertical="center" wrapText="1" indent="1"/>
    </xf>
    <xf numFmtId="3" fontId="5" fillId="0" borderId="75" xfId="38" applyNumberFormat="1" applyFont="1" applyFill="1" applyBorder="1" applyAlignment="1">
      <alignment horizontal="right" vertical="center" wrapText="1" indent="1"/>
    </xf>
    <xf numFmtId="3" fontId="5" fillId="0" borderId="0" xfId="38" applyNumberFormat="1" applyFont="1" applyFill="1" applyBorder="1" applyAlignment="1">
      <alignment horizontal="right" vertical="center" wrapText="1" indent="1"/>
    </xf>
    <xf numFmtId="3" fontId="5" fillId="0" borderId="13" xfId="38" applyNumberFormat="1" applyFont="1" applyFill="1" applyBorder="1" applyAlignment="1">
      <alignment horizontal="right" vertical="center" wrapText="1" indent="1"/>
    </xf>
    <xf numFmtId="164" fontId="4" fillId="0" borderId="62" xfId="32" applyNumberFormat="1" applyFont="1" applyFill="1" applyBorder="1" applyAlignment="1">
      <alignment horizontal="center" vertical="center" textRotation="90" wrapText="1"/>
    </xf>
    <xf numFmtId="164" fontId="4" fillId="0" borderId="62" xfId="32" applyNumberFormat="1" applyFont="1" applyFill="1" applyBorder="1" applyAlignment="1">
      <alignment horizontal="center" vertical="center" wrapText="1"/>
    </xf>
    <xf numFmtId="3" fontId="4" fillId="0" borderId="62" xfId="32" applyNumberFormat="1" applyFont="1" applyFill="1" applyBorder="1" applyAlignment="1">
      <alignment horizontal="center" vertical="center" wrapText="1"/>
    </xf>
    <xf numFmtId="0" fontId="4" fillId="0" borderId="62" xfId="34" applyFont="1" applyFill="1" applyBorder="1" applyAlignment="1">
      <alignment horizontal="center" vertical="center" wrapText="1"/>
    </xf>
    <xf numFmtId="0" fontId="4" fillId="0" borderId="82" xfId="32" applyFont="1" applyFill="1" applyBorder="1" applyAlignment="1">
      <alignment horizontal="center" vertical="center" wrapText="1"/>
    </xf>
    <xf numFmtId="0" fontId="2" fillId="0" borderId="29" xfId="0" applyFont="1" applyFill="1" applyBorder="1"/>
    <xf numFmtId="0" fontId="2" fillId="0" borderId="10" xfId="0" applyFont="1" applyFill="1" applyBorder="1"/>
    <xf numFmtId="0" fontId="2" fillId="0" borderId="55" xfId="38" applyFont="1" applyFill="1" applyBorder="1" applyAlignment="1">
      <alignment horizontal="center" vertical="center"/>
    </xf>
    <xf numFmtId="0" fontId="2" fillId="0" borderId="53" xfId="0" applyFont="1" applyFill="1" applyBorder="1" applyAlignment="1">
      <alignment horizontal="center" vertical="center"/>
    </xf>
    <xf numFmtId="0" fontId="2" fillId="0" borderId="29" xfId="38" applyFont="1" applyFill="1" applyBorder="1" applyAlignment="1">
      <alignment horizontal="left" vertical="center" wrapText="1"/>
    </xf>
    <xf numFmtId="0" fontId="2" fillId="0" borderId="29" xfId="38" applyFont="1" applyFill="1" applyBorder="1" applyAlignment="1">
      <alignment horizontal="center" vertical="center" wrapText="1"/>
    </xf>
    <xf numFmtId="0" fontId="2" fillId="0" borderId="46" xfId="38" applyFont="1" applyFill="1" applyBorder="1" applyAlignment="1">
      <alignment horizontal="right" vertical="center" wrapText="1" indent="1"/>
    </xf>
    <xf numFmtId="3" fontId="5" fillId="0" borderId="35" xfId="38" applyNumberFormat="1" applyFont="1" applyFill="1" applyBorder="1" applyAlignment="1">
      <alignment horizontal="right" vertical="center" wrapText="1" indent="1"/>
    </xf>
    <xf numFmtId="0" fontId="2" fillId="0" borderId="42" xfId="38" applyFont="1" applyFill="1" applyBorder="1" applyAlignment="1">
      <alignment horizontal="center" vertical="center"/>
    </xf>
    <xf numFmtId="0" fontId="2" fillId="0" borderId="28" xfId="38" applyFont="1" applyFill="1" applyBorder="1" applyAlignment="1">
      <alignment horizontal="center" vertical="center"/>
    </xf>
    <xf numFmtId="0" fontId="2" fillId="0" borderId="28" xfId="0" applyFont="1" applyFill="1" applyBorder="1" applyAlignment="1">
      <alignment vertical="center" wrapText="1"/>
    </xf>
    <xf numFmtId="0" fontId="2" fillId="0" borderId="28" xfId="38" applyFont="1" applyFill="1" applyBorder="1" applyAlignment="1">
      <alignment horizontal="center" vertical="center" wrapText="1"/>
    </xf>
    <xf numFmtId="0" fontId="2" fillId="0" borderId="49" xfId="38" applyFont="1" applyFill="1" applyBorder="1" applyAlignment="1">
      <alignment horizontal="right" vertical="center" wrapText="1" indent="1"/>
    </xf>
    <xf numFmtId="3" fontId="5" fillId="0" borderId="40" xfId="38" applyNumberFormat="1" applyFont="1" applyFill="1" applyBorder="1" applyAlignment="1">
      <alignment horizontal="right" vertical="center" wrapText="1" indent="1"/>
    </xf>
    <xf numFmtId="3" fontId="5" fillId="0" borderId="34" xfId="38" applyNumberFormat="1" applyFont="1" applyFill="1" applyBorder="1" applyAlignment="1">
      <alignment horizontal="right" vertical="center" wrapText="1" indent="1"/>
    </xf>
    <xf numFmtId="0" fontId="2" fillId="0" borderId="66" xfId="0" applyFont="1" applyFill="1" applyBorder="1" applyAlignment="1">
      <alignment horizontal="center" vertical="center"/>
    </xf>
    <xf numFmtId="0" fontId="2" fillId="0" borderId="79" xfId="0" applyFont="1" applyFill="1" applyBorder="1" applyAlignment="1">
      <alignment horizontal="center" vertical="center"/>
    </xf>
    <xf numFmtId="0" fontId="54" fillId="26" borderId="29" xfId="0" applyFont="1" applyFill="1" applyBorder="1" applyAlignment="1">
      <alignment horizontal="left" vertical="center" wrapText="1"/>
    </xf>
    <xf numFmtId="0" fontId="54" fillId="26" borderId="10" xfId="0" applyFont="1" applyFill="1" applyBorder="1" applyAlignment="1">
      <alignment horizontal="left" vertical="center" wrapText="1"/>
    </xf>
    <xf numFmtId="0" fontId="4" fillId="0" borderId="30" xfId="32" applyFont="1" applyFill="1" applyBorder="1" applyAlignment="1">
      <alignment horizontal="center" vertical="center" wrapText="1"/>
    </xf>
    <xf numFmtId="3" fontId="27" fillId="0" borderId="71" xfId="0" applyNumberFormat="1" applyFont="1" applyFill="1" applyBorder="1" applyAlignment="1">
      <alignment horizontal="right" vertical="center" indent="1"/>
    </xf>
    <xf numFmtId="0" fontId="2" fillId="26" borderId="70" xfId="32" applyFont="1" applyFill="1" applyBorder="1" applyAlignment="1">
      <alignment horizontal="right" vertical="center" wrapText="1" indent="1"/>
    </xf>
    <xf numFmtId="0" fontId="4" fillId="26" borderId="10" xfId="56" applyFont="1" applyFill="1" applyBorder="1" applyAlignment="1">
      <alignment horizontal="left" vertical="center" wrapText="1"/>
    </xf>
    <xf numFmtId="0" fontId="4" fillId="26" borderId="10" xfId="0" applyFont="1" applyFill="1" applyBorder="1" applyAlignment="1" applyProtection="1">
      <alignment horizontal="left" vertical="center" wrapText="1"/>
      <protection locked="0"/>
    </xf>
    <xf numFmtId="0" fontId="57" fillId="0" borderId="21" xfId="0" applyFont="1" applyFill="1" applyBorder="1" applyAlignment="1">
      <alignment horizontal="center" vertical="center" wrapText="1"/>
    </xf>
    <xf numFmtId="3" fontId="44" fillId="0" borderId="21" xfId="0" applyNumberFormat="1" applyFont="1" applyFill="1" applyBorder="1" applyAlignment="1">
      <alignment horizontal="right" vertical="center" indent="1"/>
    </xf>
    <xf numFmtId="3" fontId="44" fillId="0" borderId="56" xfId="0" applyNumberFormat="1" applyFont="1" applyFill="1" applyBorder="1" applyAlignment="1">
      <alignment horizontal="right" vertical="center" indent="1"/>
    </xf>
    <xf numFmtId="3" fontId="44" fillId="0" borderId="13" xfId="0" applyNumberFormat="1" applyFont="1" applyFill="1" applyBorder="1" applyAlignment="1">
      <alignment horizontal="right" vertical="center" indent="1"/>
    </xf>
    <xf numFmtId="3" fontId="44" fillId="0" borderId="47" xfId="0" applyNumberFormat="1" applyFont="1" applyFill="1" applyBorder="1" applyAlignment="1">
      <alignment horizontal="right" vertical="center" indent="1"/>
    </xf>
    <xf numFmtId="3" fontId="30" fillId="0" borderId="46" xfId="0" applyNumberFormat="1" applyFont="1" applyFill="1" applyBorder="1" applyAlignment="1">
      <alignment horizontal="right" vertical="center" indent="1"/>
    </xf>
    <xf numFmtId="3" fontId="30" fillId="0" borderId="43" xfId="0" applyNumberFormat="1" applyFont="1" applyFill="1" applyBorder="1" applyAlignment="1">
      <alignment horizontal="right" vertical="center" indent="1"/>
    </xf>
    <xf numFmtId="3" fontId="30" fillId="0" borderId="37" xfId="0" applyNumberFormat="1" applyFont="1" applyFill="1" applyBorder="1" applyAlignment="1">
      <alignment horizontal="right" vertical="center" indent="1"/>
    </xf>
    <xf numFmtId="3" fontId="2" fillId="0" borderId="35" xfId="0" applyNumberFormat="1" applyFont="1" applyFill="1" applyBorder="1" applyAlignment="1">
      <alignment horizontal="right" vertical="center" indent="1"/>
    </xf>
    <xf numFmtId="3" fontId="30" fillId="0" borderId="11" xfId="0" applyNumberFormat="1" applyFont="1" applyFill="1" applyBorder="1" applyAlignment="1">
      <alignment horizontal="right" vertical="center" indent="1"/>
    </xf>
    <xf numFmtId="3" fontId="44" fillId="0" borderId="18" xfId="0" applyNumberFormat="1" applyFont="1" applyFill="1" applyBorder="1" applyAlignment="1">
      <alignment horizontal="right" vertical="center" indent="1"/>
    </xf>
    <xf numFmtId="0" fontId="2" fillId="0" borderId="0" xfId="0" applyFont="1" applyFill="1" applyAlignment="1">
      <alignment vertical="center"/>
    </xf>
    <xf numFmtId="0" fontId="4" fillId="0" borderId="29" xfId="0" applyFont="1" applyBorder="1" applyAlignment="1">
      <alignment horizontal="center" vertical="center"/>
    </xf>
    <xf numFmtId="0" fontId="4" fillId="0" borderId="29" xfId="0" applyFont="1" applyBorder="1" applyAlignment="1">
      <alignment vertical="center"/>
    </xf>
    <xf numFmtId="0" fontId="30" fillId="0" borderId="38" xfId="0" applyNumberFormat="1" applyFont="1" applyFill="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vertical="center"/>
    </xf>
    <xf numFmtId="0" fontId="30" fillId="0" borderId="27" xfId="0" applyNumberFormat="1" applyFont="1" applyFill="1" applyBorder="1" applyAlignment="1">
      <alignment horizontal="center" vertical="center"/>
    </xf>
    <xf numFmtId="49" fontId="4" fillId="26" borderId="10" xfId="0" applyNumberFormat="1" applyFont="1" applyFill="1" applyBorder="1" applyAlignment="1">
      <alignment horizontal="center" vertical="center" wrapText="1"/>
    </xf>
    <xf numFmtId="0" fontId="4" fillId="26" borderId="10" xfId="0" applyFont="1" applyFill="1" applyBorder="1" applyAlignment="1">
      <alignment horizontal="center" vertical="center"/>
    </xf>
    <xf numFmtId="49" fontId="4" fillId="26" borderId="15" xfId="0" applyNumberFormat="1" applyFont="1" applyFill="1" applyBorder="1" applyAlignment="1">
      <alignment horizontal="center" vertical="center" wrapText="1"/>
    </xf>
    <xf numFmtId="49" fontId="4" fillId="26" borderId="15" xfId="0" applyNumberFormat="1" applyFont="1" applyFill="1" applyBorder="1" applyAlignment="1">
      <alignment horizontal="left" vertical="center" wrapText="1"/>
    </xf>
    <xf numFmtId="3" fontId="2" fillId="0" borderId="29" xfId="0" applyNumberFormat="1" applyFont="1" applyFill="1" applyBorder="1" applyAlignment="1">
      <alignment horizontal="right" vertical="center" indent="1"/>
    </xf>
    <xf numFmtId="3" fontId="2" fillId="0" borderId="15" xfId="0" applyNumberFormat="1" applyFont="1" applyFill="1" applyBorder="1" applyAlignment="1">
      <alignment horizontal="right" vertical="center" indent="1"/>
    </xf>
    <xf numFmtId="3" fontId="30" fillId="0" borderId="46" xfId="0" applyNumberFormat="1" applyFont="1" applyBorder="1" applyAlignment="1">
      <alignment horizontal="right" vertical="center" indent="1"/>
    </xf>
    <xf numFmtId="3" fontId="30" fillId="0" borderId="43" xfId="0" applyNumberFormat="1" applyFont="1" applyBorder="1" applyAlignment="1">
      <alignment horizontal="right" vertical="center" indent="1"/>
    </xf>
    <xf numFmtId="3" fontId="2" fillId="0" borderId="43" xfId="31" applyNumberFormat="1" applyFont="1" applyFill="1" applyBorder="1" applyAlignment="1">
      <alignment horizontal="right" vertical="center" wrapText="1" indent="1"/>
    </xf>
    <xf numFmtId="0" fontId="2" fillId="0" borderId="10" xfId="30" applyFont="1" applyFill="1" applyBorder="1" applyAlignment="1">
      <alignment horizontal="right" vertical="center" indent="1"/>
    </xf>
    <xf numFmtId="0" fontId="28" fillId="0" borderId="21" xfId="0" applyFont="1" applyFill="1" applyBorder="1"/>
    <xf numFmtId="0" fontId="27" fillId="0" borderId="21" xfId="0" applyFont="1" applyFill="1" applyBorder="1"/>
    <xf numFmtId="0" fontId="56" fillId="0" borderId="0" xfId="0" applyFont="1" applyAlignment="1">
      <alignment horizontal="center" vertical="center"/>
    </xf>
    <xf numFmtId="0" fontId="2" fillId="0" borderId="46" xfId="0" applyFont="1" applyFill="1" applyBorder="1" applyAlignment="1">
      <alignment horizontal="right" vertical="center" indent="1"/>
    </xf>
    <xf numFmtId="3" fontId="30" fillId="0" borderId="35" xfId="0" applyNumberFormat="1" applyFont="1" applyBorder="1" applyAlignment="1">
      <alignment horizontal="right" vertical="center" indent="1"/>
    </xf>
    <xf numFmtId="0" fontId="26" fillId="0" borderId="68" xfId="30" applyFont="1" applyFill="1" applyBorder="1" applyAlignment="1">
      <alignment horizontal="right" vertical="center" indent="1"/>
    </xf>
    <xf numFmtId="0" fontId="2" fillId="0" borderId="68" xfId="30" applyFont="1" applyFill="1" applyBorder="1" applyAlignment="1">
      <alignment horizontal="right" vertical="center" indent="1"/>
    </xf>
    <xf numFmtId="0" fontId="26" fillId="0" borderId="16" xfId="30" applyFont="1" applyFill="1" applyBorder="1" applyAlignment="1">
      <alignment horizontal="right" vertical="center" indent="1"/>
    </xf>
    <xf numFmtId="0" fontId="2" fillId="0" borderId="16" xfId="30" applyFont="1" applyFill="1" applyBorder="1" applyAlignment="1">
      <alignment horizontal="right" vertical="center" indent="1"/>
    </xf>
    <xf numFmtId="0" fontId="26" fillId="0" borderId="41" xfId="30" applyFont="1" applyFill="1" applyBorder="1" applyAlignment="1">
      <alignment horizontal="right" vertical="center" indent="1"/>
    </xf>
    <xf numFmtId="0" fontId="2" fillId="0" borderId="85" xfId="30" applyFont="1" applyFill="1" applyBorder="1" applyAlignment="1">
      <alignment horizontal="right" vertical="center" indent="1"/>
    </xf>
    <xf numFmtId="0" fontId="2" fillId="0" borderId="50" xfId="30" applyFont="1" applyFill="1" applyBorder="1" applyAlignment="1">
      <alignment horizontal="right" vertical="center" indent="1"/>
    </xf>
    <xf numFmtId="0" fontId="26" fillId="0" borderId="67" xfId="30" applyFont="1" applyFill="1" applyBorder="1" applyAlignment="1">
      <alignment horizontal="right" vertical="center" indent="1"/>
    </xf>
    <xf numFmtId="0" fontId="2" fillId="0" borderId="51" xfId="30" applyFont="1" applyFill="1" applyBorder="1" applyAlignment="1">
      <alignment horizontal="right" vertical="center" indent="1"/>
    </xf>
    <xf numFmtId="0" fontId="2" fillId="0" borderId="83" xfId="30" applyFont="1" applyFill="1" applyBorder="1" applyAlignment="1">
      <alignment horizontal="right" vertical="center" indent="1"/>
    </xf>
    <xf numFmtId="0" fontId="2" fillId="0" borderId="29" xfId="30" applyFont="1" applyFill="1" applyBorder="1" applyAlignment="1">
      <alignment horizontal="right" vertical="center" indent="1"/>
    </xf>
    <xf numFmtId="3" fontId="27" fillId="0" borderId="26" xfId="0" applyNumberFormat="1" applyFont="1" applyFill="1" applyBorder="1" applyAlignment="1">
      <alignment horizontal="right" vertical="center" indent="1"/>
    </xf>
    <xf numFmtId="3" fontId="27" fillId="0" borderId="88" xfId="0" applyNumberFormat="1" applyFont="1" applyFill="1" applyBorder="1" applyAlignment="1">
      <alignment horizontal="center" vertical="center"/>
    </xf>
    <xf numFmtId="3" fontId="27" fillId="0" borderId="12" xfId="0" applyNumberFormat="1" applyFont="1" applyFill="1" applyBorder="1" applyAlignment="1">
      <alignment horizontal="center" vertical="center"/>
    </xf>
    <xf numFmtId="0" fontId="2" fillId="26" borderId="28" xfId="0" applyFont="1" applyFill="1" applyBorder="1" applyAlignment="1">
      <alignment horizontal="center" vertical="center"/>
    </xf>
    <xf numFmtId="0" fontId="2" fillId="0" borderId="28" xfId="0" applyFont="1" applyFill="1" applyBorder="1"/>
    <xf numFmtId="49" fontId="2" fillId="26" borderId="28" xfId="0" applyNumberFormat="1" applyFont="1" applyFill="1" applyBorder="1" applyAlignment="1">
      <alignment horizontal="center" vertical="center" wrapText="1"/>
    </xf>
    <xf numFmtId="49" fontId="4" fillId="26" borderId="28" xfId="0" applyNumberFormat="1" applyFont="1" applyFill="1" applyBorder="1" applyAlignment="1">
      <alignment horizontal="left" vertical="center" wrapText="1"/>
    </xf>
    <xf numFmtId="0" fontId="2" fillId="0" borderId="28" xfId="30" applyFont="1" applyFill="1" applyBorder="1" applyAlignment="1">
      <alignment horizontal="right" vertical="center" indent="1"/>
    </xf>
    <xf numFmtId="0" fontId="2" fillId="0" borderId="28" xfId="30" applyFont="1" applyFill="1" applyBorder="1" applyAlignment="1">
      <alignment horizontal="center" vertical="center"/>
    </xf>
    <xf numFmtId="3" fontId="27" fillId="0" borderId="21" xfId="0" applyNumberFormat="1" applyFont="1" applyFill="1" applyBorder="1" applyAlignment="1">
      <alignment horizontal="center" vertical="center"/>
    </xf>
    <xf numFmtId="3" fontId="27" fillId="0" borderId="53" xfId="39" applyNumberFormat="1" applyFont="1" applyFill="1" applyBorder="1" applyAlignment="1">
      <alignment horizontal="right" vertical="center" wrapText="1" indent="1"/>
    </xf>
    <xf numFmtId="3" fontId="27" fillId="0" borderId="47" xfId="39" applyNumberFormat="1" applyFont="1" applyFill="1" applyBorder="1" applyAlignment="1">
      <alignment horizontal="right" vertical="center" wrapText="1" indent="1"/>
    </xf>
    <xf numFmtId="3" fontId="27" fillId="0" borderId="21" xfId="39" applyNumberFormat="1" applyFont="1" applyFill="1" applyBorder="1" applyAlignment="1">
      <alignment horizontal="right" vertical="center" wrapText="1" indent="1"/>
    </xf>
    <xf numFmtId="3" fontId="27" fillId="0" borderId="18" xfId="39" applyNumberFormat="1" applyFont="1" applyFill="1" applyBorder="1" applyAlignment="1">
      <alignment horizontal="right" vertical="center" wrapText="1" indent="1"/>
    </xf>
    <xf numFmtId="49" fontId="27" fillId="0" borderId="12" xfId="39" applyNumberFormat="1" applyFont="1" applyFill="1" applyBorder="1" applyAlignment="1">
      <alignment horizontal="right" vertical="center"/>
    </xf>
    <xf numFmtId="3" fontId="27" fillId="0" borderId="12" xfId="39" applyNumberFormat="1" applyFont="1" applyFill="1" applyBorder="1" applyAlignment="1">
      <alignment horizontal="right" vertical="center"/>
    </xf>
    <xf numFmtId="0" fontId="27" fillId="0" borderId="17" xfId="39" applyFont="1" applyFill="1" applyBorder="1" applyAlignment="1">
      <alignment vertical="center"/>
    </xf>
    <xf numFmtId="0" fontId="28" fillId="0" borderId="0" xfId="39" applyFont="1" applyFill="1" applyAlignment="1">
      <alignment vertical="center"/>
    </xf>
    <xf numFmtId="3" fontId="2" fillId="0" borderId="16" xfId="32" applyNumberFormat="1" applyFont="1" applyFill="1" applyBorder="1" applyAlignment="1">
      <alignment horizontal="right" vertical="center" wrapText="1" indent="1"/>
    </xf>
    <xf numFmtId="3" fontId="2" fillId="0" borderId="70" xfId="32" applyNumberFormat="1" applyFont="1" applyFill="1" applyBorder="1" applyAlignment="1">
      <alignment horizontal="right" vertical="center" wrapText="1" indent="1"/>
    </xf>
    <xf numFmtId="3" fontId="26" fillId="0" borderId="68" xfId="34" applyNumberFormat="1" applyFont="1" applyFill="1" applyBorder="1" applyAlignment="1">
      <alignment horizontal="right" vertical="center" wrapText="1" indent="1"/>
    </xf>
    <xf numFmtId="3" fontId="26" fillId="0" borderId="16" xfId="34" applyNumberFormat="1" applyFont="1" applyFill="1" applyBorder="1" applyAlignment="1">
      <alignment horizontal="right" vertical="center" wrapText="1" indent="1"/>
    </xf>
    <xf numFmtId="3" fontId="26" fillId="0" borderId="70" xfId="34" applyNumberFormat="1" applyFont="1" applyFill="1" applyBorder="1" applyAlignment="1">
      <alignment horizontal="right" vertical="center" wrapText="1" indent="1"/>
    </xf>
    <xf numFmtId="3" fontId="2" fillId="0" borderId="68" xfId="32" applyNumberFormat="1" applyFont="1" applyFill="1" applyBorder="1" applyAlignment="1">
      <alignment horizontal="right" vertical="center" wrapText="1" indent="1"/>
    </xf>
    <xf numFmtId="3" fontId="2" fillId="0" borderId="83" xfId="32" applyNumberFormat="1" applyFont="1" applyFill="1" applyBorder="1" applyAlignment="1">
      <alignment horizontal="right" vertical="center" wrapText="1" indent="1"/>
    </xf>
    <xf numFmtId="0" fontId="4" fillId="0" borderId="29" xfId="39" applyFont="1" applyFill="1" applyBorder="1" applyAlignment="1">
      <alignment horizontal="center" vertical="center" textRotation="90" wrapText="1"/>
    </xf>
    <xf numFmtId="0" fontId="4" fillId="0" borderId="10" xfId="39" applyFont="1" applyFill="1" applyBorder="1" applyAlignment="1">
      <alignment horizontal="center" vertical="center" textRotation="90" wrapText="1"/>
    </xf>
    <xf numFmtId="0" fontId="2" fillId="0" borderId="42" xfId="0" applyFont="1" applyBorder="1" applyAlignment="1">
      <alignment horizontal="center" vertical="center" wrapText="1"/>
    </xf>
    <xf numFmtId="0" fontId="4" fillId="0" borderId="28" xfId="0" applyFont="1" applyBorder="1" applyAlignment="1">
      <alignment horizontal="left" vertical="center" wrapText="1"/>
    </xf>
    <xf numFmtId="0" fontId="55" fillId="0" borderId="28" xfId="0" applyFont="1" applyBorder="1" applyAlignment="1">
      <alignment horizontal="left" vertical="center" wrapText="1"/>
    </xf>
    <xf numFmtId="3" fontId="2" fillId="0" borderId="28" xfId="0" applyNumberFormat="1" applyFont="1" applyBorder="1" applyAlignment="1">
      <alignment horizontal="right" vertical="center" indent="1"/>
    </xf>
    <xf numFmtId="0" fontId="28" fillId="0" borderId="21" xfId="0" applyFont="1" applyFill="1" applyBorder="1" applyAlignment="1">
      <alignment horizontal="center" vertical="center" wrapText="1"/>
    </xf>
    <xf numFmtId="0" fontId="2" fillId="0" borderId="11" xfId="39" applyFont="1" applyFill="1" applyBorder="1" applyAlignment="1">
      <alignment horizontal="center" vertical="center" wrapText="1"/>
    </xf>
    <xf numFmtId="3" fontId="30" fillId="0" borderId="50" xfId="0" applyNumberFormat="1" applyFont="1" applyFill="1" applyBorder="1" applyAlignment="1">
      <alignment horizontal="right" vertical="center" indent="1"/>
    </xf>
    <xf numFmtId="0" fontId="2" fillId="0" borderId="47" xfId="39" applyFont="1" applyFill="1" applyBorder="1" applyAlignment="1">
      <alignment horizontal="center" vertical="center" wrapText="1"/>
    </xf>
    <xf numFmtId="3" fontId="26" fillId="0" borderId="73" xfId="39" applyNumberFormat="1" applyFont="1" applyFill="1" applyBorder="1" applyAlignment="1">
      <alignment horizontal="right" vertical="center" indent="1"/>
    </xf>
    <xf numFmtId="0" fontId="27" fillId="0" borderId="17" xfId="39" applyFont="1" applyFill="1" applyBorder="1" applyAlignment="1">
      <alignment horizontal="left" vertical="center"/>
    </xf>
    <xf numFmtId="0" fontId="28" fillId="0" borderId="0" xfId="39" applyFont="1" applyFill="1" applyBorder="1" applyAlignment="1">
      <alignment vertical="center"/>
    </xf>
    <xf numFmtId="3" fontId="27" fillId="0" borderId="56" xfId="39" applyNumberFormat="1" applyFont="1" applyFill="1" applyBorder="1" applyAlignment="1">
      <alignment horizontal="right" vertical="center" wrapText="1" indent="1"/>
    </xf>
    <xf numFmtId="0" fontId="28" fillId="0" borderId="0" xfId="39" applyFont="1" applyFill="1"/>
    <xf numFmtId="0" fontId="28" fillId="0" borderId="88" xfId="36" applyFont="1" applyFill="1" applyBorder="1" applyAlignment="1">
      <alignment horizontal="left" vertical="center" wrapText="1" indent="1"/>
    </xf>
    <xf numFmtId="0" fontId="32" fillId="0" borderId="12" xfId="36" applyFont="1" applyFill="1" applyBorder="1" applyAlignment="1">
      <alignment horizontal="left" vertical="center" indent="1"/>
    </xf>
    <xf numFmtId="3" fontId="32" fillId="0" borderId="13" xfId="37" applyNumberFormat="1" applyFont="1" applyFill="1" applyBorder="1" applyAlignment="1">
      <alignment horizontal="right" vertical="center" indent="1"/>
    </xf>
    <xf numFmtId="0" fontId="2" fillId="26" borderId="66" xfId="39" applyFont="1" applyFill="1" applyBorder="1" applyAlignment="1">
      <alignment horizontal="center" vertical="center" wrapText="1"/>
    </xf>
    <xf numFmtId="49" fontId="2" fillId="28" borderId="66" xfId="39" applyNumberFormat="1" applyFont="1" applyFill="1" applyBorder="1" applyAlignment="1">
      <alignment horizontal="center" vertical="center" wrapText="1"/>
    </xf>
    <xf numFmtId="0" fontId="54" fillId="0" borderId="66" xfId="0" applyFont="1" applyFill="1" applyBorder="1" applyAlignment="1">
      <alignment horizontal="left" vertical="center" wrapText="1"/>
    </xf>
    <xf numFmtId="3" fontId="44" fillId="0" borderId="12" xfId="0" applyNumberFormat="1" applyFont="1" applyFill="1" applyBorder="1" applyAlignment="1">
      <alignment horizontal="right" vertical="center" indent="1"/>
    </xf>
    <xf numFmtId="3" fontId="44" fillId="0" borderId="26" xfId="0" applyNumberFormat="1" applyFont="1" applyFill="1" applyBorder="1" applyAlignment="1">
      <alignment horizontal="right" vertical="center" indent="1"/>
    </xf>
    <xf numFmtId="3" fontId="44" fillId="0" borderId="88" xfId="0" applyNumberFormat="1" applyFont="1" applyFill="1" applyBorder="1" applyAlignment="1">
      <alignment horizontal="right" vertical="center" indent="1"/>
    </xf>
    <xf numFmtId="3" fontId="2" fillId="0" borderId="66" xfId="0" applyNumberFormat="1" applyFont="1" applyBorder="1" applyAlignment="1">
      <alignment horizontal="right" vertical="center" indent="1"/>
    </xf>
    <xf numFmtId="0" fontId="2" fillId="26" borderId="25" xfId="39" applyFont="1" applyFill="1" applyBorder="1" applyAlignment="1">
      <alignment horizontal="center" vertical="center" wrapText="1"/>
    </xf>
    <xf numFmtId="0" fontId="2" fillId="28" borderId="66" xfId="39" applyFont="1" applyFill="1" applyBorder="1" applyAlignment="1">
      <alignment horizontal="center" vertical="center" wrapText="1"/>
    </xf>
    <xf numFmtId="0" fontId="1" fillId="0" borderId="66" xfId="0" applyFont="1" applyBorder="1" applyAlignment="1">
      <alignment horizontal="left" vertical="center" wrapText="1"/>
    </xf>
    <xf numFmtId="3" fontId="2" fillId="27" borderId="29" xfId="0" applyNumberFormat="1" applyFont="1" applyFill="1" applyBorder="1" applyAlignment="1">
      <alignment horizontal="right" vertical="center" wrapText="1" indent="1"/>
    </xf>
    <xf numFmtId="0" fontId="2" fillId="0" borderId="50" xfId="0" applyFont="1" applyFill="1" applyBorder="1" applyAlignment="1">
      <alignment horizontal="right" vertical="center" indent="1"/>
    </xf>
    <xf numFmtId="0" fontId="2" fillId="27" borderId="29" xfId="0" applyNumberFormat="1" applyFont="1" applyFill="1" applyBorder="1" applyAlignment="1">
      <alignment horizontal="left" vertical="center" wrapText="1"/>
    </xf>
    <xf numFmtId="0" fontId="2" fillId="27" borderId="30" xfId="0" applyNumberFormat="1" applyFont="1" applyFill="1" applyBorder="1" applyAlignment="1">
      <alignment horizontal="left" vertical="center" wrapText="1"/>
    </xf>
    <xf numFmtId="0" fontId="4" fillId="27" borderId="10" xfId="0" quotePrefix="1" applyFont="1" applyFill="1" applyBorder="1" applyAlignment="1">
      <alignment horizontal="left" vertical="center" wrapText="1"/>
    </xf>
    <xf numFmtId="0" fontId="2" fillId="27" borderId="10" xfId="0" quotePrefix="1" applyFont="1" applyFill="1" applyBorder="1" applyAlignment="1">
      <alignment horizontal="left" vertical="center" wrapText="1"/>
    </xf>
    <xf numFmtId="0" fontId="4" fillId="26" borderId="10" xfId="0" quotePrefix="1" applyFont="1" applyFill="1" applyBorder="1" applyAlignment="1">
      <alignment horizontal="left" vertical="center" wrapText="1"/>
    </xf>
    <xf numFmtId="0" fontId="4" fillId="0" borderId="10" xfId="0" quotePrefix="1" applyFont="1" applyFill="1" applyBorder="1" applyAlignment="1">
      <alignment horizontal="left" vertical="center" wrapText="1"/>
    </xf>
    <xf numFmtId="0" fontId="4" fillId="27" borderId="10" xfId="0" applyFont="1" applyFill="1" applyBorder="1" applyAlignment="1">
      <alignment horizontal="left" vertical="center" wrapText="1"/>
    </xf>
    <xf numFmtId="3" fontId="2" fillId="26" borderId="11" xfId="38" applyNumberFormat="1" applyFont="1" applyFill="1" applyBorder="1" applyAlignment="1">
      <alignment horizontal="right" vertical="center" wrapText="1" indent="1"/>
    </xf>
    <xf numFmtId="3" fontId="30" fillId="0" borderId="29" xfId="0" applyNumberFormat="1" applyFont="1" applyFill="1" applyBorder="1" applyAlignment="1">
      <alignment horizontal="right" vertical="center" indent="1"/>
    </xf>
    <xf numFmtId="3" fontId="30" fillId="0" borderId="38" xfId="0" applyNumberFormat="1" applyFont="1" applyBorder="1" applyAlignment="1">
      <alignment horizontal="right" vertical="center" indent="1"/>
    </xf>
    <xf numFmtId="3" fontId="30" fillId="0" borderId="52" xfId="0" applyNumberFormat="1" applyFont="1" applyBorder="1" applyAlignment="1">
      <alignment horizontal="right" vertical="center" indent="1"/>
    </xf>
    <xf numFmtId="3" fontId="49" fillId="0" borderId="33" xfId="31" applyNumberFormat="1" applyFont="1" applyFill="1" applyBorder="1" applyAlignment="1">
      <alignment horizontal="right" vertical="center" wrapText="1" inden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3" fontId="2" fillId="0" borderId="10" xfId="34" applyNumberFormat="1" applyFont="1" applyFill="1" applyBorder="1" applyAlignment="1">
      <alignment horizontal="right" vertical="center" wrapText="1" indent="1"/>
    </xf>
    <xf numFmtId="0" fontId="4" fillId="0" borderId="28" xfId="39" applyFont="1" applyFill="1" applyBorder="1" applyAlignment="1">
      <alignment horizontal="center" vertical="center" wrapText="1"/>
    </xf>
    <xf numFmtId="0" fontId="4" fillId="0" borderId="28" xfId="39" applyFont="1" applyFill="1" applyBorder="1" applyAlignment="1">
      <alignment horizontal="center" vertical="center" textRotation="90" wrapText="1"/>
    </xf>
    <xf numFmtId="3" fontId="2" fillId="0" borderId="44" xfId="0" applyNumberFormat="1" applyFont="1" applyBorder="1" applyAlignment="1">
      <alignment horizontal="right" vertical="center" indent="1"/>
    </xf>
    <xf numFmtId="0" fontId="4" fillId="0" borderId="44" xfId="34" applyFont="1" applyFill="1" applyBorder="1" applyAlignment="1">
      <alignment horizontal="right" vertical="center" wrapText="1" indent="1"/>
    </xf>
    <xf numFmtId="3" fontId="26" fillId="0" borderId="83" xfId="34" applyNumberFormat="1" applyFont="1" applyFill="1" applyBorder="1" applyAlignment="1">
      <alignment horizontal="right" vertical="center" wrapText="1" indent="1"/>
    </xf>
    <xf numFmtId="0" fontId="58" fillId="0" borderId="76"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10" xfId="0" applyFont="1" applyFill="1" applyBorder="1" applyAlignment="1">
      <alignment horizontal="center" vertical="center"/>
    </xf>
    <xf numFmtId="0" fontId="58" fillId="0" borderId="73" xfId="0" applyFont="1" applyFill="1" applyBorder="1" applyAlignment="1">
      <alignment horizontal="center" vertical="center"/>
    </xf>
    <xf numFmtId="0" fontId="58" fillId="0" borderId="10" xfId="0" applyFont="1" applyFill="1" applyBorder="1" applyAlignment="1">
      <alignment horizontal="center" vertical="center"/>
    </xf>
    <xf numFmtId="0" fontId="61" fillId="0" borderId="0" xfId="0" applyFont="1" applyFill="1" applyBorder="1"/>
    <xf numFmtId="4" fontId="61" fillId="0" borderId="0" xfId="0" applyNumberFormat="1" applyFont="1" applyFill="1" applyBorder="1"/>
    <xf numFmtId="0" fontId="61" fillId="0" borderId="0" xfId="0" applyFont="1" applyFill="1" applyBorder="1" applyAlignment="1"/>
    <xf numFmtId="0" fontId="61" fillId="0" borderId="0" xfId="0" applyFont="1" applyFill="1" applyBorder="1" applyAlignment="1">
      <alignment horizontal="right"/>
    </xf>
    <xf numFmtId="0" fontId="5" fillId="0" borderId="0" xfId="0" applyFont="1" applyFill="1" applyBorder="1"/>
    <xf numFmtId="0" fontId="61" fillId="0" borderId="0" xfId="0" applyFont="1" applyFill="1" applyAlignment="1">
      <alignment horizontal="right"/>
    </xf>
    <xf numFmtId="4" fontId="5" fillId="0" borderId="0" xfId="0" applyNumberFormat="1" applyFont="1" applyFill="1" applyBorder="1" applyAlignment="1">
      <alignment horizontal="right" vertical="center" wrapText="1"/>
    </xf>
    <xf numFmtId="4" fontId="5" fillId="0" borderId="0" xfId="0" applyNumberFormat="1" applyFont="1" applyFill="1"/>
    <xf numFmtId="0" fontId="5" fillId="0" borderId="0" xfId="0" applyFont="1" applyFill="1" applyAlignment="1">
      <alignment vertical="center"/>
    </xf>
    <xf numFmtId="4" fontId="5" fillId="0" borderId="0" xfId="0" applyNumberFormat="1" applyFont="1" applyFill="1" applyBorder="1" applyAlignment="1">
      <alignment horizontal="center" vertical="center"/>
    </xf>
    <xf numFmtId="0" fontId="5" fillId="0" borderId="0" xfId="0" applyFont="1" applyFill="1" applyAlignment="1">
      <alignment wrapText="1"/>
    </xf>
    <xf numFmtId="0" fontId="62" fillId="0" borderId="0" xfId="0" applyFont="1" applyFill="1"/>
    <xf numFmtId="3" fontId="5" fillId="0" borderId="0" xfId="0" applyNumberFormat="1" applyFont="1" applyFill="1"/>
    <xf numFmtId="0" fontId="63" fillId="0" borderId="0" xfId="0" applyFont="1" applyFill="1" applyAlignment="1">
      <alignment horizontal="center" vertical="center"/>
    </xf>
    <xf numFmtId="0" fontId="64" fillId="0" borderId="0" xfId="0" applyFont="1" applyFill="1" applyAlignment="1">
      <alignment horizontal="center" vertical="center"/>
    </xf>
    <xf numFmtId="4" fontId="5" fillId="0" borderId="0" xfId="0" applyNumberFormat="1" applyFont="1" applyFill="1" applyAlignment="1">
      <alignment wrapText="1"/>
    </xf>
    <xf numFmtId="4" fontId="61" fillId="0" borderId="0" xfId="0" applyNumberFormat="1" applyFont="1" applyFill="1"/>
    <xf numFmtId="3" fontId="59" fillId="0" borderId="15" xfId="0" applyNumberFormat="1" applyFont="1" applyFill="1" applyBorder="1" applyAlignment="1">
      <alignment horizontal="right" vertical="center" indent="1"/>
    </xf>
    <xf numFmtId="3" fontId="58" fillId="0" borderId="15" xfId="0" applyNumberFormat="1" applyFont="1" applyFill="1" applyBorder="1" applyAlignment="1">
      <alignment horizontal="right" vertical="center" wrapText="1" indent="1"/>
    </xf>
    <xf numFmtId="3" fontId="60" fillId="0" borderId="15" xfId="0" applyNumberFormat="1" applyFont="1" applyFill="1" applyBorder="1" applyAlignment="1">
      <alignment horizontal="right" vertical="center" wrapText="1" indent="1"/>
    </xf>
    <xf numFmtId="3" fontId="58" fillId="0" borderId="15" xfId="0" applyNumberFormat="1" applyFont="1" applyFill="1" applyBorder="1" applyAlignment="1">
      <alignment horizontal="right" vertical="center" indent="1"/>
    </xf>
    <xf numFmtId="3" fontId="58" fillId="0" borderId="10" xfId="0" applyNumberFormat="1" applyFont="1" applyFill="1" applyBorder="1" applyAlignment="1">
      <alignment horizontal="right" vertical="center" indent="1"/>
    </xf>
    <xf numFmtId="3" fontId="58" fillId="0" borderId="10" xfId="0" applyNumberFormat="1" applyFont="1" applyFill="1" applyBorder="1" applyAlignment="1">
      <alignment horizontal="right" vertical="center" wrapText="1" indent="1"/>
    </xf>
    <xf numFmtId="3" fontId="60" fillId="0" borderId="10" xfId="0" applyNumberFormat="1" applyFont="1" applyFill="1" applyBorder="1" applyAlignment="1">
      <alignment horizontal="right" vertical="center" indent="1"/>
    </xf>
    <xf numFmtId="3" fontId="58" fillId="0" borderId="28" xfId="0" applyNumberFormat="1" applyFont="1" applyFill="1" applyBorder="1" applyAlignment="1">
      <alignment horizontal="right" vertical="center" indent="1"/>
    </xf>
    <xf numFmtId="3" fontId="58" fillId="0" borderId="28" xfId="0" applyNumberFormat="1" applyFont="1" applyFill="1" applyBorder="1" applyAlignment="1">
      <alignment horizontal="right" vertical="center" wrapText="1" indent="1"/>
    </xf>
    <xf numFmtId="3" fontId="61" fillId="0" borderId="85" xfId="0" applyNumberFormat="1" applyFont="1" applyFill="1" applyBorder="1" applyAlignment="1">
      <alignment horizontal="right" vertical="center" wrapText="1" indent="1"/>
    </xf>
    <xf numFmtId="3" fontId="61" fillId="0" borderId="86" xfId="0" applyNumberFormat="1" applyFont="1" applyFill="1" applyBorder="1" applyAlignment="1">
      <alignment horizontal="right" vertical="center" wrapText="1" indent="1"/>
    </xf>
    <xf numFmtId="3" fontId="27" fillId="0" borderId="13" xfId="0" applyNumberFormat="1" applyFont="1" applyFill="1" applyBorder="1" applyAlignment="1">
      <alignment horizontal="center" vertical="center"/>
    </xf>
    <xf numFmtId="4" fontId="28" fillId="0" borderId="0" xfId="0" applyNumberFormat="1" applyFont="1" applyFill="1"/>
    <xf numFmtId="3" fontId="59" fillId="0" borderId="27" xfId="0" applyNumberFormat="1" applyFont="1" applyFill="1" applyBorder="1" applyAlignment="1">
      <alignment horizontal="right" vertical="center" indent="1"/>
    </xf>
    <xf numFmtId="3" fontId="58" fillId="0" borderId="52" xfId="0" applyNumberFormat="1" applyFont="1" applyFill="1" applyBorder="1" applyAlignment="1">
      <alignment horizontal="right" vertical="center" indent="1"/>
    </xf>
    <xf numFmtId="3" fontId="58" fillId="0" borderId="57" xfId="0" applyNumberFormat="1" applyFont="1" applyFill="1" applyBorder="1" applyAlignment="1">
      <alignment horizontal="right" vertical="center" indent="1"/>
    </xf>
    <xf numFmtId="0" fontId="58" fillId="0" borderId="37" xfId="0" applyFont="1" applyFill="1" applyBorder="1" applyAlignment="1">
      <alignment horizontal="center" vertical="center"/>
    </xf>
    <xf numFmtId="0" fontId="58" fillId="0" borderId="29" xfId="0" applyFont="1" applyFill="1" applyBorder="1" applyAlignment="1">
      <alignment horizontal="center" vertical="center"/>
    </xf>
    <xf numFmtId="0" fontId="58" fillId="0" borderId="55" xfId="0" applyFont="1" applyFill="1" applyBorder="1" applyAlignment="1">
      <alignment horizontal="center" vertical="center"/>
    </xf>
    <xf numFmtId="0" fontId="58" fillId="0" borderId="30" xfId="0" applyFont="1" applyFill="1" applyBorder="1" applyAlignment="1">
      <alignment horizontal="center" vertical="center"/>
    </xf>
    <xf numFmtId="0" fontId="54" fillId="0" borderId="10" xfId="0" applyFont="1" applyFill="1" applyBorder="1" applyAlignment="1">
      <alignment horizontal="left" vertical="center" wrapText="1"/>
    </xf>
    <xf numFmtId="0" fontId="4" fillId="0" borderId="19" xfId="34" applyFont="1" applyFill="1" applyBorder="1" applyAlignment="1">
      <alignment horizontal="center" vertical="center" wrapText="1"/>
    </xf>
    <xf numFmtId="0" fontId="2" fillId="0" borderId="0" xfId="57" applyFill="1"/>
    <xf numFmtId="3" fontId="2" fillId="0" borderId="0" xfId="57" applyNumberFormat="1" applyFill="1"/>
    <xf numFmtId="49" fontId="2" fillId="0" borderId="0" xfId="57" applyNumberFormat="1" applyFill="1"/>
    <xf numFmtId="0" fontId="31" fillId="0" borderId="0" xfId="58" applyFont="1" applyFill="1"/>
    <xf numFmtId="0" fontId="26" fillId="0" borderId="0" xfId="58" applyFont="1" applyFill="1" applyAlignment="1">
      <alignment horizontal="center"/>
    </xf>
    <xf numFmtId="0" fontId="31" fillId="0" borderId="0" xfId="58" applyFont="1" applyFill="1" applyBorder="1"/>
    <xf numFmtId="0" fontId="31" fillId="0" borderId="0" xfId="58" applyFont="1" applyFill="1" applyAlignment="1">
      <alignment horizontal="center"/>
    </xf>
    <xf numFmtId="0" fontId="27" fillId="0" borderId="12" xfId="57" applyFont="1" applyFill="1" applyBorder="1" applyAlignment="1">
      <alignment horizontal="left" vertical="center"/>
    </xf>
    <xf numFmtId="0" fontId="3" fillId="0" borderId="0" xfId="39" applyFont="1" applyFill="1" applyBorder="1"/>
    <xf numFmtId="0" fontId="3" fillId="0" borderId="0" xfId="39" applyFont="1" applyFill="1"/>
    <xf numFmtId="3" fontId="26" fillId="0" borderId="12" xfId="57" applyNumberFormat="1" applyFont="1" applyFill="1" applyBorder="1" applyAlignment="1">
      <alignment horizontal="left" vertical="center" wrapText="1" indent="1"/>
    </xf>
    <xf numFmtId="0" fontId="4" fillId="0" borderId="0" xfId="39" applyFont="1" applyFill="1" applyBorder="1"/>
    <xf numFmtId="0" fontId="2" fillId="0" borderId="14" xfId="57" applyFont="1" applyFill="1" applyBorder="1" applyAlignment="1">
      <alignment horizontal="center" vertical="center" wrapText="1"/>
    </xf>
    <xf numFmtId="0" fontId="2" fillId="0" borderId="15" xfId="57" applyFont="1" applyFill="1" applyBorder="1" applyAlignment="1">
      <alignment horizontal="center" vertical="center"/>
    </xf>
    <xf numFmtId="0" fontId="2" fillId="0" borderId="15" xfId="57" applyFont="1" applyFill="1" applyBorder="1" applyAlignment="1">
      <alignment horizontal="center" vertical="center" wrapText="1"/>
    </xf>
    <xf numFmtId="3" fontId="2" fillId="0" borderId="59" xfId="57" applyNumberFormat="1" applyFont="1" applyFill="1" applyBorder="1" applyAlignment="1">
      <alignment horizontal="center" vertical="center"/>
    </xf>
    <xf numFmtId="0" fontId="4" fillId="0" borderId="10" xfId="0" applyFont="1" applyFill="1" applyBorder="1" applyAlignment="1" applyProtection="1">
      <alignment vertical="center" wrapText="1"/>
      <protection locked="0"/>
    </xf>
    <xf numFmtId="0" fontId="2" fillId="0" borderId="10" xfId="40" applyFont="1" applyFill="1" applyBorder="1" applyAlignment="1" applyProtection="1">
      <alignment horizontal="left" vertical="center" wrapText="1"/>
      <protection locked="0"/>
    </xf>
    <xf numFmtId="0" fontId="2" fillId="0" borderId="10" xfId="40" applyFont="1" applyFill="1" applyBorder="1" applyAlignment="1">
      <alignment horizontal="center" vertical="center" wrapText="1"/>
    </xf>
    <xf numFmtId="3" fontId="31" fillId="0" borderId="10" xfId="57" applyNumberFormat="1" applyFont="1" applyFill="1" applyBorder="1" applyAlignment="1">
      <alignment horizontal="right" vertical="center" indent="1"/>
    </xf>
    <xf numFmtId="3" fontId="31" fillId="0" borderId="50" xfId="57" applyNumberFormat="1" applyFont="1" applyFill="1" applyBorder="1" applyAlignment="1">
      <alignment horizontal="right" vertical="center" indent="1"/>
    </xf>
    <xf numFmtId="3" fontId="31" fillId="0" borderId="33" xfId="57" applyNumberFormat="1" applyFont="1" applyFill="1" applyBorder="1" applyAlignment="1">
      <alignment horizontal="right" vertical="center" indent="1"/>
    </xf>
    <xf numFmtId="0" fontId="31" fillId="0" borderId="0" xfId="40" applyFont="1" applyFill="1"/>
    <xf numFmtId="0" fontId="2" fillId="0" borderId="62" xfId="39" applyFont="1" applyFill="1" applyBorder="1"/>
    <xf numFmtId="0" fontId="2" fillId="0" borderId="0" xfId="39" applyFont="1" applyFill="1"/>
    <xf numFmtId="4" fontId="4" fillId="0" borderId="0" xfId="39" applyNumberFormat="1" applyFont="1" applyFill="1"/>
    <xf numFmtId="0" fontId="4" fillId="0" borderId="0" xfId="39" applyFont="1" applyFill="1"/>
    <xf numFmtId="3" fontId="31" fillId="0" borderId="0" xfId="57" applyNumberFormat="1" applyFont="1" applyFill="1" applyBorder="1" applyAlignment="1">
      <alignment horizontal="right" vertical="center" indent="1"/>
    </xf>
    <xf numFmtId="4" fontId="2" fillId="0" borderId="0" xfId="39" applyNumberFormat="1" applyFont="1" applyFill="1"/>
    <xf numFmtId="3" fontId="65" fillId="0" borderId="0" xfId="40" applyNumberFormat="1" applyFont="1" applyFill="1"/>
    <xf numFmtId="3" fontId="6" fillId="0" borderId="0" xfId="40" applyNumberFormat="1" applyFill="1"/>
    <xf numFmtId="4" fontId="2" fillId="0" borderId="0" xfId="39" applyNumberFormat="1" applyFill="1"/>
    <xf numFmtId="49" fontId="27" fillId="0" borderId="12" xfId="57" applyNumberFormat="1" applyFont="1" applyFill="1" applyBorder="1" applyAlignment="1">
      <alignment horizontal="right" vertical="center"/>
    </xf>
    <xf numFmtId="3" fontId="27" fillId="0" borderId="12" xfId="57" applyNumberFormat="1" applyFont="1" applyFill="1" applyBorder="1" applyAlignment="1">
      <alignment horizontal="right" vertical="center"/>
    </xf>
    <xf numFmtId="2" fontId="27" fillId="0" borderId="56" xfId="57" applyNumberFormat="1" applyFont="1" applyFill="1" applyBorder="1" applyAlignment="1">
      <alignment horizontal="left" vertical="center" wrapText="1" indent="1"/>
    </xf>
    <xf numFmtId="2" fontId="27" fillId="0" borderId="21" xfId="57" applyNumberFormat="1" applyFont="1" applyFill="1" applyBorder="1" applyAlignment="1">
      <alignment horizontal="left" vertical="center" wrapText="1" indent="1"/>
    </xf>
    <xf numFmtId="3" fontId="27" fillId="0" borderId="21" xfId="57" applyNumberFormat="1" applyFont="1" applyFill="1" applyBorder="1" applyAlignment="1">
      <alignment horizontal="right" vertical="center" wrapText="1" indent="1"/>
    </xf>
    <xf numFmtId="3" fontId="27" fillId="0" borderId="12" xfId="57" applyNumberFormat="1" applyFont="1" applyFill="1" applyBorder="1" applyAlignment="1">
      <alignment horizontal="right" vertical="center" wrapText="1" indent="1"/>
    </xf>
    <xf numFmtId="3" fontId="27" fillId="0" borderId="13" xfId="57" applyNumberFormat="1" applyFont="1" applyFill="1" applyBorder="1" applyAlignment="1">
      <alignment horizontal="right" vertical="center" wrapText="1" indent="1"/>
    </xf>
    <xf numFmtId="3" fontId="31" fillId="0" borderId="44" xfId="57" applyNumberFormat="1" applyFont="1" applyFill="1" applyBorder="1" applyAlignment="1">
      <alignment horizontal="right" vertical="center" indent="1"/>
    </xf>
    <xf numFmtId="3" fontId="26" fillId="0" borderId="33" xfId="57" applyNumberFormat="1" applyFont="1" applyFill="1" applyBorder="1" applyAlignment="1">
      <alignment horizontal="right" vertical="center" indent="1"/>
    </xf>
    <xf numFmtId="49" fontId="26" fillId="0" borderId="12" xfId="57" applyNumberFormat="1" applyFont="1" applyFill="1" applyBorder="1" applyAlignment="1">
      <alignment horizontal="left" vertical="center" wrapText="1" indent="1"/>
    </xf>
    <xf numFmtId="3" fontId="2" fillId="26" borderId="27" xfId="0" applyNumberFormat="1" applyFont="1" applyFill="1" applyBorder="1" applyAlignment="1">
      <alignment horizontal="right" vertical="center" wrapText="1" indent="1"/>
    </xf>
    <xf numFmtId="3" fontId="2" fillId="26" borderId="85" xfId="0" applyNumberFormat="1" applyFont="1" applyFill="1" applyBorder="1" applyAlignment="1">
      <alignment horizontal="right" vertical="center" wrapText="1" indent="1"/>
    </xf>
    <xf numFmtId="3" fontId="2" fillId="0" borderId="84" xfId="34" applyNumberFormat="1" applyFont="1" applyFill="1" applyBorder="1" applyAlignment="1">
      <alignment horizontal="right" vertical="center" wrapText="1" indent="1"/>
    </xf>
    <xf numFmtId="0" fontId="5" fillId="0" borderId="21" xfId="0" applyFont="1" applyFill="1" applyBorder="1" applyAlignment="1">
      <alignment horizontal="center" vertical="center"/>
    </xf>
    <xf numFmtId="3" fontId="26" fillId="0" borderId="21" xfId="0" applyNumberFormat="1" applyFont="1" applyFill="1" applyBorder="1" applyAlignment="1">
      <alignment horizontal="right" vertical="center" indent="1"/>
    </xf>
    <xf numFmtId="3" fontId="26" fillId="0" borderId="47" xfId="0" applyNumberFormat="1" applyFont="1" applyFill="1" applyBorder="1" applyAlignment="1">
      <alignment horizontal="right" vertical="center" indent="1"/>
    </xf>
    <xf numFmtId="0" fontId="5" fillId="0" borderId="0" xfId="0" applyFont="1" applyFill="1" applyBorder="1" applyAlignment="1">
      <alignment vertical="center"/>
    </xf>
    <xf numFmtId="0" fontId="41" fillId="0" borderId="21" xfId="0" applyFont="1" applyFill="1" applyBorder="1" applyAlignment="1">
      <alignment horizontal="center" vertical="center" wrapText="1"/>
    </xf>
    <xf numFmtId="3" fontId="42" fillId="0" borderId="13" xfId="0" applyNumberFormat="1" applyFont="1" applyFill="1" applyBorder="1" applyAlignment="1">
      <alignment horizontal="right" vertical="center" indent="1"/>
    </xf>
    <xf numFmtId="0" fontId="55" fillId="0" borderId="15" xfId="0" applyFont="1" applyBorder="1" applyAlignment="1">
      <alignment vertical="center" wrapText="1"/>
    </xf>
    <xf numFmtId="0" fontId="6" fillId="0" borderId="12" xfId="0" applyFont="1" applyFill="1" applyBorder="1"/>
    <xf numFmtId="0" fontId="6" fillId="0" borderId="17" xfId="0" applyFont="1" applyFill="1" applyBorder="1"/>
    <xf numFmtId="3" fontId="44" fillId="0" borderId="71" xfId="0" applyNumberFormat="1" applyFont="1" applyFill="1" applyBorder="1" applyAlignment="1">
      <alignment horizontal="right" vertical="center" indent="1"/>
    </xf>
    <xf numFmtId="0" fontId="2" fillId="0" borderId="0" xfId="37" applyFill="1" applyAlignment="1">
      <alignment vertical="center"/>
    </xf>
    <xf numFmtId="0" fontId="5" fillId="0" borderId="53" xfId="40" applyFont="1" applyFill="1" applyBorder="1" applyAlignment="1">
      <alignment horizontal="center" vertical="center" wrapText="1"/>
    </xf>
    <xf numFmtId="0" fontId="5" fillId="0" borderId="53" xfId="39" applyFont="1" applyFill="1" applyBorder="1" applyAlignment="1">
      <alignment horizontal="center" vertical="center" wrapText="1"/>
    </xf>
    <xf numFmtId="3" fontId="26" fillId="0" borderId="53" xfId="39" applyNumberFormat="1" applyFont="1" applyFill="1" applyBorder="1" applyAlignment="1">
      <alignment horizontal="right" vertical="center" wrapText="1" indent="1"/>
    </xf>
    <xf numFmtId="3" fontId="26" fillId="0" borderId="47" xfId="39" applyNumberFormat="1" applyFont="1" applyFill="1" applyBorder="1" applyAlignment="1">
      <alignment horizontal="right" vertical="center" wrapText="1" indent="1"/>
    </xf>
    <xf numFmtId="3" fontId="26" fillId="0" borderId="21" xfId="39" applyNumberFormat="1" applyFont="1" applyFill="1" applyBorder="1" applyAlignment="1">
      <alignment horizontal="right" vertical="center" wrapText="1" indent="1"/>
    </xf>
    <xf numFmtId="0" fontId="26" fillId="0" borderId="0" xfId="39" applyFont="1" applyFill="1" applyBorder="1"/>
    <xf numFmtId="3" fontId="26" fillId="0" borderId="77" xfId="39" applyNumberFormat="1" applyFont="1" applyFill="1" applyBorder="1" applyAlignment="1">
      <alignment horizontal="right" vertical="center" wrapText="1" indent="1"/>
    </xf>
    <xf numFmtId="3" fontId="26" fillId="0" borderId="13" xfId="39" applyNumberFormat="1" applyFont="1" applyFill="1" applyBorder="1" applyAlignment="1">
      <alignment horizontal="right" vertical="center" wrapText="1" indent="1"/>
    </xf>
    <xf numFmtId="3" fontId="27" fillId="0" borderId="77" xfId="39" applyNumberFormat="1" applyFont="1" applyFill="1" applyBorder="1" applyAlignment="1">
      <alignment horizontal="right" vertical="center" wrapText="1" indent="1"/>
    </xf>
    <xf numFmtId="3" fontId="27" fillId="0" borderId="13" xfId="39" applyNumberFormat="1" applyFont="1" applyFill="1" applyBorder="1" applyAlignment="1">
      <alignment horizontal="right" vertical="center" wrapText="1" indent="1"/>
    </xf>
    <xf numFmtId="3" fontId="26" fillId="0" borderId="84" xfId="0" applyNumberFormat="1" applyFont="1" applyFill="1" applyBorder="1" applyAlignment="1">
      <alignment horizontal="right" vertical="center" wrapText="1" indent="1"/>
    </xf>
    <xf numFmtId="3" fontId="26" fillId="0" borderId="16" xfId="0" applyNumberFormat="1" applyFont="1" applyFill="1" applyBorder="1" applyAlignment="1">
      <alignment horizontal="right" vertical="center" wrapText="1" indent="1"/>
    </xf>
    <xf numFmtId="0" fontId="5" fillId="0" borderId="53" xfId="0" applyFont="1" applyFill="1" applyBorder="1" applyAlignment="1">
      <alignment horizontal="center" vertical="center"/>
    </xf>
    <xf numFmtId="3" fontId="2" fillId="26" borderId="29" xfId="0" applyNumberFormat="1" applyFont="1" applyFill="1" applyBorder="1" applyAlignment="1">
      <alignment horizontal="right" vertical="center" wrapText="1" indent="2"/>
    </xf>
    <xf numFmtId="0" fontId="2" fillId="26" borderId="29" xfId="0" applyNumberFormat="1" applyFont="1" applyFill="1" applyBorder="1" applyAlignment="1">
      <alignment horizontal="center" vertical="center" wrapText="1"/>
    </xf>
    <xf numFmtId="0" fontId="2" fillId="26" borderId="58" xfId="0" applyNumberFormat="1" applyFont="1" applyFill="1" applyBorder="1" applyAlignment="1">
      <alignment horizontal="right" vertical="center" wrapText="1" indent="1"/>
    </xf>
    <xf numFmtId="0" fontId="2" fillId="26" borderId="50" xfId="0" applyNumberFormat="1" applyFont="1" applyFill="1" applyBorder="1" applyAlignment="1">
      <alignment horizontal="right" vertical="center" wrapText="1" indent="1"/>
    </xf>
    <xf numFmtId="0" fontId="2" fillId="26" borderId="50" xfId="0" applyFont="1" applyFill="1" applyBorder="1" applyAlignment="1">
      <alignment horizontal="right" vertical="center" wrapText="1" indent="1"/>
    </xf>
    <xf numFmtId="3" fontId="42" fillId="0" borderId="60" xfId="0" applyNumberFormat="1" applyFont="1" applyFill="1" applyBorder="1" applyAlignment="1">
      <alignment horizontal="right" vertical="center" indent="1"/>
    </xf>
    <xf numFmtId="3" fontId="26" fillId="0" borderId="35" xfId="0" applyNumberFormat="1" applyFont="1" applyFill="1" applyBorder="1" applyAlignment="1">
      <alignment horizontal="right" vertical="center" indent="1"/>
    </xf>
    <xf numFmtId="3" fontId="26" fillId="0" borderId="33" xfId="0" applyNumberFormat="1" applyFont="1" applyFill="1" applyBorder="1" applyAlignment="1">
      <alignment horizontal="right" vertical="center" indent="1"/>
    </xf>
    <xf numFmtId="0" fontId="28" fillId="0" borderId="0" xfId="37" applyFont="1" applyFill="1" applyAlignment="1">
      <alignment horizontal="justify" wrapText="1"/>
    </xf>
    <xf numFmtId="0" fontId="28" fillId="0" borderId="0" xfId="0" applyFont="1" applyFill="1" applyAlignment="1">
      <alignment horizontal="justify" wrapText="1"/>
    </xf>
    <xf numFmtId="0" fontId="27" fillId="0" borderId="17" xfId="57" applyFont="1" applyFill="1" applyBorder="1" applyAlignment="1">
      <alignment vertical="center"/>
    </xf>
    <xf numFmtId="3" fontId="26" fillId="0" borderId="17" xfId="57" applyNumberFormat="1" applyFont="1" applyFill="1" applyBorder="1" applyAlignment="1">
      <alignment horizontal="left" vertical="center" wrapText="1" indent="1"/>
    </xf>
    <xf numFmtId="0" fontId="2" fillId="0" borderId="0" xfId="0" applyFont="1" applyFill="1"/>
    <xf numFmtId="3" fontId="2" fillId="26" borderId="50" xfId="32" applyNumberFormat="1" applyFont="1" applyFill="1" applyBorder="1" applyAlignment="1">
      <alignment horizontal="right" vertical="center" wrapText="1" indent="1"/>
    </xf>
    <xf numFmtId="3" fontId="2" fillId="26" borderId="51" xfId="32" applyNumberFormat="1" applyFont="1" applyFill="1" applyBorder="1" applyAlignment="1">
      <alignment horizontal="right" vertical="center" wrapText="1" indent="1"/>
    </xf>
    <xf numFmtId="0" fontId="2" fillId="26" borderId="11" xfId="34" applyFont="1" applyFill="1" applyBorder="1" applyAlignment="1">
      <alignment horizontal="right" vertical="center" wrapText="1" indent="1"/>
    </xf>
    <xf numFmtId="0" fontId="2" fillId="26" borderId="55" xfId="34" applyFont="1" applyFill="1" applyBorder="1" applyAlignment="1">
      <alignment horizontal="right" vertical="center" wrapText="1" indent="1"/>
    </xf>
    <xf numFmtId="3" fontId="30" fillId="0" borderId="59" xfId="0" applyNumberFormat="1" applyFont="1" applyFill="1" applyBorder="1" applyAlignment="1">
      <alignment horizontal="right" vertical="center" indent="1"/>
    </xf>
    <xf numFmtId="3" fontId="30" fillId="0" borderId="36" xfId="0" applyNumberFormat="1" applyFont="1" applyFill="1" applyBorder="1" applyAlignment="1">
      <alignment horizontal="right" vertical="center" indent="1"/>
    </xf>
    <xf numFmtId="3" fontId="30" fillId="0" borderId="14" xfId="0" applyNumberFormat="1" applyFont="1" applyFill="1" applyBorder="1" applyAlignment="1">
      <alignment horizontal="right" vertical="center" indent="1"/>
    </xf>
    <xf numFmtId="3" fontId="30" fillId="0" borderId="55" xfId="0" applyNumberFormat="1" applyFont="1" applyFill="1" applyBorder="1" applyAlignment="1">
      <alignment horizontal="right" vertical="center" indent="1"/>
    </xf>
    <xf numFmtId="0" fontId="2" fillId="0" borderId="59" xfId="0" applyFont="1" applyFill="1" applyBorder="1" applyAlignment="1">
      <alignment horizontal="right" vertical="center" indent="1"/>
    </xf>
    <xf numFmtId="0" fontId="2" fillId="0" borderId="11" xfId="30" applyFont="1" applyFill="1" applyBorder="1" applyAlignment="1">
      <alignment horizontal="right" vertical="center" indent="1"/>
    </xf>
    <xf numFmtId="0" fontId="2" fillId="0" borderId="81" xfId="0" applyFont="1" applyFill="1" applyBorder="1" applyAlignment="1">
      <alignment horizontal="right" vertical="center" indent="1"/>
    </xf>
    <xf numFmtId="0" fontId="2" fillId="0" borderId="11" xfId="0" applyFont="1" applyFill="1" applyBorder="1" applyAlignment="1">
      <alignment horizontal="right" vertical="center" indent="1"/>
    </xf>
    <xf numFmtId="0" fontId="2" fillId="0" borderId="55" xfId="0" applyFont="1" applyFill="1" applyBorder="1" applyAlignment="1">
      <alignment horizontal="right" vertical="center" indent="1"/>
    </xf>
    <xf numFmtId="0" fontId="28" fillId="0" borderId="18" xfId="36" applyFont="1" applyFill="1" applyBorder="1" applyAlignment="1">
      <alignment horizontal="left" vertical="center" wrapText="1" indent="1"/>
    </xf>
    <xf numFmtId="0" fontId="27" fillId="25" borderId="17" xfId="36" applyFont="1" applyFill="1" applyBorder="1" applyAlignment="1">
      <alignment horizontal="left" vertical="center" wrapText="1" indent="1"/>
    </xf>
    <xf numFmtId="0" fontId="28" fillId="0" borderId="0" xfId="0" applyFont="1" applyFill="1" applyAlignment="1">
      <alignment horizontal="justify"/>
    </xf>
    <xf numFmtId="0" fontId="2" fillId="0" borderId="0" xfId="37" applyFill="1" applyAlignment="1"/>
    <xf numFmtId="1" fontId="27" fillId="25" borderId="13" xfId="37" applyNumberFormat="1" applyFont="1" applyFill="1" applyBorder="1" applyAlignment="1">
      <alignment horizontal="right" vertical="center" indent="1"/>
    </xf>
    <xf numFmtId="1" fontId="28" fillId="0" borderId="45" xfId="36" applyNumberFormat="1" applyFont="1" applyFill="1" applyBorder="1" applyAlignment="1">
      <alignment horizontal="right" vertical="center" wrapText="1" indent="1"/>
    </xf>
    <xf numFmtId="1" fontId="28" fillId="0" borderId="41" xfId="36" applyNumberFormat="1" applyFont="1" applyFill="1" applyBorder="1" applyAlignment="1">
      <alignment horizontal="right" vertical="center" wrapText="1" indent="1"/>
    </xf>
    <xf numFmtId="1" fontId="28" fillId="0" borderId="0" xfId="36" applyNumberFormat="1" applyFont="1" applyFill="1" applyBorder="1" applyAlignment="1">
      <alignment horizontal="right" vertical="center" wrapText="1" indent="1"/>
    </xf>
    <xf numFmtId="1" fontId="28" fillId="0" borderId="65" xfId="36" applyNumberFormat="1" applyFont="1" applyFill="1" applyBorder="1" applyAlignment="1">
      <alignment horizontal="right" vertical="center" wrapText="1" indent="1"/>
    </xf>
    <xf numFmtId="1" fontId="28" fillId="0" borderId="33" xfId="36" applyNumberFormat="1" applyFont="1" applyFill="1" applyBorder="1" applyAlignment="1">
      <alignment horizontal="right" vertical="center" wrapText="1" indent="1"/>
    </xf>
    <xf numFmtId="3" fontId="28" fillId="0" borderId="0" xfId="37" applyNumberFormat="1" applyFont="1" applyFill="1" applyAlignment="1">
      <alignment horizontal="justify" vertical="center"/>
    </xf>
    <xf numFmtId="0" fontId="27" fillId="0" borderId="0" xfId="37" applyFont="1" applyFill="1"/>
    <xf numFmtId="0" fontId="27" fillId="0" borderId="0" xfId="37" applyFont="1" applyFill="1" applyBorder="1" applyAlignment="1">
      <alignment horizontal="left" vertical="center"/>
    </xf>
    <xf numFmtId="1" fontId="28" fillId="0" borderId="39" xfId="36" applyNumberFormat="1" applyFont="1" applyFill="1" applyBorder="1" applyAlignment="1">
      <alignment horizontal="right" vertical="center" wrapText="1" indent="1"/>
    </xf>
    <xf numFmtId="1" fontId="27" fillId="25" borderId="31" xfId="37" applyNumberFormat="1" applyFont="1" applyFill="1" applyBorder="1" applyAlignment="1">
      <alignment horizontal="right" vertical="center" indent="1"/>
    </xf>
    <xf numFmtId="1" fontId="28" fillId="0" borderId="44" xfId="36" applyNumberFormat="1" applyFont="1" applyFill="1" applyBorder="1" applyAlignment="1">
      <alignment horizontal="right" vertical="center" wrapText="1" indent="1"/>
    </xf>
    <xf numFmtId="1" fontId="28" fillId="0" borderId="73" xfId="36" applyNumberFormat="1" applyFont="1" applyFill="1" applyBorder="1" applyAlignment="1">
      <alignment horizontal="right" vertical="center" wrapText="1" indent="1"/>
    </xf>
    <xf numFmtId="1" fontId="28" fillId="0" borderId="35" xfId="36" applyNumberFormat="1" applyFont="1" applyFill="1" applyBorder="1" applyAlignment="1">
      <alignment horizontal="right" vertical="center" wrapText="1" indent="1"/>
    </xf>
    <xf numFmtId="1" fontId="28" fillId="0" borderId="32" xfId="36" applyNumberFormat="1" applyFont="1" applyFill="1" applyBorder="1" applyAlignment="1">
      <alignment horizontal="right" vertical="center" wrapText="1" indent="1"/>
    </xf>
    <xf numFmtId="1" fontId="28" fillId="0" borderId="40" xfId="36" applyNumberFormat="1" applyFont="1" applyFill="1" applyBorder="1" applyAlignment="1">
      <alignment horizontal="right" vertical="center" wrapText="1" indent="1"/>
    </xf>
    <xf numFmtId="1" fontId="28" fillId="0" borderId="34" xfId="36" applyNumberFormat="1" applyFont="1" applyFill="1" applyBorder="1" applyAlignment="1">
      <alignment horizontal="right" vertical="center" wrapText="1" indent="1"/>
    </xf>
    <xf numFmtId="0" fontId="2" fillId="0" borderId="0" xfId="0" applyFont="1" applyFill="1" applyAlignment="1">
      <alignment wrapText="1"/>
    </xf>
    <xf numFmtId="0" fontId="68" fillId="0" borderId="0" xfId="0" applyFont="1" applyFill="1"/>
    <xf numFmtId="0" fontId="4" fillId="0" borderId="47" xfId="0" applyFont="1" applyFill="1" applyBorder="1" applyAlignment="1">
      <alignment horizontal="center" vertical="center" wrapText="1"/>
    </xf>
    <xf numFmtId="0" fontId="4" fillId="0" borderId="18" xfId="0" applyFont="1" applyFill="1" applyBorder="1" applyAlignment="1">
      <alignment horizontal="center" vertical="center"/>
    </xf>
    <xf numFmtId="0" fontId="68" fillId="0" borderId="21" xfId="0" applyFont="1" applyFill="1" applyBorder="1"/>
    <xf numFmtId="0" fontId="2" fillId="0" borderId="29" xfId="0" applyFont="1" applyFill="1" applyBorder="1" applyAlignment="1">
      <alignment vertical="center"/>
    </xf>
    <xf numFmtId="0" fontId="2" fillId="0" borderId="29" xfId="0" applyFont="1" applyFill="1" applyBorder="1" applyAlignment="1">
      <alignment vertical="center" wrapText="1"/>
    </xf>
    <xf numFmtId="3" fontId="2" fillId="0" borderId="58" xfId="0" applyNumberFormat="1" applyFont="1" applyFill="1" applyBorder="1" applyAlignment="1">
      <alignment horizontal="right" vertical="center" indent="1"/>
    </xf>
    <xf numFmtId="3" fontId="2" fillId="0" borderId="51" xfId="0" applyNumberFormat="1" applyFont="1" applyFill="1" applyBorder="1" applyAlignment="1">
      <alignment horizontal="right" vertical="center" indent="1"/>
    </xf>
    <xf numFmtId="0" fontId="58" fillId="0" borderId="47" xfId="0" applyFont="1" applyFill="1" applyBorder="1" applyAlignment="1">
      <alignment horizontal="center" vertical="center"/>
    </xf>
    <xf numFmtId="0" fontId="58" fillId="0" borderId="21" xfId="0" applyFont="1" applyFill="1" applyBorder="1" applyAlignment="1">
      <alignment horizontal="center" vertical="center"/>
    </xf>
    <xf numFmtId="0" fontId="58" fillId="0" borderId="18" xfId="0" applyFont="1" applyFill="1" applyBorder="1" applyAlignment="1">
      <alignment horizontal="left" vertical="center" wrapText="1"/>
    </xf>
    <xf numFmtId="3" fontId="58" fillId="0" borderId="18" xfId="0" applyNumberFormat="1" applyFont="1" applyFill="1" applyBorder="1" applyAlignment="1">
      <alignment horizontal="right" vertical="center" wrapText="1" inden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4" fillId="0" borderId="15" xfId="39" applyFont="1" applyFill="1" applyBorder="1" applyAlignment="1">
      <alignment horizontal="center" vertical="center" wrapText="1"/>
    </xf>
    <xf numFmtId="0" fontId="4" fillId="0" borderId="15" xfId="0" applyFont="1" applyBorder="1" applyAlignment="1">
      <alignment horizontal="left" vertical="center" wrapText="1"/>
    </xf>
    <xf numFmtId="0" fontId="55" fillId="0" borderId="15" xfId="0" applyFont="1" applyBorder="1" applyAlignment="1">
      <alignment horizontal="left" vertical="center" wrapText="1"/>
    </xf>
    <xf numFmtId="0" fontId="4" fillId="0" borderId="15" xfId="39" applyFont="1" applyFill="1" applyBorder="1" applyAlignment="1">
      <alignment horizontal="center" vertical="center" textRotation="90" wrapText="1"/>
    </xf>
    <xf numFmtId="3" fontId="2" fillId="0" borderId="15" xfId="0" applyNumberFormat="1" applyFont="1" applyBorder="1" applyAlignment="1">
      <alignment horizontal="right" vertical="center" indent="1"/>
    </xf>
    <xf numFmtId="3" fontId="2" fillId="0" borderId="85" xfId="0" applyNumberFormat="1" applyFont="1" applyBorder="1" applyAlignment="1">
      <alignment horizontal="right" vertical="center" indent="1"/>
    </xf>
    <xf numFmtId="3" fontId="26" fillId="0" borderId="84" xfId="34" applyNumberFormat="1" applyFont="1" applyFill="1" applyBorder="1" applyAlignment="1">
      <alignment horizontal="right" vertical="center" wrapText="1" indent="1"/>
    </xf>
    <xf numFmtId="3" fontId="2" fillId="0" borderId="27" xfId="0" applyNumberFormat="1" applyFont="1" applyBorder="1" applyAlignment="1">
      <alignment horizontal="right" vertical="center" indent="1"/>
    </xf>
    <xf numFmtId="0" fontId="4" fillId="0" borderId="15" xfId="34" applyFont="1" applyFill="1" applyBorder="1" applyAlignment="1">
      <alignment horizontal="right" vertical="center" wrapText="1" indent="1"/>
    </xf>
    <xf numFmtId="3" fontId="2" fillId="0" borderId="84" xfId="32" applyNumberFormat="1" applyFont="1" applyFill="1" applyBorder="1" applyAlignment="1">
      <alignment horizontal="right" vertical="center" wrapText="1" indent="1"/>
    </xf>
    <xf numFmtId="0" fontId="2" fillId="0" borderId="58" xfId="0" applyFont="1" applyFill="1" applyBorder="1" applyAlignment="1">
      <alignment horizontal="right" vertical="center" indent="1"/>
    </xf>
    <xf numFmtId="0" fontId="2" fillId="0" borderId="37" xfId="0" applyFont="1" applyFill="1" applyBorder="1" applyAlignment="1">
      <alignment horizontal="right" vertical="center" indent="1"/>
    </xf>
    <xf numFmtId="0" fontId="5" fillId="0" borderId="21" xfId="40" applyFont="1" applyFill="1" applyBorder="1" applyAlignment="1">
      <alignment horizontal="center" vertical="center" wrapText="1"/>
    </xf>
    <xf numFmtId="0" fontId="5" fillId="0" borderId="21" xfId="39" applyFont="1" applyFill="1" applyBorder="1" applyAlignment="1">
      <alignment horizontal="center" vertical="center" wrapText="1"/>
    </xf>
    <xf numFmtId="164" fontId="2" fillId="26" borderId="10" xfId="32" applyNumberFormat="1" applyFont="1" applyFill="1" applyBorder="1" applyAlignment="1">
      <alignment horizontal="center" vertical="center" wrapText="1"/>
    </xf>
    <xf numFmtId="164" fontId="2" fillId="26" borderId="30" xfId="32" applyNumberFormat="1" applyFont="1" applyFill="1" applyBorder="1" applyAlignment="1">
      <alignment horizontal="center" vertical="center" wrapText="1"/>
    </xf>
    <xf numFmtId="0" fontId="2" fillId="0" borderId="37" xfId="30" applyFont="1" applyFill="1" applyBorder="1" applyAlignment="1">
      <alignment horizontal="right" vertical="center" indent="1"/>
    </xf>
    <xf numFmtId="0" fontId="2" fillId="0" borderId="14" xfId="30" applyFont="1" applyFill="1" applyBorder="1" applyAlignment="1">
      <alignment horizontal="right" vertical="center" indent="1"/>
    </xf>
    <xf numFmtId="0" fontId="2" fillId="0" borderId="35" xfId="30" applyFont="1" applyFill="1" applyBorder="1" applyAlignment="1">
      <alignment horizontal="right" vertical="center" indent="1"/>
    </xf>
    <xf numFmtId="0" fontId="2" fillId="0" borderId="33" xfId="30" applyFont="1" applyFill="1" applyBorder="1" applyAlignment="1">
      <alignment horizontal="right" vertical="center" indent="1"/>
    </xf>
    <xf numFmtId="0" fontId="2" fillId="0" borderId="29" xfId="39" applyFont="1" applyFill="1" applyBorder="1" applyAlignment="1">
      <alignment horizontal="center" vertical="center" wrapText="1"/>
    </xf>
    <xf numFmtId="164" fontId="2" fillId="0" borderId="30" xfId="32" applyNumberFormat="1" applyFont="1" applyFill="1" applyBorder="1" applyAlignment="1">
      <alignment horizontal="center" vertical="center" wrapText="1"/>
    </xf>
    <xf numFmtId="0" fontId="2" fillId="0" borderId="30" xfId="39" applyFont="1" applyFill="1" applyBorder="1" applyAlignment="1">
      <alignment horizontal="center" vertical="center" wrapText="1"/>
    </xf>
    <xf numFmtId="164" fontId="2" fillId="0" borderId="15" xfId="32" applyNumberFormat="1" applyFont="1" applyFill="1" applyBorder="1" applyAlignment="1">
      <alignment horizontal="center" vertical="center" wrapText="1"/>
    </xf>
    <xf numFmtId="0" fontId="6" fillId="26" borderId="42" xfId="38" applyFont="1" applyFill="1" applyBorder="1" applyAlignment="1">
      <alignment horizontal="center" vertical="center"/>
    </xf>
    <xf numFmtId="0" fontId="2" fillId="26" borderId="28" xfId="38" applyFont="1" applyFill="1" applyBorder="1" applyAlignment="1">
      <alignment horizontal="center" vertical="center"/>
    </xf>
    <xf numFmtId="0" fontId="7" fillId="26" borderId="28" xfId="32" applyFont="1" applyFill="1" applyBorder="1" applyAlignment="1">
      <alignment horizontal="center" vertical="center" wrapText="1"/>
    </xf>
    <xf numFmtId="0" fontId="4" fillId="26" borderId="28" xfId="0" applyFont="1" applyFill="1" applyBorder="1" applyAlignment="1">
      <alignment horizontal="left" vertical="center" wrapText="1"/>
    </xf>
    <xf numFmtId="0" fontId="2" fillId="26" borderId="28" xfId="0" applyFont="1" applyFill="1" applyBorder="1" applyAlignment="1">
      <alignment horizontal="left" vertical="center" wrapText="1"/>
    </xf>
    <xf numFmtId="3" fontId="2" fillId="26" borderId="28" xfId="39" applyNumberFormat="1" applyFont="1" applyFill="1" applyBorder="1" applyAlignment="1">
      <alignment horizontal="right" vertical="center" indent="1"/>
    </xf>
    <xf numFmtId="0" fontId="6" fillId="26" borderId="14" xfId="38" applyFont="1" applyFill="1" applyBorder="1" applyAlignment="1">
      <alignment horizontal="center" vertical="center"/>
    </xf>
    <xf numFmtId="0" fontId="2" fillId="26" borderId="15" xfId="38" applyFont="1" applyFill="1" applyBorder="1" applyAlignment="1">
      <alignment horizontal="center" vertical="center"/>
    </xf>
    <xf numFmtId="0" fontId="7" fillId="26" borderId="15" xfId="32" applyFont="1" applyFill="1" applyBorder="1" applyAlignment="1">
      <alignment horizontal="center" vertical="center" wrapText="1"/>
    </xf>
    <xf numFmtId="0" fontId="4" fillId="26" borderId="15" xfId="56" applyFont="1" applyFill="1" applyBorder="1" applyAlignment="1">
      <alignment horizontal="left" vertical="center" wrapText="1"/>
    </xf>
    <xf numFmtId="0" fontId="2" fillId="26" borderId="15" xfId="56" applyFont="1" applyFill="1" applyBorder="1" applyAlignment="1">
      <alignment horizontal="left" vertical="center" wrapText="1"/>
    </xf>
    <xf numFmtId="3" fontId="2" fillId="26" borderId="15" xfId="39" applyNumberFormat="1" applyFont="1" applyFill="1" applyBorder="1" applyAlignment="1">
      <alignment horizontal="right" vertical="center" indent="1"/>
    </xf>
    <xf numFmtId="0" fontId="26" fillId="26" borderId="65" xfId="34" applyFont="1" applyFill="1" applyBorder="1" applyAlignment="1">
      <alignment horizontal="right" vertical="center" wrapText="1" indent="1"/>
    </xf>
    <xf numFmtId="0" fontId="2" fillId="26" borderId="14" xfId="34" applyFont="1" applyFill="1" applyBorder="1" applyAlignment="1">
      <alignment horizontal="right" vertical="center" wrapText="1" indent="1"/>
    </xf>
    <xf numFmtId="3" fontId="2" fillId="26" borderId="85" xfId="39" applyNumberFormat="1" applyFont="1" applyFill="1" applyBorder="1" applyAlignment="1">
      <alignment horizontal="right" vertical="center" indent="1"/>
    </xf>
    <xf numFmtId="0" fontId="7" fillId="0" borderId="60" xfId="34" applyFont="1" applyFill="1" applyBorder="1" applyAlignment="1">
      <alignment horizontal="center" vertical="center" wrapText="1"/>
    </xf>
    <xf numFmtId="3" fontId="26" fillId="26" borderId="40" xfId="39" applyNumberFormat="1" applyFont="1" applyFill="1" applyBorder="1" applyAlignment="1">
      <alignment horizontal="right" vertical="center" indent="1"/>
    </xf>
    <xf numFmtId="3" fontId="2" fillId="26" borderId="83" xfId="39" applyNumberFormat="1" applyFont="1" applyFill="1" applyBorder="1" applyAlignment="1">
      <alignment horizontal="right" vertical="center" indent="1"/>
    </xf>
    <xf numFmtId="3" fontId="27" fillId="0" borderId="17" xfId="38" applyNumberFormat="1" applyFont="1" applyFill="1" applyBorder="1" applyAlignment="1">
      <alignment horizontal="right" vertical="center" wrapText="1" indent="1"/>
    </xf>
    <xf numFmtId="3" fontId="4" fillId="0" borderId="0" xfId="0" applyNumberFormat="1" applyFont="1" applyFill="1" applyAlignment="1">
      <alignment horizontal="right" vertical="center"/>
    </xf>
    <xf numFmtId="0" fontId="4" fillId="0" borderId="28"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2" fillId="0" borderId="23" xfId="39" applyFont="1" applyFill="1" applyBorder="1" applyAlignment="1">
      <alignment horizontal="center" vertical="center" wrapText="1"/>
    </xf>
    <xf numFmtId="3" fontId="2" fillId="0" borderId="28" xfId="0" applyNumberFormat="1" applyFont="1" applyFill="1" applyBorder="1" applyAlignment="1">
      <alignment horizontal="center" vertical="center"/>
    </xf>
    <xf numFmtId="3" fontId="2" fillId="26" borderId="81" xfId="0" applyNumberFormat="1" applyFont="1" applyFill="1" applyBorder="1" applyAlignment="1">
      <alignment horizontal="right" vertical="center" indent="1"/>
    </xf>
    <xf numFmtId="3" fontId="2" fillId="0" borderId="57" xfId="0" applyNumberFormat="1" applyFont="1" applyFill="1" applyBorder="1" applyAlignment="1">
      <alignment horizontal="right" vertical="center" indent="1"/>
    </xf>
    <xf numFmtId="3" fontId="2" fillId="0" borderId="81" xfId="0" applyNumberFormat="1" applyFont="1" applyFill="1" applyBorder="1" applyAlignment="1">
      <alignment horizontal="right" vertical="center" indent="1"/>
    </xf>
    <xf numFmtId="0" fontId="2" fillId="0" borderId="58" xfId="30" applyFont="1" applyFill="1" applyBorder="1" applyAlignment="1">
      <alignment horizontal="right" vertical="center" indent="1"/>
    </xf>
    <xf numFmtId="0" fontId="46" fillId="0" borderId="0" xfId="31" applyFont="1" applyFill="1" applyBorder="1"/>
    <xf numFmtId="0" fontId="46" fillId="0" borderId="0" xfId="31" applyFont="1" applyFill="1"/>
    <xf numFmtId="0" fontId="58" fillId="26" borderId="58" xfId="0" applyFont="1" applyFill="1" applyBorder="1" applyAlignment="1">
      <alignment horizontal="left" vertical="center" wrapText="1"/>
    </xf>
    <xf numFmtId="0" fontId="5" fillId="26" borderId="50" xfId="0" applyFont="1" applyFill="1" applyBorder="1" applyAlignment="1">
      <alignment horizontal="left" vertical="center" wrapText="1"/>
    </xf>
    <xf numFmtId="0" fontId="58" fillId="26" borderId="50" xfId="0" applyFont="1" applyFill="1" applyBorder="1" applyAlignment="1">
      <alignment horizontal="left" vertical="center" wrapText="1"/>
    </xf>
    <xf numFmtId="0" fontId="58" fillId="26" borderId="51" xfId="0" applyFont="1" applyFill="1" applyBorder="1" applyAlignment="1">
      <alignment horizontal="left" vertical="center" wrapText="1"/>
    </xf>
    <xf numFmtId="0" fontId="2" fillId="0" borderId="0" xfId="0" applyFont="1" applyFill="1"/>
    <xf numFmtId="0" fontId="4" fillId="0" borderId="21" xfId="0" applyFont="1" applyFill="1" applyBorder="1" applyAlignment="1">
      <alignment horizontal="center" vertical="center" wrapText="1"/>
    </xf>
    <xf numFmtId="0" fontId="2" fillId="0" borderId="42" xfId="0" applyFont="1" applyFill="1" applyBorder="1" applyAlignment="1">
      <alignment horizontal="center" vertical="center"/>
    </xf>
    <xf numFmtId="0" fontId="2" fillId="0" borderId="28" xfId="0" applyFont="1" applyFill="1" applyBorder="1" applyAlignment="1">
      <alignment vertical="center"/>
    </xf>
    <xf numFmtId="0" fontId="69" fillId="0" borderId="0" xfId="37" applyFont="1" applyFill="1" applyAlignment="1">
      <alignment horizontal="right"/>
    </xf>
    <xf numFmtId="3" fontId="69" fillId="0" borderId="0" xfId="37" applyNumberFormat="1" applyFont="1" applyFill="1" applyAlignment="1">
      <alignment horizontal="justify"/>
    </xf>
    <xf numFmtId="0" fontId="69" fillId="0" borderId="0" xfId="37" applyFont="1" applyFill="1" applyAlignment="1">
      <alignment horizontal="justify"/>
    </xf>
    <xf numFmtId="0" fontId="69" fillId="0" borderId="0" xfId="0" applyFont="1" applyFill="1" applyAlignment="1">
      <alignment horizontal="justify" wrapText="1"/>
    </xf>
    <xf numFmtId="0" fontId="70" fillId="0" borderId="0" xfId="37" applyFont="1" applyFill="1"/>
    <xf numFmtId="0" fontId="69" fillId="0" borderId="0" xfId="37" applyFont="1" applyFill="1"/>
    <xf numFmtId="3" fontId="70" fillId="0" borderId="0" xfId="37" applyNumberFormat="1" applyFont="1" applyFill="1"/>
    <xf numFmtId="0" fontId="32" fillId="24" borderId="31" xfId="36" applyFont="1" applyFill="1" applyBorder="1" applyAlignment="1">
      <alignment horizontal="left" vertical="center" indent="1"/>
    </xf>
    <xf numFmtId="0" fontId="32" fillId="24" borderId="12" xfId="36" applyFont="1" applyFill="1" applyBorder="1" applyAlignment="1">
      <alignment horizontal="left" vertical="center" indent="1"/>
    </xf>
    <xf numFmtId="0" fontId="32" fillId="24" borderId="17" xfId="36" applyFont="1" applyFill="1" applyBorder="1" applyAlignment="1">
      <alignment horizontal="left" vertical="center" indent="1"/>
    </xf>
    <xf numFmtId="0" fontId="27" fillId="0" borderId="31" xfId="36" applyFont="1" applyFill="1" applyBorder="1" applyAlignment="1">
      <alignment horizontal="left" vertical="center" indent="1"/>
    </xf>
    <xf numFmtId="0" fontId="27" fillId="0" borderId="12" xfId="36" applyFont="1" applyFill="1" applyBorder="1" applyAlignment="1">
      <alignment horizontal="left" vertical="center" indent="1"/>
    </xf>
    <xf numFmtId="0" fontId="5" fillId="0" borderId="0" xfId="37" applyFont="1" applyFill="1" applyAlignment="1">
      <alignment horizontal="justify" wrapText="1"/>
    </xf>
    <xf numFmtId="0" fontId="5" fillId="0" borderId="0" xfId="0" applyFont="1" applyFill="1" applyAlignment="1">
      <alignment horizontal="justify" wrapText="1"/>
    </xf>
    <xf numFmtId="0" fontId="29" fillId="0" borderId="0" xfId="37" applyFont="1" applyFill="1" applyAlignment="1">
      <alignment horizontal="justify" wrapText="1"/>
    </xf>
    <xf numFmtId="0" fontId="32" fillId="0" borderId="0" xfId="37" applyFont="1" applyFill="1" applyBorder="1" applyAlignment="1">
      <alignment horizontal="left" vertical="center"/>
    </xf>
    <xf numFmtId="0" fontId="27" fillId="0" borderId="13" xfId="36" applyFont="1" applyFill="1" applyBorder="1" applyAlignment="1">
      <alignment horizontal="center" vertical="center" wrapText="1"/>
    </xf>
    <xf numFmtId="0" fontId="27" fillId="0" borderId="25" xfId="36" applyFont="1" applyFill="1" applyBorder="1" applyAlignment="1">
      <alignment horizontal="center" vertical="center"/>
    </xf>
    <xf numFmtId="0" fontId="0" fillId="0" borderId="22" xfId="0" applyFill="1" applyBorder="1" applyAlignment="1">
      <alignment horizontal="center" vertical="center"/>
    </xf>
    <xf numFmtId="0" fontId="0" fillId="0" borderId="26" xfId="0" applyFill="1" applyBorder="1" applyAlignment="1">
      <alignment horizontal="center" vertical="center"/>
    </xf>
    <xf numFmtId="3" fontId="28" fillId="0" borderId="0" xfId="37" applyNumberFormat="1" applyFont="1" applyFill="1" applyAlignment="1">
      <alignment horizontal="justify" vertical="center"/>
    </xf>
    <xf numFmtId="0" fontId="32" fillId="25" borderId="31" xfId="36" applyFont="1" applyFill="1" applyBorder="1" applyAlignment="1">
      <alignment horizontal="left" vertical="center" indent="1"/>
    </xf>
    <xf numFmtId="0" fontId="32" fillId="25" borderId="12" xfId="36" applyFont="1" applyFill="1" applyBorder="1" applyAlignment="1">
      <alignment horizontal="left" vertical="center" indent="1"/>
    </xf>
    <xf numFmtId="0" fontId="32" fillId="25" borderId="17" xfId="36" applyFont="1" applyFill="1" applyBorder="1" applyAlignment="1">
      <alignment horizontal="left" vertical="center" indent="1"/>
    </xf>
    <xf numFmtId="0" fontId="32" fillId="0" borderId="31" xfId="36" applyFont="1" applyFill="1" applyBorder="1" applyAlignment="1">
      <alignment horizontal="left" vertical="center" indent="1"/>
    </xf>
    <xf numFmtId="0" fontId="32" fillId="0" borderId="12" xfId="36" applyFont="1" applyFill="1" applyBorder="1" applyAlignment="1">
      <alignment horizontal="left" vertical="center" indent="1"/>
    </xf>
    <xf numFmtId="0" fontId="32" fillId="0" borderId="25" xfId="36" applyFont="1" applyFill="1" applyBorder="1" applyAlignment="1">
      <alignment horizontal="center" vertical="center"/>
    </xf>
    <xf numFmtId="0" fontId="32" fillId="0" borderId="22" xfId="36" applyFont="1" applyFill="1" applyBorder="1" applyAlignment="1">
      <alignment horizontal="center" vertical="center"/>
    </xf>
    <xf numFmtId="0" fontId="27" fillId="0" borderId="47" xfId="0" applyFont="1" applyFill="1" applyBorder="1" applyAlignment="1">
      <alignment horizontal="left" vertical="center" indent="1"/>
    </xf>
    <xf numFmtId="0" fontId="27" fillId="0" borderId="21" xfId="0" applyFont="1" applyFill="1" applyBorder="1" applyAlignment="1">
      <alignment horizontal="left" vertical="center" indent="1"/>
    </xf>
    <xf numFmtId="164" fontId="7" fillId="0" borderId="13" xfId="32" applyNumberFormat="1" applyFont="1" applyFill="1" applyBorder="1" applyAlignment="1">
      <alignment horizontal="center" vertical="center" wrapText="1"/>
    </xf>
    <xf numFmtId="164" fontId="7" fillId="0" borderId="19" xfId="32" applyNumberFormat="1" applyFont="1" applyFill="1" applyBorder="1" applyAlignment="1">
      <alignment horizontal="center" vertical="center" wrapText="1"/>
    </xf>
    <xf numFmtId="0" fontId="7" fillId="0" borderId="13" xfId="32" applyFont="1" applyFill="1" applyBorder="1" applyAlignment="1">
      <alignment horizontal="center" vertical="center" wrapText="1"/>
    </xf>
    <xf numFmtId="0" fontId="7" fillId="0" borderId="19" xfId="32" applyFont="1" applyFill="1" applyBorder="1" applyAlignment="1">
      <alignment horizontal="center" vertical="center" wrapText="1"/>
    </xf>
    <xf numFmtId="164" fontId="7" fillId="0" borderId="13" xfId="32" applyNumberFormat="1" applyFont="1" applyFill="1" applyBorder="1" applyAlignment="1">
      <alignment horizontal="center" vertical="center" textRotation="90" wrapText="1"/>
    </xf>
    <xf numFmtId="164" fontId="7" fillId="0" borderId="19" xfId="32" applyNumberFormat="1" applyFont="1" applyFill="1" applyBorder="1" applyAlignment="1">
      <alignment horizontal="center" vertical="center" textRotation="90" wrapText="1"/>
    </xf>
    <xf numFmtId="0" fontId="7" fillId="0" borderId="13" xfId="32" applyFont="1" applyFill="1" applyBorder="1" applyAlignment="1">
      <alignment horizontal="center" vertical="center" textRotation="90" wrapText="1"/>
    </xf>
    <xf numFmtId="0" fontId="7" fillId="0" borderId="19" xfId="32" applyFont="1" applyFill="1" applyBorder="1" applyAlignment="1">
      <alignment horizontal="center" vertical="center" textRotation="90" wrapText="1"/>
    </xf>
    <xf numFmtId="0" fontId="7" fillId="0" borderId="19" xfId="32" applyFont="1" applyFill="1" applyBorder="1" applyAlignment="1">
      <alignment horizontal="center" vertical="center" textRotation="91" wrapText="1"/>
    </xf>
    <xf numFmtId="0" fontId="7" fillId="0" borderId="39" xfId="32" applyFont="1" applyFill="1" applyBorder="1" applyAlignment="1">
      <alignment horizontal="center" vertical="center" textRotation="91" wrapText="1"/>
    </xf>
    <xf numFmtId="0" fontId="27" fillId="0" borderId="31" xfId="0" applyFont="1" applyFill="1" applyBorder="1" applyAlignment="1">
      <alignment horizontal="left" vertical="center" indent="1"/>
    </xf>
    <xf numFmtId="0" fontId="27" fillId="0" borderId="12" xfId="0" applyFont="1" applyFill="1" applyBorder="1" applyAlignment="1">
      <alignment horizontal="left" vertical="center" indent="1"/>
    </xf>
    <xf numFmtId="0" fontId="27" fillId="0" borderId="17" xfId="0" applyFont="1" applyFill="1" applyBorder="1" applyAlignment="1">
      <alignment horizontal="left" vertical="center" indent="1"/>
    </xf>
    <xf numFmtId="0" fontId="4" fillId="0" borderId="13" xfId="32" applyFont="1" applyFill="1" applyBorder="1" applyAlignment="1">
      <alignment horizontal="center" vertical="center" wrapText="1"/>
    </xf>
    <xf numFmtId="3" fontId="4" fillId="0" borderId="13" xfId="32" applyNumberFormat="1" applyFont="1" applyFill="1" applyBorder="1" applyAlignment="1">
      <alignment horizontal="center" vertical="center" wrapText="1"/>
    </xf>
    <xf numFmtId="3" fontId="7" fillId="0" borderId="19" xfId="32" applyNumberFormat="1" applyFont="1" applyFill="1" applyBorder="1" applyAlignment="1">
      <alignment horizontal="center" vertical="center" wrapText="1"/>
    </xf>
    <xf numFmtId="0" fontId="27" fillId="0" borderId="13" xfId="31" applyFont="1" applyFill="1" applyBorder="1" applyAlignment="1">
      <alignment horizontal="center" vertical="center"/>
    </xf>
    <xf numFmtId="3" fontId="7" fillId="0" borderId="13" xfId="32" applyNumberFormat="1" applyFont="1" applyFill="1" applyBorder="1" applyAlignment="1">
      <alignment horizontal="center" vertical="center" wrapText="1"/>
    </xf>
    <xf numFmtId="0" fontId="7" fillId="0" borderId="37" xfId="32" applyFont="1" applyFill="1" applyBorder="1" applyAlignment="1">
      <alignment horizontal="center" vertical="center" textRotation="90" wrapText="1"/>
    </xf>
    <xf numFmtId="0" fontId="7" fillId="0" borderId="55" xfId="32" applyFont="1" applyFill="1" applyBorder="1" applyAlignment="1">
      <alignment horizontal="center" vertical="center" textRotation="90" wrapText="1"/>
    </xf>
    <xf numFmtId="0" fontId="7" fillId="0" borderId="35" xfId="32" applyFont="1" applyFill="1" applyBorder="1" applyAlignment="1">
      <alignment horizontal="center" vertical="center" textRotation="90" wrapText="1"/>
    </xf>
    <xf numFmtId="0" fontId="7" fillId="0" borderId="34" xfId="32" applyFont="1" applyFill="1" applyBorder="1" applyAlignment="1">
      <alignment horizontal="center" vertical="center" textRotation="90" wrapText="1"/>
    </xf>
    <xf numFmtId="0" fontId="7" fillId="0" borderId="19" xfId="32" applyFont="1" applyFill="1" applyBorder="1" applyAlignment="1">
      <alignment horizontal="center" vertical="center" textRotation="2" wrapText="1"/>
    </xf>
    <xf numFmtId="0" fontId="7" fillId="0" borderId="60" xfId="32" applyFont="1" applyFill="1" applyBorder="1" applyAlignment="1">
      <alignment horizontal="center" vertical="center" textRotation="2" wrapText="1"/>
    </xf>
    <xf numFmtId="0" fontId="7" fillId="0" borderId="35" xfId="32" applyFont="1" applyFill="1" applyBorder="1" applyAlignment="1">
      <alignment horizontal="center" vertical="center" wrapText="1"/>
    </xf>
    <xf numFmtId="0" fontId="7" fillId="0" borderId="34" xfId="32" applyFont="1" applyFill="1" applyBorder="1" applyAlignment="1">
      <alignment horizontal="center" vertical="center" wrapText="1"/>
    </xf>
    <xf numFmtId="164" fontId="7" fillId="0" borderId="68" xfId="32" applyNumberFormat="1" applyFont="1" applyFill="1" applyBorder="1" applyAlignment="1">
      <alignment horizontal="center" vertical="center" wrapText="1"/>
    </xf>
    <xf numFmtId="164" fontId="7" fillId="0" borderId="70" xfId="32" applyNumberFormat="1" applyFont="1" applyFill="1" applyBorder="1" applyAlignment="1">
      <alignment horizontal="center" vertical="center" wrapText="1"/>
    </xf>
    <xf numFmtId="164" fontId="7" fillId="0" borderId="62" xfId="32" applyNumberFormat="1" applyFont="1" applyFill="1" applyBorder="1" applyAlignment="1">
      <alignment horizontal="center" vertical="center" textRotation="90" wrapText="1"/>
    </xf>
    <xf numFmtId="164" fontId="7" fillId="0" borderId="20" xfId="32" applyNumberFormat="1" applyFont="1" applyFill="1" applyBorder="1" applyAlignment="1">
      <alignment horizontal="center" vertical="center" textRotation="90" wrapText="1"/>
    </xf>
    <xf numFmtId="164" fontId="7" fillId="0" borderId="35" xfId="32" applyNumberFormat="1" applyFont="1" applyFill="1" applyBorder="1" applyAlignment="1">
      <alignment horizontal="center" vertical="center" wrapText="1"/>
    </xf>
    <xf numFmtId="164" fontId="7" fillId="0" borderId="34" xfId="32" applyNumberFormat="1" applyFont="1" applyFill="1" applyBorder="1" applyAlignment="1">
      <alignment horizontal="center" vertical="center" wrapText="1"/>
    </xf>
    <xf numFmtId="3" fontId="7" fillId="0" borderId="45" xfId="32" applyNumberFormat="1" applyFont="1" applyFill="1" applyBorder="1" applyAlignment="1">
      <alignment horizontal="center" vertical="center" wrapText="1"/>
    </xf>
    <xf numFmtId="3" fontId="7" fillId="0" borderId="67" xfId="32" applyNumberFormat="1" applyFont="1" applyFill="1" applyBorder="1" applyAlignment="1">
      <alignment horizontal="center" vertical="center" wrapText="1"/>
    </xf>
    <xf numFmtId="3" fontId="7" fillId="0" borderId="35" xfId="32" applyNumberFormat="1" applyFont="1" applyFill="1" applyBorder="1" applyAlignment="1">
      <alignment horizontal="center" vertical="center" wrapText="1"/>
    </xf>
    <xf numFmtId="3" fontId="7" fillId="0" borderId="34" xfId="32" applyNumberFormat="1" applyFont="1" applyFill="1" applyBorder="1" applyAlignment="1">
      <alignment horizontal="center" vertical="center" wrapText="1"/>
    </xf>
    <xf numFmtId="3" fontId="4" fillId="0" borderId="35" xfId="32" applyNumberFormat="1" applyFont="1" applyFill="1" applyBorder="1" applyAlignment="1">
      <alignment horizontal="center" vertical="center" wrapText="1"/>
    </xf>
    <xf numFmtId="0" fontId="27" fillId="0" borderId="78" xfId="31" applyFont="1" applyFill="1" applyBorder="1" applyAlignment="1">
      <alignment horizontal="center" vertical="center"/>
    </xf>
    <xf numFmtId="0" fontId="27" fillId="0" borderId="66" xfId="31" applyFont="1" applyFill="1" applyBorder="1" applyAlignment="1">
      <alignment horizontal="center" vertical="center"/>
    </xf>
    <xf numFmtId="0" fontId="27" fillId="0" borderId="72" xfId="31" applyFont="1" applyFill="1" applyBorder="1" applyAlignment="1">
      <alignment horizontal="center" vertical="center"/>
    </xf>
    <xf numFmtId="0" fontId="27" fillId="0" borderId="31" xfId="0" applyFont="1" applyFill="1" applyBorder="1" applyAlignment="1">
      <alignment horizontal="left" vertical="center"/>
    </xf>
    <xf numFmtId="0" fontId="27" fillId="0" borderId="12" xfId="0" applyFont="1" applyFill="1" applyBorder="1" applyAlignment="1">
      <alignment horizontal="left" vertical="center"/>
    </xf>
    <xf numFmtId="0" fontId="27" fillId="0" borderId="71" xfId="0" applyFont="1" applyFill="1" applyBorder="1" applyAlignment="1">
      <alignment horizontal="left" vertical="center"/>
    </xf>
    <xf numFmtId="0" fontId="26" fillId="0" borderId="31" xfId="0" applyFont="1" applyFill="1" applyBorder="1" applyAlignment="1">
      <alignment horizontal="left" vertical="center"/>
    </xf>
    <xf numFmtId="0" fontId="26" fillId="0" borderId="12" xfId="0" applyFont="1" applyFill="1" applyBorder="1" applyAlignment="1">
      <alignment horizontal="left" vertical="center"/>
    </xf>
    <xf numFmtId="0" fontId="26" fillId="0" borderId="71" xfId="0" applyFont="1" applyFill="1" applyBorder="1" applyAlignment="1">
      <alignment horizontal="left" vertical="center"/>
    </xf>
    <xf numFmtId="0" fontId="27" fillId="0" borderId="47" xfId="32" applyFont="1" applyFill="1" applyBorder="1" applyAlignment="1">
      <alignment horizontal="left" vertical="center" wrapText="1"/>
    </xf>
    <xf numFmtId="0" fontId="27" fillId="0" borderId="21" xfId="32" applyFont="1" applyFill="1" applyBorder="1" applyAlignment="1">
      <alignment horizontal="left" vertical="center" wrapText="1"/>
    </xf>
    <xf numFmtId="0" fontId="46" fillId="0" borderId="31" xfId="0" applyFont="1" applyFill="1" applyBorder="1" applyAlignment="1">
      <alignment horizontal="justify" vertical="center"/>
    </xf>
    <xf numFmtId="0" fontId="46" fillId="0" borderId="12" xfId="0" applyFont="1" applyFill="1" applyBorder="1" applyAlignment="1">
      <alignment horizontal="justify" vertical="center"/>
    </xf>
    <xf numFmtId="0" fontId="46" fillId="0" borderId="62" xfId="0" applyFont="1" applyFill="1" applyBorder="1" applyAlignment="1">
      <alignment horizontal="justify" vertical="center"/>
    </xf>
    <xf numFmtId="0" fontId="46" fillId="0" borderId="17" xfId="0" applyFont="1" applyFill="1" applyBorder="1" applyAlignment="1">
      <alignment horizontal="justify" vertical="center"/>
    </xf>
    <xf numFmtId="0" fontId="27" fillId="0" borderId="64" xfId="0" applyFont="1" applyFill="1" applyBorder="1" applyAlignment="1">
      <alignment horizontal="left" vertical="center" indent="1"/>
    </xf>
    <xf numFmtId="0" fontId="27" fillId="0" borderId="69" xfId="0" applyFont="1" applyFill="1" applyBorder="1" applyAlignment="1">
      <alignment horizontal="left" vertical="center"/>
    </xf>
    <xf numFmtId="0" fontId="27" fillId="0" borderId="62" xfId="0" applyFont="1" applyFill="1" applyBorder="1" applyAlignment="1">
      <alignment horizontal="left" vertical="center"/>
    </xf>
    <xf numFmtId="0" fontId="27" fillId="0" borderId="17" xfId="0" applyFont="1" applyFill="1" applyBorder="1" applyAlignment="1">
      <alignment horizontal="left" vertical="center"/>
    </xf>
    <xf numFmtId="0" fontId="27" fillId="0" borderId="20" xfId="0" applyFont="1" applyFill="1" applyBorder="1" applyAlignment="1">
      <alignment horizontal="left" vertical="center"/>
    </xf>
    <xf numFmtId="0" fontId="26" fillId="0" borderId="61" xfId="0" applyFont="1" applyFill="1" applyBorder="1" applyAlignment="1">
      <alignment horizontal="left" vertical="center"/>
    </xf>
    <xf numFmtId="0" fontId="26" fillId="0" borderId="20" xfId="0" applyFont="1" applyFill="1" applyBorder="1" applyAlignment="1">
      <alignment horizontal="left" vertical="center"/>
    </xf>
    <xf numFmtId="0" fontId="26" fillId="0" borderId="54" xfId="0" applyFont="1" applyFill="1" applyBorder="1" applyAlignment="1">
      <alignment horizontal="left" vertical="center"/>
    </xf>
    <xf numFmtId="0" fontId="27" fillId="0" borderId="61" xfId="0" applyFont="1" applyFill="1" applyBorder="1" applyAlignment="1">
      <alignment horizontal="left" vertical="center"/>
    </xf>
    <xf numFmtId="0" fontId="27" fillId="0" borderId="54" xfId="0" applyFont="1" applyFill="1" applyBorder="1" applyAlignment="1">
      <alignment horizontal="left" vertical="center"/>
    </xf>
    <xf numFmtId="3" fontId="7" fillId="0" borderId="40" xfId="32" applyNumberFormat="1" applyFont="1" applyFill="1" applyBorder="1" applyAlignment="1">
      <alignment horizontal="center" vertical="center" wrapText="1"/>
    </xf>
    <xf numFmtId="3" fontId="4" fillId="0" borderId="74" xfId="32" applyNumberFormat="1" applyFont="1" applyFill="1" applyBorder="1" applyAlignment="1">
      <alignment horizontal="center" vertical="center" wrapText="1"/>
    </xf>
    <xf numFmtId="3" fontId="7" fillId="0" borderId="80" xfId="32" applyNumberFormat="1" applyFont="1" applyFill="1" applyBorder="1" applyAlignment="1">
      <alignment horizontal="center" vertical="center" wrapText="1"/>
    </xf>
    <xf numFmtId="0" fontId="27" fillId="0" borderId="47" xfId="31" applyFont="1" applyFill="1" applyBorder="1" applyAlignment="1">
      <alignment horizontal="center" vertical="center"/>
    </xf>
    <xf numFmtId="0" fontId="27" fillId="0" borderId="21" xfId="31" applyFont="1" applyFill="1" applyBorder="1" applyAlignment="1">
      <alignment horizontal="center" vertical="center"/>
    </xf>
    <xf numFmtId="0" fontId="27" fillId="0" borderId="56" xfId="31" applyFont="1" applyFill="1" applyBorder="1" applyAlignment="1">
      <alignment horizontal="center" vertical="center"/>
    </xf>
    <xf numFmtId="0" fontId="27" fillId="0" borderId="18" xfId="31" applyFont="1" applyFill="1" applyBorder="1" applyAlignment="1">
      <alignment horizontal="center" vertical="center"/>
    </xf>
    <xf numFmtId="164" fontId="7" fillId="0" borderId="40" xfId="32" applyNumberFormat="1" applyFont="1" applyFill="1" applyBorder="1" applyAlignment="1">
      <alignment horizontal="center" vertical="center" wrapText="1"/>
    </xf>
    <xf numFmtId="164" fontId="7" fillId="0" borderId="39" xfId="32" applyNumberFormat="1" applyFont="1" applyFill="1" applyBorder="1" applyAlignment="1">
      <alignment horizontal="center" vertical="center" textRotation="90" wrapText="1"/>
    </xf>
    <xf numFmtId="0" fontId="7" fillId="0" borderId="39" xfId="32" applyFont="1" applyFill="1" applyBorder="1" applyAlignment="1">
      <alignment horizontal="center" vertical="center" wrapText="1"/>
    </xf>
    <xf numFmtId="0" fontId="0" fillId="0" borderId="12" xfId="0" applyFill="1" applyBorder="1" applyAlignment="1">
      <alignment horizontal="left" vertical="center" indent="1"/>
    </xf>
    <xf numFmtId="0" fontId="0" fillId="0" borderId="17" xfId="0" applyFill="1" applyBorder="1" applyAlignment="1">
      <alignment horizontal="left" vertical="center" indent="1"/>
    </xf>
    <xf numFmtId="0" fontId="7" fillId="0" borderId="40" xfId="32" applyFont="1" applyFill="1" applyBorder="1" applyAlignment="1">
      <alignment horizontal="center" vertical="center" textRotation="90" wrapText="1"/>
    </xf>
    <xf numFmtId="0" fontId="7" fillId="0" borderId="45" xfId="32" applyFont="1" applyFill="1" applyBorder="1" applyAlignment="1">
      <alignment horizontal="center" vertical="center" wrapText="1"/>
    </xf>
    <xf numFmtId="0" fontId="7" fillId="0" borderId="44" xfId="32" applyFont="1" applyFill="1" applyBorder="1" applyAlignment="1">
      <alignment horizontal="center" vertical="center" wrapText="1"/>
    </xf>
    <xf numFmtId="0" fontId="4" fillId="0" borderId="35" xfId="32" applyFont="1" applyFill="1" applyBorder="1" applyAlignment="1">
      <alignment horizontal="center" vertical="center" textRotation="90" wrapText="1"/>
    </xf>
    <xf numFmtId="0" fontId="4" fillId="0" borderId="34" xfId="32" applyFont="1" applyFill="1" applyBorder="1" applyAlignment="1">
      <alignment horizontal="center" vertical="center" textRotation="90" wrapText="1"/>
    </xf>
    <xf numFmtId="0" fontId="4" fillId="0" borderId="19" xfId="32" applyFont="1" applyFill="1" applyBorder="1" applyAlignment="1">
      <alignment horizontal="center" vertical="center" wrapText="1"/>
    </xf>
    <xf numFmtId="0" fontId="4" fillId="0" borderId="60" xfId="32" applyFont="1" applyFill="1" applyBorder="1" applyAlignment="1">
      <alignment horizontal="center" vertical="center" wrapText="1"/>
    </xf>
    <xf numFmtId="0" fontId="4" fillId="0" borderId="45" xfId="32" applyFont="1" applyFill="1" applyBorder="1" applyAlignment="1">
      <alignment horizontal="center" vertical="center" wrapText="1"/>
    </xf>
    <xf numFmtId="0" fontId="4" fillId="0" borderId="67" xfId="32" applyFont="1" applyFill="1" applyBorder="1" applyAlignment="1">
      <alignment horizontal="center" vertical="center" wrapText="1"/>
    </xf>
    <xf numFmtId="164" fontId="4" fillId="0" borderId="35" xfId="32" applyNumberFormat="1" applyFont="1" applyFill="1" applyBorder="1" applyAlignment="1">
      <alignment horizontal="center" vertical="center" wrapText="1"/>
    </xf>
    <xf numFmtId="164" fontId="4" fillId="0" borderId="34" xfId="32" applyNumberFormat="1" applyFont="1" applyFill="1" applyBorder="1" applyAlignment="1">
      <alignment horizontal="center" vertical="center" wrapText="1"/>
    </xf>
    <xf numFmtId="164" fontId="4" fillId="0" borderId="19" xfId="32" applyNumberFormat="1" applyFont="1" applyFill="1" applyBorder="1" applyAlignment="1">
      <alignment horizontal="center" vertical="center" textRotation="90" wrapText="1"/>
    </xf>
    <xf numFmtId="164" fontId="4" fillId="0" borderId="60" xfId="32" applyNumberFormat="1" applyFont="1" applyFill="1" applyBorder="1" applyAlignment="1">
      <alignment horizontal="center" vertical="center" textRotation="90" wrapText="1"/>
    </xf>
    <xf numFmtId="0" fontId="32" fillId="0" borderId="31" xfId="0" applyFont="1" applyFill="1" applyBorder="1" applyAlignment="1">
      <alignment horizontal="left" vertical="center"/>
    </xf>
    <xf numFmtId="0" fontId="32" fillId="0" borderId="12" xfId="0" applyFont="1" applyFill="1" applyBorder="1" applyAlignment="1">
      <alignment horizontal="left" vertical="center"/>
    </xf>
    <xf numFmtId="0" fontId="32" fillId="0" borderId="71" xfId="0" applyFont="1" applyFill="1" applyBorder="1" applyAlignment="1">
      <alignment horizontal="left" vertical="center"/>
    </xf>
    <xf numFmtId="3" fontId="4" fillId="0" borderId="34" xfId="32" applyNumberFormat="1" applyFont="1" applyFill="1" applyBorder="1" applyAlignment="1">
      <alignment horizontal="center" vertical="center" wrapText="1"/>
    </xf>
    <xf numFmtId="3" fontId="4" fillId="0" borderId="48" xfId="32" applyNumberFormat="1" applyFont="1" applyFill="1" applyBorder="1" applyAlignment="1">
      <alignment horizontal="center" vertical="center" wrapText="1"/>
    </xf>
    <xf numFmtId="0" fontId="27" fillId="0" borderId="31" xfId="30" applyFont="1" applyFill="1" applyBorder="1" applyAlignment="1">
      <alignment horizontal="left" vertical="center"/>
    </xf>
    <xf numFmtId="0" fontId="27" fillId="0" borderId="12" xfId="30" applyFont="1" applyFill="1" applyBorder="1" applyAlignment="1">
      <alignment horizontal="left" vertical="center"/>
    </xf>
    <xf numFmtId="3" fontId="7" fillId="0" borderId="39" xfId="32" applyNumberFormat="1" applyFont="1" applyFill="1" applyBorder="1" applyAlignment="1">
      <alignment horizontal="center" vertical="center" wrapText="1"/>
    </xf>
    <xf numFmtId="0" fontId="27" fillId="0" borderId="26" xfId="38" applyFont="1" applyFill="1" applyBorder="1" applyAlignment="1">
      <alignment horizontal="left" vertical="center" indent="1"/>
    </xf>
    <xf numFmtId="0" fontId="27" fillId="0" borderId="54" xfId="38" applyFont="1" applyFill="1" applyBorder="1" applyAlignment="1">
      <alignment horizontal="left" vertical="center" indent="1"/>
    </xf>
    <xf numFmtId="0" fontId="27" fillId="0" borderId="53" xfId="38" applyFont="1" applyFill="1" applyBorder="1" applyAlignment="1">
      <alignment horizontal="left" vertical="center" indent="1"/>
    </xf>
    <xf numFmtId="0" fontId="27" fillId="0" borderId="47" xfId="38" applyFont="1" applyFill="1" applyBorder="1" applyAlignment="1">
      <alignment horizontal="left" vertical="center" indent="1"/>
    </xf>
    <xf numFmtId="0" fontId="27" fillId="0" borderId="21" xfId="38" applyFont="1" applyFill="1" applyBorder="1" applyAlignment="1">
      <alignment horizontal="left" vertical="center" indent="1"/>
    </xf>
    <xf numFmtId="0" fontId="2" fillId="0" borderId="0" xfId="0" applyFont="1" applyFill="1"/>
    <xf numFmtId="0" fontId="27" fillId="0" borderId="69" xfId="30" applyFont="1" applyFill="1" applyBorder="1" applyAlignment="1">
      <alignment horizontal="left" vertical="center"/>
    </xf>
    <xf numFmtId="0" fontId="27" fillId="0" borderId="62" xfId="30" applyFont="1" applyFill="1" applyBorder="1" applyAlignment="1">
      <alignment horizontal="left" vertical="center"/>
    </xf>
    <xf numFmtId="0" fontId="27" fillId="0" borderId="31" xfId="32" applyFont="1" applyFill="1" applyBorder="1" applyAlignment="1">
      <alignment horizontal="left" vertical="center" indent="1"/>
    </xf>
    <xf numFmtId="0" fontId="27" fillId="0" borderId="12" xfId="32" applyFont="1" applyFill="1" applyBorder="1" applyAlignment="1">
      <alignment horizontal="left" vertical="center" indent="1"/>
    </xf>
    <xf numFmtId="0" fontId="27" fillId="0" borderId="64" xfId="32" applyFont="1" applyFill="1" applyBorder="1" applyAlignment="1">
      <alignment horizontal="left" vertical="center" indent="1"/>
    </xf>
    <xf numFmtId="0" fontId="27" fillId="0" borderId="25" xfId="38" applyFont="1" applyFill="1" applyBorder="1" applyAlignment="1">
      <alignment horizontal="left" vertical="center" indent="1"/>
    </xf>
    <xf numFmtId="0" fontId="27" fillId="0" borderId="66" xfId="38" applyFont="1" applyFill="1" applyBorder="1" applyAlignment="1">
      <alignment horizontal="left" vertical="center" indent="1"/>
    </xf>
    <xf numFmtId="164" fontId="4" fillId="0" borderId="19" xfId="32" applyNumberFormat="1" applyFont="1" applyFill="1" applyBorder="1" applyAlignment="1">
      <alignment horizontal="center" vertical="center" wrapText="1"/>
    </xf>
    <xf numFmtId="164" fontId="4" fillId="0" borderId="60" xfId="32" applyNumberFormat="1" applyFont="1" applyFill="1" applyBorder="1" applyAlignment="1">
      <alignment horizontal="center" vertical="center" wrapText="1"/>
    </xf>
    <xf numFmtId="164" fontId="4" fillId="0" borderId="13" xfId="32" applyNumberFormat="1" applyFont="1" applyFill="1" applyBorder="1" applyAlignment="1">
      <alignment horizontal="center" vertical="center" wrapText="1"/>
    </xf>
    <xf numFmtId="0" fontId="4" fillId="0" borderId="13" xfId="32" applyFont="1" applyFill="1" applyBorder="1" applyAlignment="1">
      <alignment horizontal="center" vertical="center" textRotation="90" wrapText="1"/>
    </xf>
    <xf numFmtId="0" fontId="27" fillId="0" borderId="64" xfId="30" applyFont="1" applyFill="1" applyBorder="1" applyAlignment="1">
      <alignment horizontal="left" vertical="center"/>
    </xf>
    <xf numFmtId="3" fontId="4" fillId="0" borderId="19" xfId="32" applyNumberFormat="1" applyFont="1" applyFill="1" applyBorder="1" applyAlignment="1">
      <alignment horizontal="center" vertical="center" wrapText="1"/>
    </xf>
    <xf numFmtId="3" fontId="4" fillId="0" borderId="60" xfId="32" applyNumberFormat="1" applyFont="1" applyFill="1" applyBorder="1" applyAlignment="1">
      <alignment horizontal="center" vertical="center" wrapText="1"/>
    </xf>
    <xf numFmtId="3" fontId="4" fillId="0" borderId="31" xfId="32" applyNumberFormat="1" applyFont="1" applyFill="1" applyBorder="1" applyAlignment="1">
      <alignment horizontal="center" vertical="center" wrapText="1"/>
    </xf>
    <xf numFmtId="0" fontId="27" fillId="0" borderId="19" xfId="31" applyFont="1" applyFill="1" applyBorder="1" applyAlignment="1">
      <alignment horizontal="center" vertical="center"/>
    </xf>
    <xf numFmtId="0" fontId="7" fillId="0" borderId="74" xfId="32" applyFont="1" applyFill="1" applyBorder="1" applyAlignment="1">
      <alignment horizontal="center" vertical="center" wrapText="1"/>
    </xf>
    <xf numFmtId="0" fontId="7" fillId="0" borderId="80" xfId="32" applyFont="1" applyFill="1" applyBorder="1" applyAlignment="1">
      <alignment horizontal="center" vertical="center" wrapText="1"/>
    </xf>
    <xf numFmtId="0" fontId="27" fillId="0" borderId="17" xfId="30" applyFont="1" applyFill="1" applyBorder="1" applyAlignment="1">
      <alignment horizontal="left" vertical="center"/>
    </xf>
    <xf numFmtId="3" fontId="7" fillId="0" borderId="60" xfId="32" applyNumberFormat="1" applyFont="1" applyFill="1" applyBorder="1" applyAlignment="1">
      <alignment horizontal="center" vertical="center" wrapText="1"/>
    </xf>
    <xf numFmtId="0" fontId="27" fillId="0" borderId="31" xfId="31" applyFont="1" applyFill="1" applyBorder="1" applyAlignment="1">
      <alignment horizontal="center" vertical="center"/>
    </xf>
    <xf numFmtId="0" fontId="27" fillId="0" borderId="12" xfId="31" applyFont="1" applyFill="1" applyBorder="1" applyAlignment="1">
      <alignment horizontal="center" vertical="center"/>
    </xf>
    <xf numFmtId="0" fontId="27" fillId="0" borderId="17" xfId="31" applyFont="1" applyFill="1" applyBorder="1" applyAlignment="1">
      <alignment horizontal="center" vertical="center"/>
    </xf>
    <xf numFmtId="0" fontId="27" fillId="0" borderId="71" xfId="38" applyFont="1" applyFill="1" applyBorder="1" applyAlignment="1">
      <alignment horizontal="left" vertical="center" indent="1"/>
    </xf>
    <xf numFmtId="164" fontId="7" fillId="0" borderId="60" xfId="32" applyNumberFormat="1" applyFont="1" applyFill="1" applyBorder="1" applyAlignment="1">
      <alignment horizontal="center" vertical="center" wrapText="1"/>
    </xf>
    <xf numFmtId="0" fontId="7" fillId="0" borderId="60" xfId="32" applyFont="1" applyFill="1" applyBorder="1" applyAlignment="1">
      <alignment horizontal="center" vertical="center" textRotation="90" wrapText="1"/>
    </xf>
    <xf numFmtId="0" fontId="7" fillId="0" borderId="60" xfId="32" applyFont="1" applyFill="1" applyBorder="1" applyAlignment="1">
      <alignment horizontal="center" vertical="center" wrapText="1"/>
    </xf>
    <xf numFmtId="0" fontId="27" fillId="26" borderId="31" xfId="0" applyFont="1" applyFill="1" applyBorder="1" applyAlignment="1">
      <alignment horizontal="left" vertical="center"/>
    </xf>
    <xf numFmtId="0" fontId="27" fillId="26" borderId="12" xfId="0" applyFont="1" applyFill="1" applyBorder="1" applyAlignment="1">
      <alignment horizontal="left" vertical="center"/>
    </xf>
    <xf numFmtId="0" fontId="27" fillId="26" borderId="71" xfId="0" applyFont="1" applyFill="1" applyBorder="1" applyAlignment="1">
      <alignment horizontal="left" vertical="center"/>
    </xf>
    <xf numFmtId="0" fontId="7" fillId="0" borderId="48" xfId="32" applyFont="1" applyFill="1" applyBorder="1" applyAlignment="1">
      <alignment horizontal="center" vertical="center" wrapText="1"/>
    </xf>
    <xf numFmtId="3" fontId="27" fillId="0" borderId="13" xfId="31" applyNumberFormat="1" applyFont="1" applyFill="1" applyBorder="1" applyAlignment="1">
      <alignment horizontal="center" vertical="center"/>
    </xf>
    <xf numFmtId="0" fontId="4" fillId="0" borderId="19" xfId="34" applyFont="1" applyFill="1" applyBorder="1" applyAlignment="1">
      <alignment horizontal="center" vertical="center" wrapText="1"/>
    </xf>
    <xf numFmtId="0" fontId="4" fillId="0" borderId="39" xfId="34" applyFont="1" applyFill="1" applyBorder="1" applyAlignment="1">
      <alignment horizontal="center" vertical="center" wrapText="1"/>
    </xf>
    <xf numFmtId="0" fontId="44" fillId="0" borderId="31" xfId="0" applyFont="1" applyFill="1" applyBorder="1" applyAlignment="1">
      <alignment horizontal="left" vertical="center" wrapText="1" indent="1"/>
    </xf>
    <xf numFmtId="0" fontId="44" fillId="0" borderId="12" xfId="0" applyFont="1" applyFill="1" applyBorder="1" applyAlignment="1">
      <alignment horizontal="left" vertical="center" wrapText="1" indent="1"/>
    </xf>
    <xf numFmtId="0" fontId="44" fillId="0" borderId="71" xfId="0" applyFont="1" applyFill="1" applyBorder="1" applyAlignment="1">
      <alignment horizontal="left" vertical="center" wrapText="1" indent="1"/>
    </xf>
    <xf numFmtId="164" fontId="7" fillId="0" borderId="60" xfId="32" applyNumberFormat="1" applyFont="1" applyFill="1" applyBorder="1" applyAlignment="1">
      <alignment horizontal="center" vertical="center" textRotation="90" wrapText="1"/>
    </xf>
    <xf numFmtId="0" fontId="42" fillId="0" borderId="31" xfId="0" applyFont="1" applyFill="1" applyBorder="1" applyAlignment="1">
      <alignment horizontal="left" vertical="center" wrapText="1" indent="1"/>
    </xf>
    <xf numFmtId="0" fontId="42" fillId="0" borderId="12" xfId="0" applyFont="1" applyFill="1" applyBorder="1" applyAlignment="1">
      <alignment horizontal="left" vertical="center" wrapText="1" indent="1"/>
    </xf>
    <xf numFmtId="0" fontId="42" fillId="0" borderId="71" xfId="0" applyFont="1" applyFill="1" applyBorder="1" applyAlignment="1">
      <alignment horizontal="left" vertical="center" wrapText="1" indent="1"/>
    </xf>
    <xf numFmtId="0" fontId="27" fillId="0" borderId="31" xfId="30" applyFont="1" applyFill="1" applyBorder="1" applyAlignment="1">
      <alignment horizontal="left" vertical="center" indent="1"/>
    </xf>
    <xf numFmtId="0" fontId="27" fillId="0" borderId="12" xfId="30" applyFont="1" applyFill="1" applyBorder="1" applyAlignment="1">
      <alignment horizontal="left" vertical="center" indent="1"/>
    </xf>
    <xf numFmtId="0" fontId="44" fillId="0" borderId="61" xfId="0" applyFont="1" applyFill="1" applyBorder="1" applyAlignment="1">
      <alignment horizontal="left" vertical="center" wrapText="1" indent="1"/>
    </xf>
    <xf numFmtId="0" fontId="44" fillId="0" borderId="20" xfId="0" applyFont="1" applyFill="1" applyBorder="1" applyAlignment="1">
      <alignment horizontal="left" vertical="center" wrapText="1" indent="1"/>
    </xf>
    <xf numFmtId="0" fontId="44" fillId="0" borderId="54" xfId="0" applyFont="1" applyFill="1" applyBorder="1" applyAlignment="1">
      <alignment horizontal="left" vertical="center" wrapText="1" indent="1"/>
    </xf>
    <xf numFmtId="164" fontId="4" fillId="0" borderId="39" xfId="32" applyNumberFormat="1" applyFont="1" applyFill="1" applyBorder="1" applyAlignment="1">
      <alignment horizontal="center" vertical="center" textRotation="90" wrapText="1"/>
    </xf>
    <xf numFmtId="164" fontId="4" fillId="0" borderId="39" xfId="32" applyNumberFormat="1" applyFont="1" applyFill="1" applyBorder="1" applyAlignment="1">
      <alignment horizontal="center" vertical="center" wrapText="1"/>
    </xf>
    <xf numFmtId="0" fontId="4" fillId="0" borderId="19" xfId="32" applyFont="1" applyFill="1" applyBorder="1" applyAlignment="1">
      <alignment horizontal="center" vertical="center" textRotation="90" wrapText="1"/>
    </xf>
    <xf numFmtId="0" fontId="4" fillId="0" borderId="39" xfId="32" applyFont="1" applyFill="1" applyBorder="1" applyAlignment="1">
      <alignment horizontal="center" vertical="center" wrapText="1"/>
    </xf>
    <xf numFmtId="3" fontId="2" fillId="0" borderId="0" xfId="0" applyNumberFormat="1" applyFont="1" applyFill="1" applyBorder="1" applyAlignment="1">
      <alignment horizontal="right" indent="1"/>
    </xf>
    <xf numFmtId="0" fontId="27" fillId="0" borderId="17" xfId="30" applyFont="1" applyFill="1" applyBorder="1" applyAlignment="1">
      <alignment horizontal="left" vertical="center" indent="1"/>
    </xf>
    <xf numFmtId="0" fontId="27" fillId="0" borderId="71" xfId="0" applyFont="1" applyFill="1" applyBorder="1" applyAlignment="1">
      <alignment horizontal="left" vertical="center" indent="1"/>
    </xf>
    <xf numFmtId="0" fontId="4" fillId="0" borderId="13" xfId="31" applyFont="1" applyFill="1" applyBorder="1" applyAlignment="1">
      <alignment horizontal="center" vertical="center"/>
    </xf>
    <xf numFmtId="0" fontId="4" fillId="0" borderId="60" xfId="32" applyFont="1" applyFill="1" applyBorder="1" applyAlignment="1">
      <alignment horizontal="center" vertical="center" textRotation="90" wrapText="1"/>
    </xf>
    <xf numFmtId="0" fontId="26" fillId="0" borderId="31" xfId="39" applyFont="1" applyFill="1" applyBorder="1" applyAlignment="1">
      <alignment horizontal="left" vertical="center" wrapText="1" indent="1"/>
    </xf>
    <xf numFmtId="0" fontId="26" fillId="0" borderId="12" xfId="39" applyFont="1" applyFill="1" applyBorder="1" applyAlignment="1">
      <alignment horizontal="left" vertical="center" wrapText="1" indent="1"/>
    </xf>
    <xf numFmtId="0" fontId="26" fillId="0" borderId="71" xfId="39" applyFont="1" applyFill="1" applyBorder="1" applyAlignment="1">
      <alignment horizontal="left" vertical="center" wrapText="1" indent="1"/>
    </xf>
    <xf numFmtId="0" fontId="7" fillId="0" borderId="19" xfId="39" applyFont="1" applyFill="1" applyBorder="1" applyAlignment="1">
      <alignment horizontal="center" vertical="center" wrapText="1"/>
    </xf>
    <xf numFmtId="0" fontId="7" fillId="0" borderId="60" xfId="39" applyFont="1" applyFill="1" applyBorder="1" applyAlignment="1">
      <alignment horizontal="center" vertical="center" wrapText="1"/>
    </xf>
    <xf numFmtId="0" fontId="8" fillId="0" borderId="13" xfId="39" applyFont="1" applyFill="1" applyBorder="1" applyAlignment="1">
      <alignment horizontal="center" vertical="center" textRotation="90" wrapText="1"/>
    </xf>
    <xf numFmtId="0" fontId="7" fillId="0" borderId="13" xfId="39" applyFont="1" applyFill="1" applyBorder="1" applyAlignment="1">
      <alignment horizontal="center" vertical="center" textRotation="90" wrapText="1"/>
    </xf>
    <xf numFmtId="0" fontId="27" fillId="0" borderId="31" xfId="39" applyFont="1" applyFill="1" applyBorder="1" applyAlignment="1">
      <alignment horizontal="left" vertical="center" wrapText="1" indent="1"/>
    </xf>
    <xf numFmtId="0" fontId="27" fillId="0" borderId="12" xfId="39" applyFont="1" applyFill="1" applyBorder="1" applyAlignment="1">
      <alignment horizontal="left" vertical="center" wrapText="1" indent="1"/>
    </xf>
    <xf numFmtId="0" fontId="27" fillId="0" borderId="56" xfId="39" applyFont="1" applyFill="1" applyBorder="1" applyAlignment="1">
      <alignment horizontal="left" vertical="center" wrapText="1" indent="1"/>
    </xf>
    <xf numFmtId="0" fontId="27" fillId="0" borderId="12" xfId="40" applyFont="1" applyFill="1" applyBorder="1" applyAlignment="1">
      <alignment horizontal="left" vertical="center" wrapText="1" indent="1"/>
    </xf>
    <xf numFmtId="0" fontId="7" fillId="0" borderId="19" xfId="39" applyFont="1" applyFill="1" applyBorder="1" applyAlignment="1">
      <alignment horizontal="center" vertical="center" textRotation="90" wrapText="1"/>
    </xf>
    <xf numFmtId="0" fontId="7" fillId="0" borderId="39" xfId="39" applyFont="1" applyFill="1" applyBorder="1" applyAlignment="1">
      <alignment horizontal="center" vertical="center" wrapText="1"/>
    </xf>
    <xf numFmtId="0" fontId="8" fillId="0" borderId="19" xfId="39" applyFont="1" applyFill="1" applyBorder="1" applyAlignment="1">
      <alignment horizontal="center" vertical="center" textRotation="90" wrapText="1"/>
    </xf>
    <xf numFmtId="164" fontId="7" fillId="0" borderId="39" xfId="32" applyNumberFormat="1" applyFont="1" applyFill="1" applyBorder="1" applyAlignment="1">
      <alignment horizontal="center" vertical="center" wrapText="1"/>
    </xf>
    <xf numFmtId="0" fontId="27" fillId="0" borderId="26" xfId="39" applyFont="1" applyFill="1" applyBorder="1" applyAlignment="1">
      <alignment horizontal="left" vertical="center" wrapText="1" indent="1"/>
    </xf>
    <xf numFmtId="0" fontId="27" fillId="0" borderId="53" xfId="39" applyFont="1" applyFill="1" applyBorder="1" applyAlignment="1">
      <alignment horizontal="left" vertical="center" wrapText="1" indent="1"/>
    </xf>
    <xf numFmtId="0" fontId="26" fillId="0" borderId="26" xfId="39" applyFont="1" applyFill="1" applyBorder="1" applyAlignment="1">
      <alignment horizontal="left" vertical="center" wrapText="1" indent="1"/>
    </xf>
    <xf numFmtId="0" fontId="26" fillId="0" borderId="53" xfId="39" applyFont="1" applyFill="1" applyBorder="1" applyAlignment="1">
      <alignment horizontal="left" vertical="center" wrapText="1" indent="1"/>
    </xf>
    <xf numFmtId="0" fontId="26" fillId="0" borderId="47" xfId="39" applyFont="1" applyFill="1" applyBorder="1" applyAlignment="1">
      <alignment horizontal="left" vertical="center" wrapText="1" indent="1"/>
    </xf>
    <xf numFmtId="0" fontId="26" fillId="0" borderId="21" xfId="39" applyFont="1" applyFill="1" applyBorder="1" applyAlignment="1">
      <alignment horizontal="left" vertical="center" wrapText="1" indent="1"/>
    </xf>
    <xf numFmtId="0" fontId="27" fillId="0" borderId="47" xfId="0" applyFont="1" applyFill="1" applyBorder="1" applyAlignment="1">
      <alignment horizontal="left" vertical="center" wrapText="1" indent="1"/>
    </xf>
    <xf numFmtId="0" fontId="27" fillId="0" borderId="21" xfId="0" applyFont="1" applyFill="1" applyBorder="1" applyAlignment="1">
      <alignment horizontal="left" vertical="center" wrapText="1" indent="1"/>
    </xf>
    <xf numFmtId="0" fontId="27" fillId="0" borderId="71" xfId="39" applyFont="1" applyFill="1" applyBorder="1" applyAlignment="1">
      <alignment horizontal="left" vertical="center" wrapText="1" indent="1"/>
    </xf>
    <xf numFmtId="0" fontId="7" fillId="0" borderId="18" xfId="32" applyFont="1" applyFill="1" applyBorder="1" applyAlignment="1">
      <alignment horizontal="center" vertical="center" wrapText="1"/>
    </xf>
    <xf numFmtId="0" fontId="44" fillId="0" borderId="47" xfId="0" applyFont="1" applyFill="1" applyBorder="1" applyAlignment="1">
      <alignment horizontal="left" vertical="center" wrapText="1" indent="1"/>
    </xf>
    <xf numFmtId="0" fontId="44" fillId="0" borderId="21" xfId="0" applyFont="1" applyFill="1" applyBorder="1" applyAlignment="1">
      <alignment horizontal="left" vertical="center" wrapText="1" indent="1"/>
    </xf>
    <xf numFmtId="0" fontId="32" fillId="0" borderId="31" xfId="39" applyFont="1" applyFill="1" applyBorder="1" applyAlignment="1">
      <alignment horizontal="left" vertical="center" wrapText="1" indent="1"/>
    </xf>
    <xf numFmtId="0" fontId="32" fillId="0" borderId="12" xfId="39" applyFont="1" applyFill="1" applyBorder="1" applyAlignment="1">
      <alignment horizontal="left" vertical="center" wrapText="1" indent="1"/>
    </xf>
    <xf numFmtId="0" fontId="32" fillId="0" borderId="56" xfId="39" applyFont="1" applyFill="1" applyBorder="1" applyAlignment="1">
      <alignment horizontal="left" vertical="center" wrapText="1" indent="1"/>
    </xf>
    <xf numFmtId="0" fontId="32" fillId="0" borderId="12" xfId="40" applyFont="1" applyFill="1" applyBorder="1" applyAlignment="1">
      <alignment horizontal="left" vertical="center" wrapText="1" indent="1"/>
    </xf>
    <xf numFmtId="0" fontId="7" fillId="0" borderId="12" xfId="40" applyFont="1" applyFill="1" applyBorder="1" applyAlignment="1">
      <alignment horizontal="left" vertical="center" wrapText="1" indent="1"/>
    </xf>
    <xf numFmtId="0" fontId="0" fillId="0" borderId="71" xfId="0" applyFill="1" applyBorder="1" applyAlignment="1"/>
    <xf numFmtId="1" fontId="45" fillId="0" borderId="0" xfId="0" applyNumberFormat="1" applyFont="1" applyFill="1" applyAlignment="1">
      <alignment horizontal="left"/>
    </xf>
    <xf numFmtId="0" fontId="27" fillId="0" borderId="31" xfId="57" applyFont="1" applyFill="1" applyBorder="1" applyAlignment="1">
      <alignment horizontal="left" vertical="center" wrapText="1" indent="1"/>
    </xf>
    <xf numFmtId="0" fontId="28" fillId="0" borderId="12" xfId="29" applyFont="1" applyFill="1" applyBorder="1"/>
    <xf numFmtId="0" fontId="4" fillId="0" borderId="13" xfId="57" applyFont="1" applyFill="1" applyBorder="1" applyAlignment="1">
      <alignment horizontal="center" vertical="center" textRotation="90" wrapText="1"/>
    </xf>
    <xf numFmtId="0" fontId="4" fillId="0" borderId="19" xfId="57" applyFont="1" applyFill="1" applyBorder="1" applyAlignment="1">
      <alignment horizontal="center" vertical="center" textRotation="90" wrapText="1"/>
    </xf>
    <xf numFmtId="0" fontId="4" fillId="0" borderId="19" xfId="57" applyFont="1" applyFill="1" applyBorder="1" applyAlignment="1">
      <alignment horizontal="center" vertical="center" wrapText="1"/>
    </xf>
    <xf numFmtId="0" fontId="4" fillId="0" borderId="39" xfId="57" applyFont="1" applyFill="1" applyBorder="1" applyAlignment="1">
      <alignment horizontal="center" vertical="center" wrapText="1"/>
    </xf>
    <xf numFmtId="0" fontId="8" fillId="0" borderId="13" xfId="57" applyFont="1" applyFill="1" applyBorder="1" applyAlignment="1">
      <alignment horizontal="center" vertical="center" textRotation="90" wrapText="1"/>
    </xf>
    <xf numFmtId="0" fontId="8" fillId="0" borderId="19" xfId="57" applyFont="1" applyFill="1" applyBorder="1" applyAlignment="1">
      <alignment horizontal="center" vertical="center" textRotation="90" wrapText="1"/>
    </xf>
    <xf numFmtId="0" fontId="26" fillId="0" borderId="31" xfId="58" applyFont="1" applyFill="1" applyBorder="1" applyAlignment="1">
      <alignment horizontal="center" vertical="center"/>
    </xf>
    <xf numFmtId="0" fontId="26" fillId="0" borderId="17" xfId="58" applyFont="1" applyFill="1" applyBorder="1" applyAlignment="1">
      <alignment horizontal="center" vertical="center"/>
    </xf>
    <xf numFmtId="49" fontId="26" fillId="0" borderId="31" xfId="57" applyNumberFormat="1" applyFont="1" applyFill="1" applyBorder="1" applyAlignment="1">
      <alignment horizontal="left" vertical="center" wrapText="1" indent="1"/>
    </xf>
    <xf numFmtId="49" fontId="26" fillId="0" borderId="12" xfId="57" applyNumberFormat="1" applyFont="1" applyFill="1" applyBorder="1" applyAlignment="1">
      <alignment horizontal="left" vertical="center" wrapText="1" indent="1"/>
    </xf>
    <xf numFmtId="2" fontId="27" fillId="0" borderId="31" xfId="57" applyNumberFormat="1" applyFont="1" applyFill="1" applyBorder="1" applyAlignment="1">
      <alignment horizontal="left" vertical="center" indent="1"/>
    </xf>
    <xf numFmtId="2" fontId="27" fillId="0" borderId="12" xfId="57" applyNumberFormat="1" applyFont="1" applyFill="1" applyBorder="1" applyAlignment="1">
      <alignment horizontal="left" vertical="center" indent="1"/>
    </xf>
    <xf numFmtId="2" fontId="27" fillId="0" borderId="71" xfId="57" applyNumberFormat="1" applyFont="1" applyFill="1" applyBorder="1" applyAlignment="1">
      <alignment horizontal="left" vertical="center" indent="1"/>
    </xf>
    <xf numFmtId="3" fontId="4" fillId="0" borderId="39" xfId="32" applyNumberFormat="1" applyFont="1" applyFill="1" applyBorder="1" applyAlignment="1">
      <alignment horizontal="center" vertical="center" wrapText="1"/>
    </xf>
    <xf numFmtId="0" fontId="0" fillId="0" borderId="39" xfId="0" applyFill="1" applyBorder="1" applyAlignment="1">
      <alignment horizontal="center" vertical="center" wrapText="1"/>
    </xf>
    <xf numFmtId="0" fontId="61" fillId="0" borderId="89" xfId="0" applyFont="1" applyFill="1" applyBorder="1" applyAlignment="1">
      <alignment horizontal="center" vertical="center"/>
    </xf>
    <xf numFmtId="0" fontId="61" fillId="0" borderId="91" xfId="0" applyFont="1" applyFill="1" applyBorder="1" applyAlignment="1">
      <alignment horizontal="center" vertical="center"/>
    </xf>
    <xf numFmtId="0" fontId="61" fillId="0" borderId="25" xfId="0" applyFont="1" applyFill="1" applyBorder="1" applyAlignment="1">
      <alignment horizontal="center" vertical="center"/>
    </xf>
    <xf numFmtId="0" fontId="61" fillId="0" borderId="26"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53" xfId="0" applyFont="1" applyFill="1" applyBorder="1" applyAlignment="1">
      <alignment horizontal="center" vertical="center"/>
    </xf>
    <xf numFmtId="0" fontId="61" fillId="0" borderId="19" xfId="0" applyFont="1" applyFill="1" applyBorder="1" applyAlignment="1">
      <alignment horizontal="center" vertical="center" wrapText="1"/>
    </xf>
    <xf numFmtId="0" fontId="61" fillId="0" borderId="60"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53" xfId="0" applyFont="1" applyFill="1" applyBorder="1" applyAlignment="1">
      <alignment horizontal="center" vertical="center" wrapText="1"/>
    </xf>
    <xf numFmtId="0" fontId="61" fillId="0" borderId="64" xfId="0" applyFont="1" applyFill="1" applyBorder="1" applyAlignment="1">
      <alignment horizontal="center" vertical="center" wrapText="1"/>
    </xf>
    <xf numFmtId="0" fontId="61" fillId="0" borderId="63" xfId="0" applyFont="1" applyFill="1" applyBorder="1" applyAlignment="1">
      <alignment horizontal="center" vertical="center" wrapText="1"/>
    </xf>
    <xf numFmtId="0" fontId="61" fillId="0" borderId="62" xfId="0" applyFont="1" applyFill="1" applyBorder="1" applyAlignment="1">
      <alignment horizontal="center" vertical="center" wrapText="1"/>
    </xf>
    <xf numFmtId="0" fontId="61" fillId="0" borderId="20" xfId="0" applyFont="1" applyFill="1" applyBorder="1" applyAlignment="1">
      <alignment horizontal="center" vertical="center" wrapText="1"/>
    </xf>
    <xf numFmtId="0" fontId="61" fillId="0" borderId="69" xfId="0" applyFont="1" applyFill="1" applyBorder="1" applyAlignment="1">
      <alignment horizontal="center" vertical="center" wrapText="1"/>
    </xf>
    <xf numFmtId="0" fontId="61" fillId="0" borderId="61" xfId="0" applyFont="1" applyFill="1" applyBorder="1" applyAlignment="1">
      <alignment horizontal="center" vertical="center" wrapText="1"/>
    </xf>
    <xf numFmtId="0" fontId="61" fillId="0" borderId="64" xfId="0" applyFont="1" applyFill="1" applyBorder="1" applyAlignment="1">
      <alignment horizontal="center" vertical="center"/>
    </xf>
    <xf numFmtId="0" fontId="61" fillId="0" borderId="63" xfId="0" applyFont="1" applyFill="1" applyBorder="1" applyAlignment="1">
      <alignment horizontal="center" vertical="center"/>
    </xf>
    <xf numFmtId="0" fontId="61" fillId="0" borderId="90" xfId="0" applyFont="1" applyFill="1" applyBorder="1" applyAlignment="1">
      <alignment horizontal="center" vertical="center" wrapText="1"/>
    </xf>
    <xf numFmtId="0" fontId="61" fillId="0" borderId="92" xfId="0" applyFont="1" applyFill="1" applyBorder="1" applyAlignment="1">
      <alignment horizontal="center" vertical="center" wrapText="1"/>
    </xf>
    <xf numFmtId="0" fontId="2" fillId="26" borderId="43" xfId="0" applyFont="1" applyFill="1" applyBorder="1" applyAlignment="1">
      <alignment vertical="center" wrapText="1"/>
    </xf>
    <xf numFmtId="0" fontId="2" fillId="26" borderId="41" xfId="0" applyFont="1" applyFill="1" applyBorder="1" applyAlignment="1">
      <alignment vertical="center" wrapText="1"/>
    </xf>
    <xf numFmtId="0" fontId="2" fillId="26" borderId="52" xfId="0" applyFont="1" applyFill="1" applyBorder="1" applyAlignment="1">
      <alignment vertical="center" wrapText="1"/>
    </xf>
    <xf numFmtId="0" fontId="61" fillId="0" borderId="72" xfId="0" applyFont="1" applyFill="1" applyBorder="1" applyAlignment="1">
      <alignment horizontal="center" vertical="center"/>
    </xf>
    <xf numFmtId="0" fontId="61" fillId="0" borderId="88" xfId="0" applyFont="1" applyFill="1" applyBorder="1" applyAlignment="1">
      <alignment horizontal="center" vertical="center"/>
    </xf>
    <xf numFmtId="0" fontId="4" fillId="0" borderId="20" xfId="0" applyFont="1" applyFill="1" applyBorder="1" applyAlignment="1">
      <alignment vertical="center" wrapText="1"/>
    </xf>
    <xf numFmtId="0" fontId="4" fillId="0" borderId="3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7" xfId="0" applyFont="1" applyFill="1" applyBorder="1" applyAlignment="1">
      <alignment horizontal="left" vertical="center"/>
    </xf>
    <xf numFmtId="0" fontId="2" fillId="26" borderId="36" xfId="0" applyFont="1" applyFill="1" applyBorder="1" applyAlignment="1">
      <alignment vertical="center" wrapText="1"/>
    </xf>
    <xf numFmtId="0" fontId="2" fillId="26" borderId="67" xfId="0" applyFont="1" applyFill="1" applyBorder="1" applyAlignment="1">
      <alignment vertical="center" wrapText="1"/>
    </xf>
    <xf numFmtId="0" fontId="2" fillId="26" borderId="87" xfId="0" applyFont="1" applyFill="1" applyBorder="1" applyAlignment="1">
      <alignment vertical="center" wrapText="1"/>
    </xf>
    <xf numFmtId="0" fontId="4" fillId="0" borderId="56"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2" fillId="26" borderId="46" xfId="0" applyFont="1" applyFill="1" applyBorder="1" applyAlignment="1">
      <alignment vertical="center" wrapText="1"/>
    </xf>
    <xf numFmtId="0" fontId="2" fillId="26" borderId="45" xfId="0" applyFont="1" applyFill="1" applyBorder="1" applyAlignment="1">
      <alignment vertical="center" wrapText="1"/>
    </xf>
    <xf numFmtId="0" fontId="2" fillId="26" borderId="38" xfId="0" applyFont="1" applyFill="1" applyBorder="1" applyAlignment="1">
      <alignment vertical="center" wrapText="1"/>
    </xf>
    <xf numFmtId="0" fontId="2" fillId="26" borderId="49" xfId="0" applyFont="1" applyFill="1" applyBorder="1" applyAlignment="1">
      <alignment vertical="center" wrapText="1"/>
    </xf>
    <xf numFmtId="0" fontId="2" fillId="26" borderId="44" xfId="0" applyFont="1" applyFill="1" applyBorder="1" applyAlignment="1">
      <alignment vertical="center" wrapText="1"/>
    </xf>
    <xf numFmtId="0" fontId="2" fillId="26" borderId="57" xfId="0" applyFont="1" applyFill="1" applyBorder="1" applyAlignment="1">
      <alignment vertical="center" wrapText="1"/>
    </xf>
    <xf numFmtId="3" fontId="5" fillId="0" borderId="17" xfId="0" applyNumberFormat="1" applyFont="1" applyFill="1" applyBorder="1" applyAlignment="1">
      <alignment horizontal="right" vertical="center" indent="1"/>
    </xf>
  </cellXfs>
  <cellStyles count="60">
    <cellStyle name="20 % – Zvýraznění1" xfId="1" builtinId="30" customBuiltin="1"/>
    <cellStyle name="20 % – Zvýraznění2" xfId="2" builtinId="34" customBuiltin="1"/>
    <cellStyle name="20 % – Zvýraznění3" xfId="3" builtinId="38" customBuiltin="1"/>
    <cellStyle name="20 % – Zvýraznění4" xfId="4" builtinId="42" customBuiltin="1"/>
    <cellStyle name="20 % – Zvýraznění5" xfId="5" builtinId="46" customBuiltin="1"/>
    <cellStyle name="20 % – Zvýraznění6" xfId="6" builtinId="50" customBuiltin="1"/>
    <cellStyle name="40 % – Zvýraznění1" xfId="7" builtinId="31" customBuiltin="1"/>
    <cellStyle name="40 % – Zvýraznění2" xfId="8" builtinId="35" customBuiltin="1"/>
    <cellStyle name="40 % – Zvýraznění3" xfId="9" builtinId="39" customBuiltin="1"/>
    <cellStyle name="40 % – Zvýraznění4" xfId="10" builtinId="43" customBuiltin="1"/>
    <cellStyle name="40 % – Zvýraznění5" xfId="11" builtinId="47" customBuiltin="1"/>
    <cellStyle name="40 % – Zvýraznění6" xfId="12" builtinId="51" customBuiltin="1"/>
    <cellStyle name="60 % – Zvýraznění1" xfId="13" builtinId="32" customBuiltin="1"/>
    <cellStyle name="60 % – Zvýraznění2" xfId="14" builtinId="36" customBuiltin="1"/>
    <cellStyle name="60 % – Zvýraznění3" xfId="15" builtinId="40" customBuiltin="1"/>
    <cellStyle name="60 % – Zvýraznění4" xfId="16" builtinId="44" customBuiltin="1"/>
    <cellStyle name="60 % – Zvýraznění5" xfId="17" builtinId="48" customBuiltin="1"/>
    <cellStyle name="60 % – Zvýraznění6" xfId="18" builtinId="52" customBuiltin="1"/>
    <cellStyle name="Celkem" xfId="19" builtinId="25" customBuiltin="1"/>
    <cellStyle name="Excel Built-in Normal" xfId="56"/>
    <cellStyle name="Chybně" xfId="20" builtinId="27" customBuiltin="1"/>
    <cellStyle name="Kontrolní buňka" xfId="21" builtinId="23" customBuiltin="1"/>
    <cellStyle name="Nadpis 1" xfId="22" builtinId="16" customBuiltin="1"/>
    <cellStyle name="Nadpis 2" xfId="23" builtinId="17" customBuiltin="1"/>
    <cellStyle name="Nadpis 3" xfId="24" builtinId="18" customBuiltin="1"/>
    <cellStyle name="Nadpis 4" xfId="25" builtinId="19" customBuiltin="1"/>
    <cellStyle name="Název" xfId="26" builtinId="15" customBuiltin="1"/>
    <cellStyle name="Neutrální" xfId="27" builtinId="28" customBuiltin="1"/>
    <cellStyle name="Normální" xfId="0" builtinId="0"/>
    <cellStyle name="normální 2" xfId="28"/>
    <cellStyle name="Normální 3" xfId="59"/>
    <cellStyle name="normální 4" xfId="29"/>
    <cellStyle name="normální_Investice - opravy 2007 - 14-11-06-HOL (3)1" xfId="30"/>
    <cellStyle name="normální_investice 2005- doprava-upravený2" xfId="31"/>
    <cellStyle name="normální_investice 2005- doprava-upravený2 2" xfId="58"/>
    <cellStyle name="normální_Investice 2005-školství - úprava (probráno se SEK)" xfId="32"/>
    <cellStyle name="normální_Kopie - návrh PD - zahájení v roce 2008 - stav k 23 5 08 (2)" xfId="33"/>
    <cellStyle name="normální_kultura2-upravené priority-3" xfId="34"/>
    <cellStyle name="normální_P a V - tabulka_2010_v2" xfId="35"/>
    <cellStyle name="normální_Požadavky na investice 2005 a plnění 2004-úprava" xfId="36"/>
    <cellStyle name="normální_Sešit1" xfId="37"/>
    <cellStyle name="normální_Sociální - investice a opravy 2009 - sumarizace vč. prior - 10-12-2008" xfId="38"/>
    <cellStyle name="normální_Studie IZ - silnice 2003" xfId="39"/>
    <cellStyle name="normální_Studie IZ - silnice 2003 2" xfId="57"/>
    <cellStyle name="normální_Studie IZ - silnice 2003 3" xfId="55"/>
    <cellStyle name="normální_Zdravotnictví - Návrh investic 2009 15.12.2008" xfId="40"/>
    <cellStyle name="Poznámka" xfId="41" builtinId="10" customBuiltin="1"/>
    <cellStyle name="Propojená buňka" xfId="42" builtinId="24" customBuiltin="1"/>
    <cellStyle name="Správně" xfId="43" builtinId="26" customBuiltin="1"/>
    <cellStyle name="Text upozornění" xfId="44" builtinId="11" customBuiltin="1"/>
    <cellStyle name="Vstup" xfId="45" builtinId="20" customBuiltin="1"/>
    <cellStyle name="Výpočet" xfId="46" builtinId="22" customBuiltin="1"/>
    <cellStyle name="Výstup" xfId="47" builtinId="21" customBuiltin="1"/>
    <cellStyle name="Vysvětlující text" xfId="48" builtinId="53" customBuiltin="1"/>
    <cellStyle name="Zvýraznění 1" xfId="49" builtinId="29" customBuiltin="1"/>
    <cellStyle name="Zvýraznění 2" xfId="50" builtinId="33" customBuiltin="1"/>
    <cellStyle name="Zvýraznění 3" xfId="51" builtinId="37" customBuiltin="1"/>
    <cellStyle name="Zvýraznění 4" xfId="52" builtinId="41" customBuiltin="1"/>
    <cellStyle name="Zvýraznění 5" xfId="53" builtinId="45" customBuiltin="1"/>
    <cellStyle name="Zvýraznění 6" xfId="54" builtinId="49" customBuiltin="1"/>
  </cellStyles>
  <dxfs count="0"/>
  <tableStyles count="0" defaultTableStyle="TableStyleMedium9" defaultPivotStyle="PivotStyleLight16"/>
  <colors>
    <mruColors>
      <color rgb="FFFF99CC"/>
      <color rgb="FFB7FFFF"/>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2133600</xdr:colOff>
      <xdr:row>16</xdr:row>
      <xdr:rowOff>0</xdr:rowOff>
    </xdr:from>
    <xdr:to>
      <xdr:col>6</xdr:col>
      <xdr:colOff>1905000</xdr:colOff>
      <xdr:row>16</xdr:row>
      <xdr:rowOff>0</xdr:rowOff>
    </xdr:to>
    <xdr:sp macro="" textlink="">
      <xdr:nvSpPr>
        <xdr:cNvPr id="2" name="Line 68"/>
        <xdr:cNvSpPr>
          <a:spLocks noChangeShapeType="1"/>
        </xdr:cNvSpPr>
      </xdr:nvSpPr>
      <xdr:spPr bwMode="auto">
        <a:xfrm>
          <a:off x="5591175" y="3933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2133600</xdr:colOff>
      <xdr:row>18</xdr:row>
      <xdr:rowOff>0</xdr:rowOff>
    </xdr:from>
    <xdr:to>
      <xdr:col>6</xdr:col>
      <xdr:colOff>1905000</xdr:colOff>
      <xdr:row>18</xdr:row>
      <xdr:rowOff>0</xdr:rowOff>
    </xdr:to>
    <xdr:sp macro="" textlink="">
      <xdr:nvSpPr>
        <xdr:cNvPr id="3" name="Line 67"/>
        <xdr:cNvSpPr>
          <a:spLocks noChangeShapeType="1"/>
        </xdr:cNvSpPr>
      </xdr:nvSpPr>
      <xdr:spPr bwMode="auto">
        <a:xfrm>
          <a:off x="5591175" y="4257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2133600</xdr:colOff>
      <xdr:row>24</xdr:row>
      <xdr:rowOff>0</xdr:rowOff>
    </xdr:from>
    <xdr:to>
      <xdr:col>6</xdr:col>
      <xdr:colOff>1905000</xdr:colOff>
      <xdr:row>24</xdr:row>
      <xdr:rowOff>0</xdr:rowOff>
    </xdr:to>
    <xdr:sp macro="" textlink="">
      <xdr:nvSpPr>
        <xdr:cNvPr id="4" name="Line 68"/>
        <xdr:cNvSpPr>
          <a:spLocks noChangeShapeType="1"/>
        </xdr:cNvSpPr>
      </xdr:nvSpPr>
      <xdr:spPr bwMode="auto">
        <a:xfrm>
          <a:off x="5591175" y="5229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2133600</xdr:colOff>
      <xdr:row>10</xdr:row>
      <xdr:rowOff>0</xdr:rowOff>
    </xdr:from>
    <xdr:to>
      <xdr:col>6</xdr:col>
      <xdr:colOff>1905000</xdr:colOff>
      <xdr:row>10</xdr:row>
      <xdr:rowOff>0</xdr:rowOff>
    </xdr:to>
    <xdr:sp macro="" textlink="">
      <xdr:nvSpPr>
        <xdr:cNvPr id="10364" name="Line 68"/>
        <xdr:cNvSpPr>
          <a:spLocks noChangeShapeType="1"/>
        </xdr:cNvSpPr>
      </xdr:nvSpPr>
      <xdr:spPr bwMode="auto">
        <a:xfrm>
          <a:off x="5591175" y="2283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2133600</xdr:colOff>
      <xdr:row>12</xdr:row>
      <xdr:rowOff>0</xdr:rowOff>
    </xdr:from>
    <xdr:to>
      <xdr:col>6</xdr:col>
      <xdr:colOff>1905000</xdr:colOff>
      <xdr:row>12</xdr:row>
      <xdr:rowOff>0</xdr:rowOff>
    </xdr:to>
    <xdr:sp macro="" textlink="">
      <xdr:nvSpPr>
        <xdr:cNvPr id="27817" name="Line 67"/>
        <xdr:cNvSpPr>
          <a:spLocks noChangeShapeType="1"/>
        </xdr:cNvSpPr>
      </xdr:nvSpPr>
      <xdr:spPr bwMode="auto">
        <a:xfrm>
          <a:off x="5591175" y="2315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2133600</xdr:colOff>
      <xdr:row>18</xdr:row>
      <xdr:rowOff>0</xdr:rowOff>
    </xdr:from>
    <xdr:to>
      <xdr:col>6</xdr:col>
      <xdr:colOff>1905000</xdr:colOff>
      <xdr:row>18</xdr:row>
      <xdr:rowOff>0</xdr:rowOff>
    </xdr:to>
    <xdr:sp macro="" textlink="">
      <xdr:nvSpPr>
        <xdr:cNvPr id="27818" name="Line 68"/>
        <xdr:cNvSpPr>
          <a:spLocks noChangeShapeType="1"/>
        </xdr:cNvSpPr>
      </xdr:nvSpPr>
      <xdr:spPr bwMode="auto">
        <a:xfrm>
          <a:off x="5591175" y="2412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2133600</xdr:colOff>
      <xdr:row>31</xdr:row>
      <xdr:rowOff>0</xdr:rowOff>
    </xdr:from>
    <xdr:to>
      <xdr:col>6</xdr:col>
      <xdr:colOff>1905000</xdr:colOff>
      <xdr:row>31</xdr:row>
      <xdr:rowOff>0</xdr:rowOff>
    </xdr:to>
    <xdr:sp macro="" textlink="">
      <xdr:nvSpPr>
        <xdr:cNvPr id="3" name="Line 67"/>
        <xdr:cNvSpPr>
          <a:spLocks noChangeShapeType="1"/>
        </xdr:cNvSpPr>
      </xdr:nvSpPr>
      <xdr:spPr bwMode="auto">
        <a:xfrm>
          <a:off x="5591175" y="21059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600075</xdr:colOff>
      <xdr:row>0</xdr:row>
      <xdr:rowOff>0</xdr:rowOff>
    </xdr:to>
    <xdr:pic>
      <xdr:nvPicPr>
        <xdr:cNvPr id="2" name="Picture 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3" name="Picture 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4" name="Picture 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5" name="Picture 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6" name="Picture 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7" name="Picture 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8" name="Picture 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9" name="Picture 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10" name="Picture 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11" name="Picture 1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12" name="Picture 1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13" name="Picture 1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14" name="Picture 1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15" name="Picture 1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16" name="Picture 1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17" name="Picture 1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18" name="Picture 1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19" name="Picture 1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 name="Picture 1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1" name="Picture 2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2" name="Picture 2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3" name="Picture 2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4" name="Picture 2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5" name="Picture 2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6" name="Picture 2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7" name="Picture 2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8" name="Picture 2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9" name="Picture 2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30" name="Picture 2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31" name="Picture 3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32" name="Picture 3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33" name="Picture 3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34" name="Picture 3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35" name="Picture 3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36" name="Picture 3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37" name="Picture 3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600075</xdr:colOff>
      <xdr:row>0</xdr:row>
      <xdr:rowOff>0</xdr:rowOff>
    </xdr:to>
    <xdr:pic>
      <xdr:nvPicPr>
        <xdr:cNvPr id="20053" name="Picture 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54" name="Picture 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55" name="Picture 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56" name="Picture 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57" name="Picture 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58" name="Picture 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59" name="Picture 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60" name="Picture 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61" name="Picture 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62" name="Picture 1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63" name="Picture 1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64" name="Picture 1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65" name="Picture 1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66" name="Picture 1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67" name="Picture 1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68" name="Picture 1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69" name="Picture 1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70" name="Picture 1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71" name="Picture 1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72" name="Picture 2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73" name="Picture 2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74" name="Picture 2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75" name="Picture 2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76" name="Picture 2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77" name="Picture 2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78" name="Picture 2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79" name="Picture 2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80" name="Picture 2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81" name="Picture 2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82" name="Picture 3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83" name="Picture 3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84" name="Picture 3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85" name="Picture 3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86" name="Picture 3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87" name="Picture 3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88" name="Picture 3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66"/>
  <sheetViews>
    <sheetView showGridLines="0" topLeftCell="A13" zoomScale="75" zoomScaleNormal="75" zoomScaleSheetLayoutView="75" workbookViewId="0">
      <selection activeCell="G31" sqref="G31"/>
    </sheetView>
  </sheetViews>
  <sheetFormatPr defaultColWidth="9.140625" defaultRowHeight="12.75" x14ac:dyDescent="0.2"/>
  <cols>
    <col min="1" max="1" width="7" style="24" customWidth="1"/>
    <col min="2" max="2" width="43.28515625" style="24" customWidth="1"/>
    <col min="3" max="3" width="44.5703125" style="24" customWidth="1"/>
    <col min="4" max="4" width="21.28515625" style="24" customWidth="1"/>
    <col min="5" max="5" width="20.140625" style="24" customWidth="1"/>
    <col min="6" max="6" width="20.5703125" style="24" customWidth="1"/>
    <col min="7" max="7" width="23" style="24" customWidth="1"/>
    <col min="8" max="8" width="21.85546875" style="24" customWidth="1"/>
    <col min="9" max="16384" width="9.140625" style="24"/>
  </cols>
  <sheetData>
    <row r="1" spans="1:8" s="108" customFormat="1" ht="25.5" customHeight="1" x14ac:dyDescent="0.3">
      <c r="A1" s="108" t="s">
        <v>95</v>
      </c>
      <c r="E1" s="241"/>
    </row>
    <row r="2" spans="1:8" ht="24" customHeight="1" x14ac:dyDescent="0.3">
      <c r="A2" s="108" t="s">
        <v>96</v>
      </c>
      <c r="E2" s="48"/>
    </row>
    <row r="3" spans="1:8" ht="18.75" customHeight="1" thickBot="1" x14ac:dyDescent="0.3">
      <c r="A3" s="1227"/>
      <c r="B3" s="1227"/>
      <c r="C3" s="1227"/>
      <c r="H3" s="109" t="s">
        <v>10</v>
      </c>
    </row>
    <row r="4" spans="1:8" ht="65.25" customHeight="1" thickBot="1" x14ac:dyDescent="0.25">
      <c r="A4" s="1228" t="s">
        <v>67</v>
      </c>
      <c r="B4" s="1228"/>
      <c r="C4" s="42" t="s">
        <v>35</v>
      </c>
      <c r="D4" s="88" t="s">
        <v>103</v>
      </c>
      <c r="E4" s="104" t="s">
        <v>30</v>
      </c>
      <c r="F4" s="88" t="s">
        <v>31</v>
      </c>
      <c r="G4" s="88" t="s">
        <v>45</v>
      </c>
      <c r="H4" s="87" t="s">
        <v>77</v>
      </c>
    </row>
    <row r="5" spans="1:8" ht="20.100000000000001" customHeight="1" x14ac:dyDescent="0.2">
      <c r="A5" s="1229"/>
      <c r="B5" s="33" t="s">
        <v>27</v>
      </c>
      <c r="C5" s="67" t="s">
        <v>20</v>
      </c>
      <c r="D5" s="38">
        <f>'Š-PD'!N20</f>
        <v>0</v>
      </c>
      <c r="E5" s="38"/>
      <c r="F5" s="38"/>
      <c r="G5" s="38">
        <v>2605</v>
      </c>
      <c r="H5" s="59">
        <f t="shared" ref="H5:H22" si="0">SUM(D5:G5)</f>
        <v>2605</v>
      </c>
    </row>
    <row r="6" spans="1:8" ht="20.100000000000001" customHeight="1" x14ac:dyDescent="0.2">
      <c r="A6" s="1230"/>
      <c r="B6" s="33" t="s">
        <v>27</v>
      </c>
      <c r="C6" s="68" t="s">
        <v>11</v>
      </c>
      <c r="D6" s="39" t="e">
        <f>#REF!</f>
        <v>#REF!</v>
      </c>
      <c r="E6" s="39" t="e">
        <f>#REF!</f>
        <v>#REF!</v>
      </c>
      <c r="F6" s="39" t="e">
        <f>#REF!</f>
        <v>#REF!</v>
      </c>
      <c r="G6" s="39">
        <v>33011</v>
      </c>
      <c r="H6" s="59" t="e">
        <f t="shared" si="0"/>
        <v>#REF!</v>
      </c>
    </row>
    <row r="7" spans="1:8" ht="20.100000000000001" customHeight="1" thickBot="1" x14ac:dyDescent="0.25">
      <c r="A7" s="1231"/>
      <c r="B7" s="34" t="s">
        <v>27</v>
      </c>
      <c r="C7" s="69" t="s">
        <v>68</v>
      </c>
      <c r="D7" s="40">
        <f>'Š- 40-500'!N17</f>
        <v>0</v>
      </c>
      <c r="E7" s="47"/>
      <c r="F7" s="47"/>
      <c r="G7" s="47">
        <v>22384</v>
      </c>
      <c r="H7" s="58">
        <f t="shared" si="0"/>
        <v>22384</v>
      </c>
    </row>
    <row r="8" spans="1:8" ht="20.100000000000001" customHeight="1" thickBot="1" x14ac:dyDescent="0.25">
      <c r="A8" s="1219" t="s">
        <v>40</v>
      </c>
      <c r="B8" s="1220"/>
      <c r="C8" s="1220"/>
      <c r="D8" s="269" t="e">
        <f>SUM(D5:D7)</f>
        <v>#REF!</v>
      </c>
      <c r="E8" s="269" t="e">
        <f>SUM(E5:E7)</f>
        <v>#REF!</v>
      </c>
      <c r="F8" s="269" t="e">
        <f>SUM(F5:F7)</f>
        <v>#REF!</v>
      </c>
      <c r="G8" s="269">
        <f>SUM(G5:G7)</f>
        <v>58000</v>
      </c>
      <c r="H8" s="269" t="e">
        <f t="shared" si="0"/>
        <v>#REF!</v>
      </c>
    </row>
    <row r="9" spans="1:8" ht="20.100000000000001" customHeight="1" x14ac:dyDescent="0.2">
      <c r="A9" s="29"/>
      <c r="B9" s="35" t="s">
        <v>50</v>
      </c>
      <c r="C9" s="70" t="s">
        <v>20</v>
      </c>
      <c r="D9" s="41">
        <v>0</v>
      </c>
      <c r="E9" s="38" t="e">
        <f>#REF!</f>
        <v>#REF!</v>
      </c>
      <c r="F9" s="38"/>
      <c r="G9" s="38">
        <v>1750</v>
      </c>
      <c r="H9" s="59" t="e">
        <f t="shared" si="0"/>
        <v>#REF!</v>
      </c>
    </row>
    <row r="10" spans="1:8" ht="20.100000000000001" customHeight="1" x14ac:dyDescent="0.2">
      <c r="A10" s="25"/>
      <c r="B10" s="36" t="s">
        <v>50</v>
      </c>
      <c r="C10" s="71" t="s">
        <v>23</v>
      </c>
      <c r="D10" s="39">
        <f>'Sociální- nad 500'!N27</f>
        <v>250</v>
      </c>
      <c r="E10" s="39">
        <f>'Sociální- nad 500'!O26</f>
        <v>0</v>
      </c>
      <c r="F10" s="39">
        <f>'Sociální- nad 500'!L28</f>
        <v>0</v>
      </c>
      <c r="G10" s="39">
        <v>43377</v>
      </c>
      <c r="H10" s="59">
        <f t="shared" si="0"/>
        <v>43627</v>
      </c>
    </row>
    <row r="11" spans="1:8" ht="20.100000000000001" customHeight="1" x14ac:dyDescent="0.2">
      <c r="A11" s="280"/>
      <c r="B11" s="36" t="s">
        <v>50</v>
      </c>
      <c r="C11" s="71" t="s">
        <v>26</v>
      </c>
      <c r="D11" s="39">
        <f>'Sociální- nákupy nad 200'!I10</f>
        <v>0</v>
      </c>
      <c r="E11" s="47"/>
      <c r="F11" s="47"/>
      <c r="G11" s="47">
        <v>17353</v>
      </c>
      <c r="H11" s="281">
        <f t="shared" ref="H11" si="1">SUM(D11:G11)</f>
        <v>17353</v>
      </c>
    </row>
    <row r="12" spans="1:8" ht="20.100000000000001" customHeight="1" thickBot="1" x14ac:dyDescent="0.25">
      <c r="A12" s="30"/>
      <c r="B12" s="277" t="s">
        <v>50</v>
      </c>
      <c r="C12" s="278" t="s">
        <v>68</v>
      </c>
      <c r="D12" s="279">
        <f>'Sociální- 40-500'!N11</f>
        <v>0</v>
      </c>
      <c r="E12" s="47"/>
      <c r="F12" s="47"/>
      <c r="G12" s="47">
        <v>7520</v>
      </c>
      <c r="H12" s="58">
        <f t="shared" si="0"/>
        <v>7520</v>
      </c>
    </row>
    <row r="13" spans="1:8" ht="20.100000000000001" customHeight="1" thickBot="1" x14ac:dyDescent="0.25">
      <c r="A13" s="1219" t="s">
        <v>41</v>
      </c>
      <c r="B13" s="1220"/>
      <c r="C13" s="1220"/>
      <c r="D13" s="270">
        <f>SUM(D9:D12)</f>
        <v>250</v>
      </c>
      <c r="E13" s="270" t="e">
        <f>SUM(E9:E12)</f>
        <v>#REF!</v>
      </c>
      <c r="F13" s="270">
        <f>SUM(F9:F12)</f>
        <v>0</v>
      </c>
      <c r="G13" s="270">
        <f>SUM(G9:G12)</f>
        <v>70000</v>
      </c>
      <c r="H13" s="269" t="e">
        <f t="shared" si="0"/>
        <v>#REF!</v>
      </c>
    </row>
    <row r="14" spans="1:8" ht="20.100000000000001" customHeight="1" x14ac:dyDescent="0.2">
      <c r="A14" s="28"/>
      <c r="B14" s="35" t="s">
        <v>63</v>
      </c>
      <c r="C14" s="72" t="s">
        <v>20</v>
      </c>
      <c r="D14" s="41" t="e">
        <f>#REF!</f>
        <v>#REF!</v>
      </c>
      <c r="E14" s="38"/>
      <c r="F14" s="38"/>
      <c r="G14" s="38">
        <v>1600</v>
      </c>
      <c r="H14" s="59" t="e">
        <f t="shared" si="0"/>
        <v>#REF!</v>
      </c>
    </row>
    <row r="15" spans="1:8" ht="20.100000000000001" customHeight="1" x14ac:dyDescent="0.2">
      <c r="A15" s="25"/>
      <c r="B15" s="36" t="s">
        <v>63</v>
      </c>
      <c r="C15" s="71" t="s">
        <v>23</v>
      </c>
      <c r="D15" s="39" t="e">
        <f>#REF!</f>
        <v>#REF!</v>
      </c>
      <c r="E15" s="39">
        <v>0</v>
      </c>
      <c r="F15" s="39" t="e">
        <f>Souhrn!#REF!</f>
        <v>#REF!</v>
      </c>
      <c r="G15" s="39">
        <v>18635</v>
      </c>
      <c r="H15" s="59" t="e">
        <f t="shared" si="0"/>
        <v>#REF!</v>
      </c>
    </row>
    <row r="16" spans="1:8" ht="20.100000000000001" customHeight="1" thickBot="1" x14ac:dyDescent="0.25">
      <c r="A16" s="25"/>
      <c r="B16" s="37" t="s">
        <v>63</v>
      </c>
      <c r="C16" s="43" t="s">
        <v>26</v>
      </c>
      <c r="D16" s="40" t="e">
        <f>#REF!</f>
        <v>#REF!</v>
      </c>
      <c r="E16" s="47"/>
      <c r="F16" s="47"/>
      <c r="G16" s="47">
        <v>2765</v>
      </c>
      <c r="H16" s="58" t="e">
        <f t="shared" si="0"/>
        <v>#REF!</v>
      </c>
    </row>
    <row r="17" spans="1:11" ht="20.100000000000001" customHeight="1" thickBot="1" x14ac:dyDescent="0.25">
      <c r="A17" s="1219" t="s">
        <v>42</v>
      </c>
      <c r="B17" s="1220"/>
      <c r="C17" s="1221"/>
      <c r="D17" s="269" t="e">
        <f>SUM(D14:D16)</f>
        <v>#REF!</v>
      </c>
      <c r="E17" s="269">
        <f>SUM(E14:E16)</f>
        <v>0</v>
      </c>
      <c r="F17" s="269" t="e">
        <f>SUM(F14:F16)</f>
        <v>#REF!</v>
      </c>
      <c r="G17" s="269">
        <f>SUM(G14:G16)</f>
        <v>23000</v>
      </c>
      <c r="H17" s="269" t="e">
        <f t="shared" si="0"/>
        <v>#REF!</v>
      </c>
    </row>
    <row r="18" spans="1:11" ht="20.100000000000001" customHeight="1" x14ac:dyDescent="0.2">
      <c r="A18" s="29"/>
      <c r="B18" s="35" t="s">
        <v>64</v>
      </c>
      <c r="C18" s="70" t="s">
        <v>20</v>
      </c>
      <c r="D18" s="41">
        <v>0</v>
      </c>
      <c r="E18" s="38">
        <v>0</v>
      </c>
      <c r="F18" s="38"/>
      <c r="G18" s="38">
        <v>500</v>
      </c>
      <c r="H18" s="59">
        <f t="shared" si="0"/>
        <v>500</v>
      </c>
    </row>
    <row r="19" spans="1:11" ht="20.100000000000001" customHeight="1" x14ac:dyDescent="0.2">
      <c r="A19" s="25"/>
      <c r="B19" s="36" t="s">
        <v>64</v>
      </c>
      <c r="C19" s="71" t="s">
        <v>78</v>
      </c>
      <c r="D19" s="39">
        <f>Doprava!O9</f>
        <v>0</v>
      </c>
      <c r="E19" s="39" t="e">
        <f>Doprava!#REF!</f>
        <v>#REF!</v>
      </c>
      <c r="F19" s="39"/>
      <c r="G19" s="39">
        <v>29500</v>
      </c>
      <c r="H19" s="59" t="e">
        <f t="shared" si="0"/>
        <v>#REF!</v>
      </c>
    </row>
    <row r="20" spans="1:11" ht="20.100000000000001" customHeight="1" thickBot="1" x14ac:dyDescent="0.25">
      <c r="A20" s="30"/>
      <c r="B20" s="37" t="s">
        <v>64</v>
      </c>
      <c r="C20" s="73" t="s">
        <v>79</v>
      </c>
      <c r="D20" s="47"/>
      <c r="E20" s="47"/>
      <c r="F20" s="47"/>
      <c r="G20" s="47">
        <v>70000</v>
      </c>
      <c r="H20" s="58">
        <f t="shared" si="0"/>
        <v>70000</v>
      </c>
    </row>
    <row r="21" spans="1:11" ht="20.100000000000001" customHeight="1" thickBot="1" x14ac:dyDescent="0.25">
      <c r="A21" s="1219" t="s">
        <v>44</v>
      </c>
      <c r="B21" s="1220"/>
      <c r="C21" s="1221"/>
      <c r="D21" s="269">
        <f>SUM(D18:D20)</f>
        <v>0</v>
      </c>
      <c r="E21" s="269" t="e">
        <f>SUM(E18:E20)</f>
        <v>#REF!</v>
      </c>
      <c r="F21" s="269">
        <f>SUM(F18:F20)</f>
        <v>0</v>
      </c>
      <c r="G21" s="269">
        <f>SUM(G18:G20)</f>
        <v>100000</v>
      </c>
      <c r="H21" s="269" t="e">
        <f t="shared" si="0"/>
        <v>#REF!</v>
      </c>
    </row>
    <row r="22" spans="1:11" ht="20.100000000000001" customHeight="1" x14ac:dyDescent="0.2">
      <c r="A22" s="29"/>
      <c r="B22" s="35" t="s">
        <v>21</v>
      </c>
      <c r="C22" s="72" t="s">
        <v>20</v>
      </c>
      <c r="D22" s="38">
        <v>0</v>
      </c>
      <c r="E22" s="38"/>
      <c r="F22" s="38"/>
      <c r="G22" s="38">
        <v>350</v>
      </c>
      <c r="H22" s="59">
        <f t="shared" si="0"/>
        <v>350</v>
      </c>
    </row>
    <row r="23" spans="1:11" ht="20.100000000000001" customHeight="1" x14ac:dyDescent="0.2">
      <c r="A23" s="25"/>
      <c r="B23" s="36" t="s">
        <v>21</v>
      </c>
      <c r="C23" s="71" t="s">
        <v>23</v>
      </c>
      <c r="D23" s="39" t="e">
        <f>#REF!</f>
        <v>#REF!</v>
      </c>
      <c r="E23" s="39"/>
      <c r="F23" s="39"/>
      <c r="G23" s="39">
        <v>18024</v>
      </c>
      <c r="H23" s="59" t="e">
        <f>SUM(D23:G23)</f>
        <v>#REF!</v>
      </c>
    </row>
    <row r="24" spans="1:11" ht="20.100000000000001" customHeight="1" x14ac:dyDescent="0.2">
      <c r="A24" s="25"/>
      <c r="B24" s="36" t="s">
        <v>21</v>
      </c>
      <c r="C24" s="71" t="s">
        <v>26</v>
      </c>
      <c r="D24" s="39">
        <f>'Zdr.-nákupy nad 200'!J10</f>
        <v>200</v>
      </c>
      <c r="E24" s="39"/>
      <c r="F24" s="39"/>
      <c r="G24" s="39">
        <v>4600</v>
      </c>
      <c r="H24" s="59">
        <f t="shared" ref="H24:H29" si="2">SUM(D24:G24)</f>
        <v>4800</v>
      </c>
    </row>
    <row r="25" spans="1:11" ht="20.100000000000001" customHeight="1" thickBot="1" x14ac:dyDescent="0.25">
      <c r="A25" s="30"/>
      <c r="B25" s="34" t="s">
        <v>49</v>
      </c>
      <c r="C25" s="69" t="s">
        <v>80</v>
      </c>
      <c r="D25" s="40" t="e">
        <f>#REF!</f>
        <v>#REF!</v>
      </c>
      <c r="E25" s="47"/>
      <c r="F25" s="47"/>
      <c r="G25" s="47" t="e">
        <f>#REF!</f>
        <v>#REF!</v>
      </c>
      <c r="H25" s="58" t="e">
        <f t="shared" si="2"/>
        <v>#REF!</v>
      </c>
    </row>
    <row r="26" spans="1:11" ht="20.100000000000001" customHeight="1" thickBot="1" x14ac:dyDescent="0.25">
      <c r="A26" s="1219" t="s">
        <v>43</v>
      </c>
      <c r="B26" s="1220"/>
      <c r="C26" s="1220"/>
      <c r="D26" s="269" t="e">
        <f>SUM(D22:D25)</f>
        <v>#REF!</v>
      </c>
      <c r="E26" s="269">
        <f>SUM(E22:E25)</f>
        <v>0</v>
      </c>
      <c r="F26" s="269">
        <f>SUM(F22:F25)</f>
        <v>0</v>
      </c>
      <c r="G26" s="269" t="e">
        <f>SUM(G22:G25)</f>
        <v>#REF!</v>
      </c>
      <c r="H26" s="269" t="e">
        <f t="shared" si="2"/>
        <v>#REF!</v>
      </c>
    </row>
    <row r="27" spans="1:11" ht="20.100000000000001" customHeight="1" thickBot="1" x14ac:dyDescent="0.25">
      <c r="A27" s="110" t="s">
        <v>81</v>
      </c>
      <c r="B27" s="112"/>
      <c r="C27" s="113"/>
      <c r="D27" s="111">
        <v>0</v>
      </c>
      <c r="E27" s="111"/>
      <c r="F27" s="111"/>
      <c r="G27" s="111">
        <v>4400</v>
      </c>
      <c r="H27" s="111">
        <f t="shared" si="2"/>
        <v>4400</v>
      </c>
    </row>
    <row r="28" spans="1:11" ht="20.100000000000001" customHeight="1" thickBot="1" x14ac:dyDescent="0.25">
      <c r="A28" s="110" t="s">
        <v>62</v>
      </c>
      <c r="B28" s="112"/>
      <c r="C28" s="113"/>
      <c r="D28" s="111">
        <v>0</v>
      </c>
      <c r="E28" s="111"/>
      <c r="F28" s="111"/>
      <c r="G28" s="111">
        <v>2400</v>
      </c>
      <c r="H28" s="111">
        <f t="shared" si="2"/>
        <v>2400</v>
      </c>
    </row>
    <row r="29" spans="1:11" ht="20.100000000000001" customHeight="1" thickBot="1" x14ac:dyDescent="0.25">
      <c r="A29" s="110" t="s">
        <v>61</v>
      </c>
      <c r="B29" s="112"/>
      <c r="C29" s="113"/>
      <c r="D29" s="111">
        <v>0</v>
      </c>
      <c r="E29" s="111"/>
      <c r="F29" s="111"/>
      <c r="G29" s="111">
        <v>2200</v>
      </c>
      <c r="H29" s="111">
        <f t="shared" si="2"/>
        <v>2200</v>
      </c>
    </row>
    <row r="30" spans="1:11" ht="30.75" customHeight="1" thickBot="1" x14ac:dyDescent="0.25">
      <c r="A30" s="1222" t="s">
        <v>71</v>
      </c>
      <c r="B30" s="1223"/>
      <c r="C30" s="366"/>
      <c r="D30" s="111" t="e">
        <f>D8+D13+D17+D21+D26+D27+D28+D29</f>
        <v>#REF!</v>
      </c>
      <c r="E30" s="111" t="e">
        <f>E8+E13+E17+E21+E26+E27+E28+E29</f>
        <v>#REF!</v>
      </c>
      <c r="F30" s="111" t="e">
        <f>F8+F13+F17+F21+F26+F27+F28+F29</f>
        <v>#REF!</v>
      </c>
      <c r="G30" s="111" t="e">
        <f>G8+G13+G17+G21+G26+G27+G28+G29</f>
        <v>#REF!</v>
      </c>
      <c r="H30" s="111" t="e">
        <f>H8+H13+H17+H21+H26+H27+H28+H29</f>
        <v>#REF!</v>
      </c>
      <c r="K30" s="48"/>
    </row>
    <row r="31" spans="1:11" ht="13.5" thickBot="1" x14ac:dyDescent="0.25"/>
    <row r="32" spans="1:11" ht="56.25" customHeight="1" thickBot="1" x14ac:dyDescent="0.35">
      <c r="A32" s="396" t="s">
        <v>102</v>
      </c>
      <c r="B32" s="112"/>
      <c r="C32" s="397"/>
      <c r="D32" s="88" t="s">
        <v>103</v>
      </c>
      <c r="E32" s="104" t="s">
        <v>30</v>
      </c>
      <c r="F32" s="88" t="s">
        <v>31</v>
      </c>
      <c r="G32" s="88" t="s">
        <v>45</v>
      </c>
      <c r="H32" s="87" t="s">
        <v>77</v>
      </c>
    </row>
    <row r="33" spans="1:9" s="371" customFormat="1" ht="18" x14ac:dyDescent="0.25">
      <c r="A33" s="379" t="s">
        <v>104</v>
      </c>
      <c r="B33" s="380"/>
      <c r="C33" s="381"/>
      <c r="D33" s="382"/>
      <c r="E33" s="382">
        <v>58000</v>
      </c>
      <c r="F33" s="382"/>
      <c r="G33" s="382">
        <v>-58000</v>
      </c>
      <c r="H33" s="382">
        <f>SUM(D33:G33)</f>
        <v>0</v>
      </c>
    </row>
    <row r="34" spans="1:9" s="371" customFormat="1" ht="18" x14ac:dyDescent="0.25">
      <c r="A34" s="383" t="s">
        <v>105</v>
      </c>
      <c r="B34" s="384"/>
      <c r="C34" s="375"/>
      <c r="D34" s="377"/>
      <c r="E34" s="377">
        <v>70000</v>
      </c>
      <c r="F34" s="377"/>
      <c r="G34" s="377">
        <v>-70000</v>
      </c>
      <c r="H34" s="377">
        <f t="shared" ref="H34:H40" si="3">SUM(D34:G34)</f>
        <v>0</v>
      </c>
    </row>
    <row r="35" spans="1:9" s="371" customFormat="1" ht="18" x14ac:dyDescent="0.25">
      <c r="A35" s="383" t="s">
        <v>106</v>
      </c>
      <c r="B35" s="384"/>
      <c r="C35" s="375"/>
      <c r="D35" s="377"/>
      <c r="E35" s="377">
        <v>23000</v>
      </c>
      <c r="F35" s="377"/>
      <c r="G35" s="377">
        <v>-23000</v>
      </c>
      <c r="H35" s="377">
        <f t="shared" si="3"/>
        <v>0</v>
      </c>
    </row>
    <row r="36" spans="1:9" s="371" customFormat="1" ht="18" x14ac:dyDescent="0.25">
      <c r="A36" s="383" t="s">
        <v>107</v>
      </c>
      <c r="B36" s="384"/>
      <c r="C36" s="375"/>
      <c r="D36" s="377"/>
      <c r="E36" s="377">
        <f>500+9200+14500</f>
        <v>24200</v>
      </c>
      <c r="F36" s="377">
        <f>50667+12500</f>
        <v>63167</v>
      </c>
      <c r="G36" s="377">
        <f>-14500-9200-63167-500</f>
        <v>-87367</v>
      </c>
      <c r="H36" s="377">
        <f t="shared" si="3"/>
        <v>0</v>
      </c>
    </row>
    <row r="37" spans="1:9" s="370" customFormat="1" ht="18" x14ac:dyDescent="0.25">
      <c r="A37" s="383" t="s">
        <v>108</v>
      </c>
      <c r="B37" s="384"/>
      <c r="C37" s="375"/>
      <c r="D37" s="377"/>
      <c r="E37" s="377">
        <v>22974</v>
      </c>
      <c r="F37" s="377"/>
      <c r="G37" s="377">
        <v>-22974</v>
      </c>
      <c r="H37" s="377">
        <f t="shared" si="3"/>
        <v>0</v>
      </c>
    </row>
    <row r="38" spans="1:9" ht="18" x14ac:dyDescent="0.25">
      <c r="A38" s="383" t="s">
        <v>81</v>
      </c>
      <c r="B38" s="384"/>
      <c r="C38" s="375"/>
      <c r="D38" s="377"/>
      <c r="E38" s="377">
        <v>4400</v>
      </c>
      <c r="F38" s="377"/>
      <c r="G38" s="377">
        <v>-4400</v>
      </c>
      <c r="H38" s="377">
        <f t="shared" si="3"/>
        <v>0</v>
      </c>
    </row>
    <row r="39" spans="1:9" ht="18" x14ac:dyDescent="0.25">
      <c r="A39" s="383" t="s">
        <v>62</v>
      </c>
      <c r="B39" s="384"/>
      <c r="C39" s="375"/>
      <c r="D39" s="377"/>
      <c r="E39" s="377">
        <v>2400</v>
      </c>
      <c r="F39" s="377"/>
      <c r="G39" s="377">
        <v>-2400</v>
      </c>
      <c r="H39" s="377">
        <f t="shared" si="3"/>
        <v>0</v>
      </c>
    </row>
    <row r="40" spans="1:9" ht="18" x14ac:dyDescent="0.25">
      <c r="A40" s="385" t="s">
        <v>61</v>
      </c>
      <c r="B40" s="373"/>
      <c r="C40" s="376"/>
      <c r="D40" s="378"/>
      <c r="E40" s="378">
        <v>2200</v>
      </c>
      <c r="F40" s="378"/>
      <c r="G40" s="378">
        <v>-2200</v>
      </c>
      <c r="H40" s="378">
        <f t="shared" si="3"/>
        <v>0</v>
      </c>
    </row>
    <row r="41" spans="1:9" s="374" customFormat="1" ht="18.75" thickBot="1" x14ac:dyDescent="0.3">
      <c r="A41" s="386" t="s">
        <v>71</v>
      </c>
      <c r="B41" s="387"/>
      <c r="C41" s="388"/>
      <c r="D41" s="389">
        <f>SUM(D33:D40)</f>
        <v>0</v>
      </c>
      <c r="E41" s="389">
        <f t="shared" ref="E41:H41" si="4">SUM(E33:E40)</f>
        <v>207174</v>
      </c>
      <c r="F41" s="389">
        <f t="shared" si="4"/>
        <v>63167</v>
      </c>
      <c r="G41" s="389">
        <f t="shared" si="4"/>
        <v>-270341</v>
      </c>
      <c r="H41" s="389">
        <f t="shared" si="4"/>
        <v>0</v>
      </c>
    </row>
    <row r="42" spans="1:9" ht="18.75" thickBot="1" x14ac:dyDescent="0.3">
      <c r="A42" s="371"/>
      <c r="B42" s="371"/>
      <c r="C42" s="371"/>
      <c r="D42" s="372"/>
      <c r="E42" s="372"/>
      <c r="F42" s="372"/>
      <c r="G42" s="372"/>
      <c r="H42" s="372"/>
    </row>
    <row r="43" spans="1:9" s="374" customFormat="1" ht="24" thickBot="1" x14ac:dyDescent="0.4">
      <c r="A43" s="391" t="s">
        <v>109</v>
      </c>
      <c r="B43" s="392"/>
      <c r="C43" s="392"/>
      <c r="D43" s="393" t="e">
        <f>D30+D41</f>
        <v>#REF!</v>
      </c>
      <c r="E43" s="394" t="e">
        <f t="shared" ref="E43:H43" si="5">E30+E41</f>
        <v>#REF!</v>
      </c>
      <c r="F43" s="395" t="e">
        <f t="shared" si="5"/>
        <v>#REF!</v>
      </c>
      <c r="G43" s="393" t="e">
        <f t="shared" si="5"/>
        <v>#REF!</v>
      </c>
      <c r="H43" s="394" t="e">
        <f t="shared" si="5"/>
        <v>#REF!</v>
      </c>
      <c r="I43" s="390"/>
    </row>
    <row r="44" spans="1:9" x14ac:dyDescent="0.2">
      <c r="D44" s="48"/>
      <c r="E44" s="48"/>
      <c r="F44" s="48"/>
      <c r="G44" s="48"/>
    </row>
    <row r="45" spans="1:9" x14ac:dyDescent="0.2">
      <c r="D45" s="48"/>
      <c r="E45" s="48"/>
      <c r="F45" s="48"/>
      <c r="G45" s="48"/>
    </row>
    <row r="46" spans="1:9" x14ac:dyDescent="0.2">
      <c r="D46" s="48"/>
      <c r="E46" s="48"/>
      <c r="F46" s="48"/>
      <c r="G46" s="48"/>
    </row>
    <row r="47" spans="1:9" x14ac:dyDescent="0.2">
      <c r="D47" s="48"/>
      <c r="E47" s="48"/>
      <c r="F47" s="48"/>
      <c r="G47" s="48"/>
    </row>
    <row r="48" spans="1:9" x14ac:dyDescent="0.2">
      <c r="D48" s="48"/>
      <c r="E48" s="48"/>
      <c r="F48" s="48"/>
      <c r="G48" s="48"/>
    </row>
    <row r="49" spans="1:8" x14ac:dyDescent="0.2">
      <c r="D49" s="48"/>
      <c r="E49" s="48"/>
      <c r="F49" s="48"/>
      <c r="G49" s="48"/>
    </row>
    <row r="50" spans="1:8" x14ac:dyDescent="0.2">
      <c r="D50" s="48"/>
      <c r="E50" s="48"/>
      <c r="F50" s="48"/>
      <c r="G50" s="48"/>
    </row>
    <row r="51" spans="1:8" x14ac:dyDescent="0.2">
      <c r="D51" s="48"/>
      <c r="E51" s="48"/>
      <c r="F51" s="48"/>
      <c r="G51" s="48"/>
    </row>
    <row r="52" spans="1:8" x14ac:dyDescent="0.2">
      <c r="D52" s="48"/>
      <c r="E52" s="48"/>
      <c r="F52" s="48"/>
      <c r="G52" s="48"/>
    </row>
    <row r="53" spans="1:8" x14ac:dyDescent="0.2">
      <c r="D53" s="48"/>
      <c r="E53" s="48"/>
      <c r="F53" s="48"/>
      <c r="G53" s="48"/>
    </row>
    <row r="54" spans="1:8" x14ac:dyDescent="0.2">
      <c r="D54" s="48"/>
      <c r="E54" s="48"/>
      <c r="F54" s="48"/>
      <c r="G54" s="48"/>
    </row>
    <row r="55" spans="1:8" x14ac:dyDescent="0.2">
      <c r="D55" s="48"/>
      <c r="E55" s="48"/>
      <c r="F55" s="48"/>
      <c r="G55" s="48"/>
    </row>
    <row r="56" spans="1:8" x14ac:dyDescent="0.2">
      <c r="D56" s="48"/>
      <c r="E56" s="48"/>
      <c r="F56" s="48"/>
      <c r="G56" s="48"/>
    </row>
    <row r="57" spans="1:8" x14ac:dyDescent="0.2">
      <c r="D57" s="48"/>
      <c r="E57" s="48"/>
      <c r="F57" s="48"/>
      <c r="G57" s="48"/>
    </row>
    <row r="58" spans="1:8" x14ac:dyDescent="0.2">
      <c r="D58" s="48"/>
      <c r="E58" s="48"/>
      <c r="F58" s="48"/>
      <c r="G58" s="48"/>
    </row>
    <row r="59" spans="1:8" x14ac:dyDescent="0.2">
      <c r="D59" s="48"/>
      <c r="E59" s="48"/>
      <c r="F59" s="48"/>
      <c r="G59" s="48"/>
    </row>
    <row r="60" spans="1:8" s="114" customFormat="1" ht="14.25" x14ac:dyDescent="0.2">
      <c r="A60" s="1224" t="s">
        <v>86</v>
      </c>
      <c r="B60" s="1225"/>
      <c r="C60" s="1225"/>
      <c r="D60" s="1225"/>
      <c r="E60" s="1225"/>
      <c r="F60" s="1225"/>
      <c r="G60" s="1225"/>
      <c r="H60" s="1225"/>
    </row>
    <row r="61" spans="1:8" s="114" customFormat="1" ht="14.25" x14ac:dyDescent="0.2">
      <c r="A61" s="1225"/>
      <c r="B61" s="1225"/>
      <c r="C61" s="1225"/>
      <c r="D61" s="1225"/>
      <c r="E61" s="1225"/>
      <c r="F61" s="1225"/>
      <c r="G61" s="1225"/>
      <c r="H61" s="1225"/>
    </row>
    <row r="62" spans="1:8" s="114" customFormat="1" ht="22.5" customHeight="1" x14ac:dyDescent="0.2">
      <c r="A62" s="1225"/>
      <c r="B62" s="1225"/>
      <c r="C62" s="1225"/>
      <c r="D62" s="1225"/>
      <c r="E62" s="1225"/>
      <c r="F62" s="1225"/>
      <c r="G62" s="1225"/>
      <c r="H62" s="1225"/>
    </row>
    <row r="63" spans="1:8" s="114" customFormat="1" ht="15" x14ac:dyDescent="0.2">
      <c r="A63" s="115"/>
      <c r="B63" s="115"/>
      <c r="C63" s="115"/>
      <c r="D63" s="115"/>
      <c r="E63" s="115"/>
      <c r="F63" s="115"/>
      <c r="G63" s="115"/>
      <c r="H63" s="115"/>
    </row>
    <row r="64" spans="1:8" s="114" customFormat="1" ht="14.25" x14ac:dyDescent="0.2">
      <c r="A64" s="1226" t="s">
        <v>97</v>
      </c>
      <c r="B64" s="1225"/>
      <c r="C64" s="1225"/>
      <c r="D64" s="1225"/>
      <c r="E64" s="1225"/>
      <c r="F64" s="1225"/>
      <c r="G64" s="1225"/>
      <c r="H64" s="1225"/>
    </row>
    <row r="65" spans="1:8" s="114" customFormat="1" ht="19.5" customHeight="1" x14ac:dyDescent="0.2">
      <c r="A65" s="1225"/>
      <c r="B65" s="1225"/>
      <c r="C65" s="1225"/>
      <c r="D65" s="1225"/>
      <c r="E65" s="1225"/>
      <c r="F65" s="1225"/>
      <c r="G65" s="1225"/>
      <c r="H65" s="1225"/>
    </row>
    <row r="66" spans="1:8" s="114" customFormat="1" ht="14.25" x14ac:dyDescent="0.2"/>
  </sheetData>
  <mergeCells count="11">
    <mergeCell ref="A17:C17"/>
    <mergeCell ref="A3:C3"/>
    <mergeCell ref="A4:B4"/>
    <mergeCell ref="A5:A7"/>
    <mergeCell ref="A8:C8"/>
    <mergeCell ref="A13:C13"/>
    <mergeCell ref="A21:C21"/>
    <mergeCell ref="A26:C26"/>
    <mergeCell ref="A30:B30"/>
    <mergeCell ref="A60:H62"/>
    <mergeCell ref="A64:H65"/>
  </mergeCells>
  <pageMargins left="0.78740157480314965" right="0.78740157480314965" top="0.6692913385826772" bottom="0.86614173228346458" header="0.27559055118110237" footer="0.39370078740157483"/>
  <pageSetup paperSize="9" scale="52" firstPageNumber="129" orientation="landscape" useFirstPageNumber="1" r:id="rId1"/>
  <headerFooter alignWithMargins="0">
    <oddFooter>&amp;L&amp;"Arial,Kurzíva"Zastupitelstvo Olomouckého kraje 13.12.2010
8. - Rozpočet Olomouckéh kraje 2011 - návrh rozpočtu
Příloha č. 4b): Návrh nových investičních akcí v roce 2011&amp;RStrana &amp;P (celkem 170)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pageSetUpPr fitToPage="1"/>
  </sheetPr>
  <dimension ref="A1:J14"/>
  <sheetViews>
    <sheetView view="pageLayout" topLeftCell="A17" zoomScaleNormal="80" zoomScaleSheetLayoutView="75" workbookViewId="0">
      <selection activeCell="F28" sqref="F28"/>
    </sheetView>
  </sheetViews>
  <sheetFormatPr defaultColWidth="9.140625" defaultRowHeight="12.75" outlineLevelCol="1" x14ac:dyDescent="0.2"/>
  <cols>
    <col min="1" max="1" width="8.5703125" style="600" customWidth="1"/>
    <col min="2" max="3" width="6" style="49" hidden="1" customWidth="1" outlineLevel="1"/>
    <col min="4" max="4" width="18.42578125" style="49" hidden="1" customWidth="1" outlineLevel="1"/>
    <col min="5" max="5" width="71.42578125" style="323" customWidth="1" collapsed="1"/>
    <col min="6" max="6" width="84.140625" style="49" customWidth="1"/>
    <col min="7" max="7" width="16.5703125" style="49" customWidth="1"/>
    <col min="8" max="8" width="16.28515625" style="49" customWidth="1"/>
    <col min="9" max="9" width="15" style="49" customWidth="1"/>
    <col min="10" max="10" width="12.85546875" style="49" customWidth="1"/>
    <col min="11" max="16384" width="9.140625" style="49"/>
  </cols>
  <sheetData>
    <row r="1" spans="1:10" ht="18" x14ac:dyDescent="0.25">
      <c r="A1" s="160" t="s">
        <v>52</v>
      </c>
      <c r="B1" s="160"/>
      <c r="C1" s="160"/>
      <c r="D1" s="175"/>
      <c r="E1" s="176"/>
      <c r="F1" s="175"/>
      <c r="G1" s="175"/>
      <c r="H1" s="175"/>
      <c r="I1" s="175"/>
      <c r="J1" s="175"/>
    </row>
    <row r="2" spans="1:10" ht="15.75" x14ac:dyDescent="0.25">
      <c r="A2" s="163" t="s">
        <v>6</v>
      </c>
      <c r="B2" s="163"/>
      <c r="C2" s="163"/>
      <c r="D2" s="163"/>
      <c r="E2" s="163" t="s">
        <v>143</v>
      </c>
      <c r="F2" s="173" t="s">
        <v>53</v>
      </c>
      <c r="G2" s="163"/>
      <c r="H2" s="163"/>
      <c r="I2" s="163"/>
      <c r="J2" s="163"/>
    </row>
    <row r="3" spans="1:10" ht="10.5" customHeight="1" x14ac:dyDescent="0.2">
      <c r="A3" s="163"/>
      <c r="B3" s="163"/>
      <c r="C3" s="163"/>
      <c r="D3" s="163"/>
      <c r="E3" s="163" t="s">
        <v>9</v>
      </c>
      <c r="F3" s="163"/>
      <c r="G3" s="163"/>
      <c r="H3" s="163"/>
      <c r="I3" s="163"/>
      <c r="J3" s="163"/>
    </row>
    <row r="4" spans="1:10" ht="11.25" customHeight="1" thickBot="1" x14ac:dyDescent="0.25">
      <c r="A4" s="175"/>
      <c r="B4" s="175"/>
      <c r="C4" s="175"/>
      <c r="D4" s="175"/>
      <c r="E4" s="176"/>
      <c r="F4" s="175"/>
      <c r="G4" s="175"/>
      <c r="H4" s="175"/>
      <c r="I4" s="175"/>
      <c r="J4" s="187" t="s">
        <v>10</v>
      </c>
    </row>
    <row r="5" spans="1:10" ht="22.5" customHeight="1" thickBot="1" x14ac:dyDescent="0.25">
      <c r="A5" s="1334" t="s">
        <v>285</v>
      </c>
      <c r="B5" s="1335"/>
      <c r="C5" s="1335"/>
      <c r="D5" s="1335"/>
      <c r="E5" s="1335"/>
      <c r="F5" s="1335"/>
      <c r="G5" s="1335"/>
      <c r="H5" s="1335"/>
      <c r="I5" s="1335"/>
      <c r="J5" s="1361"/>
    </row>
    <row r="6" spans="1:10" ht="28.5" customHeight="1" thickBot="1" x14ac:dyDescent="0.25">
      <c r="A6" s="1368" t="s">
        <v>51</v>
      </c>
      <c r="B6" s="1368" t="s">
        <v>3</v>
      </c>
      <c r="C6" s="1368" t="s">
        <v>74</v>
      </c>
      <c r="D6" s="1368" t="s">
        <v>4</v>
      </c>
      <c r="E6" s="1369" t="s">
        <v>13</v>
      </c>
      <c r="F6" s="1367" t="s">
        <v>14</v>
      </c>
      <c r="G6" s="1336" t="s">
        <v>17</v>
      </c>
      <c r="H6" s="1363" t="s">
        <v>144</v>
      </c>
      <c r="I6" s="1364"/>
      <c r="J6" s="1365"/>
    </row>
    <row r="7" spans="1:10" ht="58.5" customHeight="1" thickBot="1" x14ac:dyDescent="0.25">
      <c r="A7" s="1248"/>
      <c r="B7" s="1248"/>
      <c r="C7" s="1248"/>
      <c r="D7" s="1248"/>
      <c r="E7" s="1244"/>
      <c r="F7" s="1242"/>
      <c r="G7" s="1362"/>
      <c r="H7" s="137" t="s">
        <v>19</v>
      </c>
      <c r="I7" s="137" t="s">
        <v>65</v>
      </c>
      <c r="J7" s="137" t="s">
        <v>66</v>
      </c>
    </row>
    <row r="8" spans="1:10" s="541" customFormat="1" ht="46.5" customHeight="1" x14ac:dyDescent="0.2">
      <c r="A8" s="635">
        <v>1</v>
      </c>
      <c r="B8" s="580"/>
      <c r="C8" s="580"/>
      <c r="D8" s="581"/>
      <c r="E8" s="637" t="s">
        <v>442</v>
      </c>
      <c r="F8" s="639" t="s">
        <v>502</v>
      </c>
      <c r="G8" s="758">
        <v>240</v>
      </c>
      <c r="H8" s="590">
        <f t="shared" ref="H8:H9" si="0">SUM(I8:J8)</f>
        <v>240</v>
      </c>
      <c r="I8" s="735">
        <v>0</v>
      </c>
      <c r="J8" s="758">
        <v>240</v>
      </c>
    </row>
    <row r="9" spans="1:10" s="541" customFormat="1" ht="61.5" customHeight="1" thickBot="1" x14ac:dyDescent="0.25">
      <c r="A9" s="636">
        <v>2</v>
      </c>
      <c r="B9" s="582"/>
      <c r="C9" s="582"/>
      <c r="D9" s="583"/>
      <c r="E9" s="628" t="s">
        <v>443</v>
      </c>
      <c r="F9" s="631" t="s">
        <v>155</v>
      </c>
      <c r="G9" s="759">
        <v>220</v>
      </c>
      <c r="H9" s="1190">
        <f t="shared" si="0"/>
        <v>220</v>
      </c>
      <c r="I9" s="738">
        <v>0</v>
      </c>
      <c r="J9" s="1191">
        <v>220</v>
      </c>
    </row>
    <row r="10" spans="1:10" s="369" customFormat="1" ht="27" customHeight="1" thickBot="1" x14ac:dyDescent="0.3">
      <c r="A10" s="1340" t="s">
        <v>286</v>
      </c>
      <c r="B10" s="1366"/>
      <c r="C10" s="1366"/>
      <c r="D10" s="1341"/>
      <c r="E10" s="1341"/>
      <c r="F10" s="1341"/>
      <c r="G10" s="802">
        <f>SUM(G8:G9)</f>
        <v>460</v>
      </c>
      <c r="H10" s="811">
        <f>SUM(H8:H9)</f>
        <v>460</v>
      </c>
      <c r="I10" s="801">
        <f>SUM(I8:I9)</f>
        <v>0</v>
      </c>
      <c r="J10" s="1192">
        <f>SUM(J8:J9)</f>
        <v>460</v>
      </c>
    </row>
    <row r="11" spans="1:10" ht="24.75" customHeight="1" x14ac:dyDescent="0.2">
      <c r="E11" s="44"/>
      <c r="G11" s="116"/>
      <c r="H11" s="116"/>
      <c r="I11" s="116"/>
      <c r="J11" s="116"/>
    </row>
    <row r="12" spans="1:10" ht="24.75" customHeight="1" x14ac:dyDescent="0.2">
      <c r="G12" s="116"/>
      <c r="H12" s="116"/>
      <c r="I12" s="116"/>
      <c r="J12" s="116"/>
    </row>
    <row r="13" spans="1:10" ht="23.25" customHeight="1" x14ac:dyDescent="0.2">
      <c r="E13" s="53"/>
      <c r="H13" s="116"/>
    </row>
    <row r="14" spans="1:10" ht="15.75" x14ac:dyDescent="0.2">
      <c r="H14" s="23"/>
    </row>
  </sheetData>
  <mergeCells count="10">
    <mergeCell ref="A5:J5"/>
    <mergeCell ref="G6:G7"/>
    <mergeCell ref="H6:J6"/>
    <mergeCell ref="A10:F10"/>
    <mergeCell ref="F6:F7"/>
    <mergeCell ref="A6:A7"/>
    <mergeCell ref="D6:D7"/>
    <mergeCell ref="E6:E7"/>
    <mergeCell ref="B6:B7"/>
    <mergeCell ref="C6:C7"/>
  </mergeCells>
  <phoneticPr fontId="0" type="noConversion"/>
  <pageMargins left="0.78740157480314965" right="0.78740157480314965" top="0.6692913385826772" bottom="0.86614173228346458" header="0.27559055118110237" footer="0.39370078740157483"/>
  <pageSetup paperSize="9" scale="58" firstPageNumber="12" fitToHeight="2" orientation="landscape" r:id="rId1"/>
  <headerFooter alignWithMargins="0">
    <oddFooter>&amp;L&amp;"Arial,Kurzíva"Zastupitelstvo Olomouckého kraje 20-02-2015
6.1 Rozpočet Olomouckého kraje 2015 - investice
Příloha č. 1: Návrh nových investičních akcí 2015&amp;RStrana &amp;P (celkem 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17"/>
  <sheetViews>
    <sheetView view="pageLayout" topLeftCell="A11" zoomScaleNormal="80" workbookViewId="0">
      <selection activeCell="I21" sqref="I21"/>
    </sheetView>
  </sheetViews>
  <sheetFormatPr defaultColWidth="29.7109375" defaultRowHeight="12.75" outlineLevelCol="1" x14ac:dyDescent="0.2"/>
  <cols>
    <col min="1" max="1" width="5.140625" customWidth="1"/>
    <col min="2" max="2" width="4.7109375" customWidth="1"/>
    <col min="3" max="3" width="17.28515625" hidden="1" customWidth="1" outlineLevel="1"/>
    <col min="4" max="5" width="6.42578125" hidden="1" customWidth="1" outlineLevel="1"/>
    <col min="6" max="6" width="47.5703125" customWidth="1" collapsed="1"/>
    <col min="7" max="7" width="79.85546875" customWidth="1"/>
    <col min="8" max="8" width="18.140625" customWidth="1"/>
    <col min="9" max="9" width="15.5703125" customWidth="1"/>
    <col min="10" max="10" width="10.42578125" customWidth="1"/>
    <col min="11" max="11" width="16" customWidth="1"/>
    <col min="12" max="23" width="29.7109375" customWidth="1"/>
  </cols>
  <sheetData>
    <row r="1" spans="1:24" s="613" customFormat="1" ht="18" x14ac:dyDescent="0.25">
      <c r="A1" s="160" t="s">
        <v>52</v>
      </c>
      <c r="B1" s="160"/>
      <c r="C1" s="160"/>
      <c r="D1" s="175"/>
      <c r="E1" s="176"/>
      <c r="F1" s="176"/>
      <c r="G1" s="175"/>
      <c r="H1" s="178"/>
      <c r="I1" s="175"/>
      <c r="J1" s="175"/>
      <c r="K1" s="175"/>
    </row>
    <row r="2" spans="1:24" s="613" customFormat="1" ht="15.75" x14ac:dyDescent="0.25">
      <c r="A2" s="163" t="s">
        <v>6</v>
      </c>
      <c r="B2" s="163"/>
      <c r="C2" s="163"/>
      <c r="D2" s="163"/>
      <c r="E2" s="163" t="s">
        <v>143</v>
      </c>
      <c r="F2" s="163" t="s">
        <v>143</v>
      </c>
      <c r="G2" s="173" t="s">
        <v>53</v>
      </c>
      <c r="H2" s="163"/>
      <c r="I2" s="163"/>
      <c r="J2" s="163"/>
      <c r="K2" s="163"/>
    </row>
    <row r="3" spans="1:24" s="613" customFormat="1" ht="10.5" customHeight="1" x14ac:dyDescent="0.2">
      <c r="A3" s="163"/>
      <c r="B3" s="163"/>
      <c r="C3" s="163"/>
      <c r="D3" s="163"/>
      <c r="E3" s="163" t="s">
        <v>9</v>
      </c>
      <c r="F3" s="163" t="s">
        <v>9</v>
      </c>
      <c r="G3" s="163"/>
      <c r="H3" s="163"/>
      <c r="I3" s="163"/>
      <c r="J3" s="163"/>
      <c r="K3" s="163"/>
    </row>
    <row r="4" spans="1:24" s="10" customFormat="1" ht="19.5" customHeight="1" thickBot="1" x14ac:dyDescent="0.25">
      <c r="A4" s="175"/>
      <c r="B4" s="175"/>
      <c r="C4" s="175"/>
      <c r="D4" s="175"/>
      <c r="E4" s="176"/>
      <c r="F4" s="20"/>
      <c r="G4" s="19"/>
      <c r="H4" s="19"/>
      <c r="I4" s="19"/>
      <c r="J4" s="19"/>
      <c r="K4" s="19"/>
    </row>
    <row r="5" spans="1:24" s="10" customFormat="1" ht="29.1" customHeight="1" thickBot="1" x14ac:dyDescent="0.25">
      <c r="A5" s="1252" t="s">
        <v>288</v>
      </c>
      <c r="B5" s="1314"/>
      <c r="C5" s="1314"/>
      <c r="D5" s="1314"/>
      <c r="E5" s="1314"/>
      <c r="F5" s="1314"/>
      <c r="G5" s="1314"/>
      <c r="H5" s="1314"/>
      <c r="I5" s="1314"/>
      <c r="J5" s="1314"/>
      <c r="K5" s="1315"/>
      <c r="L5" s="221"/>
      <c r="M5" s="221"/>
      <c r="N5" s="221"/>
      <c r="O5" s="221"/>
      <c r="P5" s="221"/>
      <c r="Q5" s="221"/>
      <c r="R5" s="221"/>
      <c r="S5" s="221"/>
      <c r="T5" s="221"/>
      <c r="U5" s="221"/>
      <c r="V5" s="221"/>
      <c r="W5" s="221"/>
      <c r="X5" s="221"/>
    </row>
    <row r="6" spans="1:24" s="10" customFormat="1" ht="27" customHeight="1" thickBot="1" x14ac:dyDescent="0.25">
      <c r="A6" s="1262" t="s">
        <v>22</v>
      </c>
      <c r="B6" s="1262" t="s">
        <v>12</v>
      </c>
      <c r="C6" s="1245" t="s">
        <v>4</v>
      </c>
      <c r="D6" s="1245" t="s">
        <v>3</v>
      </c>
      <c r="E6" s="1245" t="s">
        <v>5</v>
      </c>
      <c r="F6" s="1359" t="s">
        <v>13</v>
      </c>
      <c r="G6" s="1272" t="s">
        <v>73</v>
      </c>
      <c r="H6" s="1276" t="s">
        <v>17</v>
      </c>
      <c r="I6" s="1307" t="s">
        <v>144</v>
      </c>
      <c r="J6" s="1308"/>
      <c r="K6" s="1310"/>
    </row>
    <row r="7" spans="1:24" s="10" customFormat="1" ht="62.25" customHeight="1" thickBot="1" x14ac:dyDescent="0.25">
      <c r="A7" s="1263"/>
      <c r="B7" s="1263"/>
      <c r="C7" s="1369"/>
      <c r="D7" s="1369"/>
      <c r="E7" s="1369"/>
      <c r="F7" s="1373"/>
      <c r="G7" s="1273"/>
      <c r="H7" s="1277"/>
      <c r="I7" s="137" t="s">
        <v>19</v>
      </c>
      <c r="J7" s="137" t="s">
        <v>1</v>
      </c>
      <c r="K7" s="1189" t="s">
        <v>2</v>
      </c>
    </row>
    <row r="8" spans="1:24" s="10" customFormat="1" ht="50.25" customHeight="1" x14ac:dyDescent="0.2">
      <c r="A8" s="1180">
        <v>1</v>
      </c>
      <c r="B8" s="1181" t="s">
        <v>190</v>
      </c>
      <c r="C8" s="1182"/>
      <c r="D8" s="1182"/>
      <c r="E8" s="1182"/>
      <c r="F8" s="1183" t="s">
        <v>444</v>
      </c>
      <c r="G8" s="1184" t="s">
        <v>270</v>
      </c>
      <c r="H8" s="1185">
        <v>150</v>
      </c>
      <c r="I8" s="1186">
        <f t="shared" ref="I8:I12" si="0">SUM(J8:K8)</f>
        <v>150</v>
      </c>
      <c r="J8" s="1187">
        <v>0</v>
      </c>
      <c r="K8" s="1188">
        <v>150</v>
      </c>
    </row>
    <row r="9" spans="1:24" s="10" customFormat="1" ht="52.5" customHeight="1" x14ac:dyDescent="0.2">
      <c r="A9" s="645">
        <v>2</v>
      </c>
      <c r="B9" s="642" t="s">
        <v>190</v>
      </c>
      <c r="C9" s="615"/>
      <c r="D9" s="615"/>
      <c r="E9" s="615"/>
      <c r="F9" s="854" t="s">
        <v>445</v>
      </c>
      <c r="G9" s="643" t="s">
        <v>271</v>
      </c>
      <c r="H9" s="761">
        <v>100</v>
      </c>
      <c r="I9" s="698">
        <f t="shared" si="0"/>
        <v>100</v>
      </c>
      <c r="J9" s="1103">
        <v>0</v>
      </c>
      <c r="K9" s="763">
        <v>100</v>
      </c>
    </row>
    <row r="10" spans="1:24" s="10" customFormat="1" ht="28.5" customHeight="1" x14ac:dyDescent="0.2">
      <c r="A10" s="645">
        <v>3</v>
      </c>
      <c r="B10" s="642" t="s">
        <v>190</v>
      </c>
      <c r="C10" s="615"/>
      <c r="D10" s="615"/>
      <c r="E10" s="615"/>
      <c r="F10" s="628" t="s">
        <v>446</v>
      </c>
      <c r="G10" s="629" t="s">
        <v>272</v>
      </c>
      <c r="H10" s="761">
        <v>600</v>
      </c>
      <c r="I10" s="698">
        <f t="shared" si="0"/>
        <v>100</v>
      </c>
      <c r="J10" s="1103">
        <v>0</v>
      </c>
      <c r="K10" s="763">
        <v>100</v>
      </c>
    </row>
    <row r="11" spans="1:24" s="10" customFormat="1" ht="44.25" customHeight="1" x14ac:dyDescent="0.2">
      <c r="A11" s="645">
        <v>4</v>
      </c>
      <c r="B11" s="642" t="s">
        <v>172</v>
      </c>
      <c r="C11" s="615"/>
      <c r="D11" s="615"/>
      <c r="E11" s="615"/>
      <c r="F11" s="855" t="s">
        <v>447</v>
      </c>
      <c r="G11" s="631" t="s">
        <v>273</v>
      </c>
      <c r="H11" s="761">
        <v>720</v>
      </c>
      <c r="I11" s="698">
        <f t="shared" si="0"/>
        <v>360</v>
      </c>
      <c r="J11" s="1103">
        <v>0</v>
      </c>
      <c r="K11" s="763">
        <v>360</v>
      </c>
    </row>
    <row r="12" spans="1:24" s="10" customFormat="1" ht="31.5" customHeight="1" thickBot="1" x14ac:dyDescent="0.25">
      <c r="A12" s="1174">
        <v>5</v>
      </c>
      <c r="B12" s="1175" t="s">
        <v>158</v>
      </c>
      <c r="C12" s="1176"/>
      <c r="D12" s="1176"/>
      <c r="E12" s="1176"/>
      <c r="F12" s="1177" t="s">
        <v>448</v>
      </c>
      <c r="G12" s="1178" t="s">
        <v>274</v>
      </c>
      <c r="H12" s="1179">
        <v>130</v>
      </c>
      <c r="I12" s="698">
        <f t="shared" si="0"/>
        <v>130</v>
      </c>
      <c r="J12" s="1103">
        <v>0</v>
      </c>
      <c r="K12" s="763">
        <v>130</v>
      </c>
    </row>
    <row r="13" spans="1:24" s="11" customFormat="1" ht="28.5" customHeight="1" thickBot="1" x14ac:dyDescent="0.25">
      <c r="A13" s="1370" t="s">
        <v>289</v>
      </c>
      <c r="B13" s="1371"/>
      <c r="C13" s="1371"/>
      <c r="D13" s="1371"/>
      <c r="E13" s="1371"/>
      <c r="F13" s="1371"/>
      <c r="G13" s="1372"/>
      <c r="H13" s="788">
        <f>SUM(H8:H12)</f>
        <v>1700</v>
      </c>
      <c r="I13" s="790">
        <f>SUM(I8:I12)</f>
        <v>840</v>
      </c>
      <c r="J13" s="791">
        <f>SUM(J8:J12)</f>
        <v>0</v>
      </c>
      <c r="K13" s="797">
        <f>SUM(K8:K12)</f>
        <v>840</v>
      </c>
    </row>
    <row r="17" spans="8:11" x14ac:dyDescent="0.2">
      <c r="H17" s="240"/>
      <c r="I17" s="240"/>
      <c r="J17" s="240"/>
      <c r="K17" s="240"/>
    </row>
  </sheetData>
  <mergeCells count="11">
    <mergeCell ref="A13:G13"/>
    <mergeCell ref="A5:K5"/>
    <mergeCell ref="A6:A7"/>
    <mergeCell ref="B6:B7"/>
    <mergeCell ref="C6:C7"/>
    <mergeCell ref="D6:D7"/>
    <mergeCell ref="E6:E7"/>
    <mergeCell ref="F6:F7"/>
    <mergeCell ref="G6:G7"/>
    <mergeCell ref="H6:H7"/>
    <mergeCell ref="I6:K6"/>
  </mergeCells>
  <pageMargins left="0.78740157480314965" right="0.78740157480314965" top="0.6692913385826772" bottom="0.86614173228346458" header="0.27559055118110237" footer="0.39370078740157483"/>
  <pageSetup paperSize="9" scale="66" firstPageNumber="13" orientation="landscape" r:id="rId1"/>
  <headerFooter alignWithMargins="0">
    <oddFooter>&amp;L&amp;"Arial,Kurzíva"Zastupitelstvo Olomouckého kraje 20-02-2015
6.1 Rozpočet Olomouckého kraje 2015 - investice
Příloha č. 1: Návrh nových investičních akcí 2015&amp;RStrana &amp;P (celkem 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2"/>
  <sheetViews>
    <sheetView zoomScale="70" zoomScaleNormal="70" workbookViewId="0">
      <selection activeCell="J32" sqref="J32"/>
    </sheetView>
  </sheetViews>
  <sheetFormatPr defaultColWidth="9.140625" defaultRowHeight="12.75" outlineLevelCol="1" x14ac:dyDescent="0.2"/>
  <cols>
    <col min="1" max="1" width="5.42578125" style="447" customWidth="1"/>
    <col min="2" max="2" width="5.7109375" style="447" bestFit="1" customWidth="1"/>
    <col min="3" max="3" width="16" style="447" hidden="1" customWidth="1" outlineLevel="1"/>
    <col min="4" max="4" width="7.7109375" style="447" hidden="1" customWidth="1" outlineLevel="1"/>
    <col min="5" max="5" width="5.5703125" style="447" hidden="1" customWidth="1" outlineLevel="1"/>
    <col min="6" max="6" width="41.42578125" style="447" customWidth="1" collapsed="1"/>
    <col min="7" max="7" width="60.42578125" style="447" customWidth="1"/>
    <col min="8" max="8" width="7.140625" style="447" customWidth="1"/>
    <col min="9" max="9" width="14.7109375" style="197" customWidth="1"/>
    <col min="10" max="10" width="13.5703125" style="198" customWidth="1"/>
    <col min="11" max="11" width="13.7109375" style="198" customWidth="1"/>
    <col min="12" max="12" width="12.42578125" style="198" customWidth="1"/>
    <col min="13" max="13" width="14.85546875" style="198" customWidth="1"/>
    <col min="14" max="16" width="13.140625" style="198" customWidth="1"/>
    <col min="17" max="17" width="14.85546875" style="198" customWidth="1"/>
    <col min="18" max="18" width="14.42578125" style="198" customWidth="1"/>
    <col min="19" max="19" width="16.28515625" style="447" hidden="1" customWidth="1"/>
    <col min="20" max="16384" width="9.140625" style="447"/>
  </cols>
  <sheetData>
    <row r="1" spans="1:20" ht="18" x14ac:dyDescent="0.25">
      <c r="A1" s="160" t="s">
        <v>52</v>
      </c>
      <c r="B1" s="175"/>
      <c r="C1" s="175"/>
      <c r="D1" s="175"/>
      <c r="E1" s="175"/>
      <c r="F1" s="176"/>
      <c r="G1" s="179"/>
      <c r="H1" s="175"/>
      <c r="K1" s="199"/>
      <c r="L1" s="199"/>
      <c r="N1" s="199"/>
      <c r="O1" s="199"/>
      <c r="P1" s="199"/>
      <c r="Q1" s="199"/>
      <c r="R1" s="199"/>
      <c r="S1" s="175"/>
      <c r="T1" s="471"/>
    </row>
    <row r="2" spans="1:20" ht="15.75" x14ac:dyDescent="0.25">
      <c r="A2" s="163" t="s">
        <v>6</v>
      </c>
      <c r="B2" s="163"/>
      <c r="C2" s="163"/>
      <c r="D2" s="163"/>
      <c r="F2" s="163" t="s">
        <v>76</v>
      </c>
      <c r="G2" s="180"/>
      <c r="H2" s="173"/>
      <c r="I2" s="197" t="s">
        <v>124</v>
      </c>
      <c r="K2" s="200"/>
      <c r="L2" s="200"/>
      <c r="N2" s="200"/>
      <c r="O2" s="200"/>
      <c r="P2" s="200"/>
      <c r="Q2" s="200"/>
      <c r="R2" s="200"/>
      <c r="S2" s="163"/>
      <c r="T2" s="471"/>
    </row>
    <row r="3" spans="1:20" ht="12" customHeight="1" x14ac:dyDescent="0.2">
      <c r="A3" s="163"/>
      <c r="B3" s="163"/>
      <c r="C3" s="163"/>
      <c r="D3" s="163"/>
      <c r="F3" s="163" t="s">
        <v>9</v>
      </c>
      <c r="G3" s="180"/>
      <c r="H3" s="163"/>
      <c r="K3" s="200"/>
      <c r="L3" s="200"/>
      <c r="N3" s="200"/>
      <c r="O3" s="200"/>
      <c r="P3" s="200"/>
      <c r="Q3" s="200"/>
      <c r="R3" s="200"/>
      <c r="S3" s="163"/>
      <c r="T3" s="471"/>
    </row>
    <row r="4" spans="1:20" ht="12" customHeight="1" x14ac:dyDescent="0.2">
      <c r="A4" s="163"/>
      <c r="B4" s="163"/>
      <c r="C4" s="163"/>
      <c r="D4" s="163"/>
      <c r="E4" s="163"/>
      <c r="F4" s="163"/>
      <c r="G4" s="180"/>
      <c r="H4" s="163"/>
      <c r="K4" s="200"/>
      <c r="L4" s="200"/>
      <c r="N4" s="200"/>
      <c r="O4" s="200"/>
      <c r="P4" s="200"/>
      <c r="Q4" s="200"/>
      <c r="R4" s="200"/>
      <c r="S4" s="163"/>
      <c r="T4" s="471"/>
    </row>
    <row r="5" spans="1:20" ht="12" customHeight="1" x14ac:dyDescent="0.2">
      <c r="A5" s="163"/>
      <c r="B5" s="163"/>
      <c r="C5" s="163"/>
      <c r="D5" s="163"/>
      <c r="E5" s="163"/>
      <c r="F5" s="163"/>
      <c r="G5" s="180"/>
      <c r="H5" s="163"/>
      <c r="K5" s="200"/>
      <c r="L5" s="200"/>
      <c r="N5" s="200"/>
      <c r="O5" s="200"/>
      <c r="P5" s="200"/>
      <c r="Q5" s="200"/>
      <c r="R5" s="200"/>
      <c r="S5" s="163"/>
      <c r="T5" s="471"/>
    </row>
    <row r="6" spans="1:20" ht="17.25" customHeight="1" thickBot="1" x14ac:dyDescent="0.25">
      <c r="A6" s="163"/>
      <c r="B6" s="163"/>
      <c r="C6" s="163"/>
      <c r="D6" s="163"/>
      <c r="E6" s="163"/>
      <c r="F6" s="163"/>
      <c r="G6" s="180"/>
      <c r="H6" s="163"/>
      <c r="K6" s="200"/>
      <c r="L6" s="200"/>
      <c r="N6" s="200"/>
      <c r="O6" s="200"/>
      <c r="P6" s="200"/>
      <c r="Q6" s="200"/>
      <c r="R6" s="200" t="s">
        <v>28</v>
      </c>
      <c r="S6" s="163"/>
      <c r="T6" s="471"/>
    </row>
    <row r="7" spans="1:20" ht="24" customHeight="1" thickBot="1" x14ac:dyDescent="0.25">
      <c r="A7" s="448" t="s">
        <v>132</v>
      </c>
      <c r="B7" s="298"/>
      <c r="C7" s="298"/>
      <c r="D7" s="298"/>
      <c r="E7" s="298"/>
      <c r="F7" s="298"/>
      <c r="G7" s="298"/>
      <c r="H7" s="298"/>
      <c r="I7" s="27"/>
      <c r="J7" s="51"/>
      <c r="K7" s="51"/>
      <c r="L7" s="51"/>
      <c r="M7" s="51"/>
      <c r="N7" s="51"/>
      <c r="O7" s="51"/>
      <c r="P7" s="51"/>
      <c r="Q7" s="51"/>
      <c r="R7" s="52"/>
    </row>
    <row r="8" spans="1:20" ht="24" hidden="1" customHeight="1" x14ac:dyDescent="0.2">
      <c r="A8" s="325" t="s">
        <v>37</v>
      </c>
      <c r="B8" s="193"/>
      <c r="C8" s="193"/>
      <c r="D8" s="193"/>
      <c r="E8" s="193"/>
      <c r="F8" s="193"/>
      <c r="G8" s="193"/>
      <c r="H8" s="193"/>
      <c r="I8" s="201"/>
      <c r="J8" s="202"/>
      <c r="K8" s="202"/>
      <c r="L8" s="202"/>
      <c r="M8" s="202"/>
      <c r="N8" s="202"/>
      <c r="O8" s="202"/>
      <c r="P8" s="202"/>
      <c r="Q8" s="202"/>
      <c r="R8" s="352"/>
    </row>
    <row r="9" spans="1:20" ht="25.5" customHeight="1" thickBot="1" x14ac:dyDescent="0.25">
      <c r="A9" s="1353" t="s">
        <v>51</v>
      </c>
      <c r="B9" s="1353" t="s">
        <v>67</v>
      </c>
      <c r="C9" s="1321" t="s">
        <v>4</v>
      </c>
      <c r="D9" s="1321" t="s">
        <v>3</v>
      </c>
      <c r="E9" s="1321" t="s">
        <v>5</v>
      </c>
      <c r="F9" s="1255" t="s">
        <v>13</v>
      </c>
      <c r="G9" s="1352" t="s">
        <v>14</v>
      </c>
      <c r="H9" s="1327" t="s">
        <v>15</v>
      </c>
      <c r="I9" s="1350" t="s">
        <v>16</v>
      </c>
      <c r="J9" s="1350" t="s">
        <v>17</v>
      </c>
      <c r="K9" s="1350" t="s">
        <v>18</v>
      </c>
      <c r="L9" s="1256" t="s">
        <v>110</v>
      </c>
      <c r="M9" s="1374" t="s">
        <v>111</v>
      </c>
      <c r="N9" s="1374"/>
      <c r="O9" s="1374"/>
      <c r="P9" s="1374"/>
      <c r="Q9" s="1374"/>
      <c r="R9" s="1256" t="s">
        <v>112</v>
      </c>
      <c r="S9" s="1375" t="s">
        <v>122</v>
      </c>
    </row>
    <row r="10" spans="1:20" ht="58.5" customHeight="1" thickBot="1" x14ac:dyDescent="0.25">
      <c r="A10" s="1353"/>
      <c r="B10" s="1353"/>
      <c r="C10" s="1322"/>
      <c r="D10" s="1322"/>
      <c r="E10" s="1322"/>
      <c r="F10" s="1255"/>
      <c r="G10" s="1352"/>
      <c r="H10" s="1328"/>
      <c r="I10" s="1351"/>
      <c r="J10" s="1351"/>
      <c r="K10" s="1351"/>
      <c r="L10" s="1256"/>
      <c r="M10" s="472" t="s">
        <v>29</v>
      </c>
      <c r="N10" s="472" t="s">
        <v>65</v>
      </c>
      <c r="O10" s="472" t="s">
        <v>99</v>
      </c>
      <c r="P10" s="472" t="s">
        <v>100</v>
      </c>
      <c r="Q10" s="472" t="s">
        <v>66</v>
      </c>
      <c r="R10" s="1256"/>
      <c r="S10" s="1376"/>
    </row>
    <row r="11" spans="1:20" ht="90.6" customHeight="1" x14ac:dyDescent="0.2">
      <c r="A11" s="89">
        <v>1</v>
      </c>
      <c r="B11" s="90"/>
      <c r="C11" s="283"/>
      <c r="D11" s="90"/>
      <c r="E11" s="90"/>
      <c r="F11" s="437"/>
      <c r="G11" s="473"/>
      <c r="H11" s="90"/>
      <c r="I11" s="90"/>
      <c r="J11" s="474"/>
      <c r="K11" s="475"/>
      <c r="L11" s="476"/>
      <c r="M11" s="230">
        <f t="shared" ref="M11:M13" si="0">N11+Q11+O11+P11</f>
        <v>0</v>
      </c>
      <c r="N11" s="477"/>
      <c r="O11" s="478"/>
      <c r="P11" s="479"/>
      <c r="Q11" s="480"/>
      <c r="R11" s="481">
        <v>0</v>
      </c>
      <c r="S11" s="264" t="s">
        <v>123</v>
      </c>
    </row>
    <row r="12" spans="1:20" ht="84.95" customHeight="1" x14ac:dyDescent="0.2">
      <c r="A12" s="482">
        <v>2</v>
      </c>
      <c r="B12" s="483"/>
      <c r="C12" s="238"/>
      <c r="D12" s="483"/>
      <c r="E12" s="483"/>
      <c r="F12" s="484"/>
      <c r="G12" s="485"/>
      <c r="H12" s="90"/>
      <c r="I12" s="90"/>
      <c r="J12" s="486"/>
      <c r="K12" s="487"/>
      <c r="L12" s="488"/>
      <c r="M12" s="230">
        <f t="shared" si="0"/>
        <v>0</v>
      </c>
      <c r="N12" s="489"/>
      <c r="O12" s="490"/>
      <c r="P12" s="491"/>
      <c r="Q12" s="492"/>
      <c r="R12" s="481">
        <v>0</v>
      </c>
      <c r="S12" s="265" t="s">
        <v>123</v>
      </c>
    </row>
    <row r="13" spans="1:20" ht="70.5" customHeight="1" thickBot="1" x14ac:dyDescent="0.25">
      <c r="A13" s="493">
        <v>3</v>
      </c>
      <c r="B13" s="494"/>
      <c r="C13" s="495"/>
      <c r="D13" s="494"/>
      <c r="E13" s="494"/>
      <c r="F13" s="496"/>
      <c r="G13" s="497"/>
      <c r="H13" s="90"/>
      <c r="I13" s="90"/>
      <c r="J13" s="498"/>
      <c r="K13" s="499"/>
      <c r="L13" s="500"/>
      <c r="M13" s="126">
        <f t="shared" si="0"/>
        <v>0</v>
      </c>
      <c r="N13" s="501"/>
      <c r="O13" s="502"/>
      <c r="P13" s="503"/>
      <c r="Q13" s="504"/>
      <c r="R13" s="505">
        <f t="shared" ref="R13" si="1">J13-L13-M13</f>
        <v>0</v>
      </c>
      <c r="S13" s="266" t="s">
        <v>123</v>
      </c>
    </row>
    <row r="14" spans="1:20" ht="18.75" thickBot="1" x14ac:dyDescent="0.25">
      <c r="A14" s="1377" t="s">
        <v>125</v>
      </c>
      <c r="B14" s="1378"/>
      <c r="C14" s="1378"/>
      <c r="D14" s="1378"/>
      <c r="E14" s="1378"/>
      <c r="F14" s="1378"/>
      <c r="G14" s="1379"/>
      <c r="H14" s="506"/>
      <c r="I14" s="507"/>
      <c r="J14" s="92">
        <f>SUM(J11:J13)</f>
        <v>0</v>
      </c>
      <c r="K14" s="92"/>
      <c r="L14" s="508">
        <f t="shared" ref="L14:R14" si="2">SUM(L11:L13)</f>
        <v>0</v>
      </c>
      <c r="M14" s="509">
        <f t="shared" si="2"/>
        <v>0</v>
      </c>
      <c r="N14" s="510">
        <f t="shared" si="2"/>
        <v>0</v>
      </c>
      <c r="O14" s="92">
        <f t="shared" si="2"/>
        <v>0</v>
      </c>
      <c r="P14" s="92">
        <f t="shared" si="2"/>
        <v>0</v>
      </c>
      <c r="Q14" s="511">
        <f t="shared" si="2"/>
        <v>0</v>
      </c>
      <c r="R14" s="512">
        <f t="shared" si="2"/>
        <v>0</v>
      </c>
    </row>
    <row r="15" spans="1:20" x14ac:dyDescent="0.2">
      <c r="A15" s="204"/>
      <c r="B15" s="197"/>
      <c r="C15" s="197"/>
      <c r="D15" s="197"/>
      <c r="E15" s="197"/>
      <c r="F15" s="197"/>
      <c r="G15" s="513"/>
      <c r="H15" s="206"/>
      <c r="I15" s="207"/>
      <c r="J15" s="208"/>
      <c r="K15" s="209"/>
      <c r="L15" s="514"/>
      <c r="N15" s="514"/>
      <c r="O15" s="514"/>
      <c r="P15" s="514"/>
      <c r="S15" s="53"/>
    </row>
    <row r="16" spans="1:20" x14ac:dyDescent="0.2">
      <c r="A16" s="211"/>
      <c r="B16" s="211"/>
      <c r="C16" s="211"/>
      <c r="D16" s="211"/>
      <c r="E16" s="211"/>
      <c r="F16" s="211"/>
      <c r="G16" s="212"/>
      <c r="H16" s="196"/>
      <c r="I16" s="211"/>
      <c r="J16" s="208"/>
      <c r="K16" s="209"/>
    </row>
    <row r="17" spans="1:18" x14ac:dyDescent="0.2">
      <c r="A17" s="197"/>
      <c r="B17" s="197"/>
      <c r="C17" s="197"/>
      <c r="D17" s="197"/>
      <c r="E17" s="197"/>
      <c r="F17" s="204"/>
      <c r="G17" s="197"/>
      <c r="H17" s="194"/>
      <c r="I17" s="213"/>
      <c r="J17" s="208"/>
      <c r="K17" s="209"/>
      <c r="L17" s="209"/>
    </row>
    <row r="18" spans="1:18" x14ac:dyDescent="0.2">
      <c r="A18" s="197"/>
      <c r="B18" s="197"/>
      <c r="C18" s="197"/>
      <c r="D18" s="197"/>
      <c r="E18" s="197"/>
      <c r="F18" s="214"/>
      <c r="G18" s="197"/>
      <c r="H18" s="195"/>
      <c r="I18" s="207"/>
      <c r="J18" s="208"/>
      <c r="K18" s="209"/>
      <c r="L18" s="209"/>
    </row>
    <row r="19" spans="1:18" x14ac:dyDescent="0.2">
      <c r="A19" s="197"/>
      <c r="B19" s="197"/>
      <c r="C19" s="197"/>
      <c r="D19" s="197"/>
      <c r="E19" s="197"/>
      <c r="F19" s="214"/>
      <c r="G19" s="197"/>
      <c r="H19" s="195"/>
      <c r="I19" s="207"/>
      <c r="J19" s="208"/>
      <c r="K19" s="209"/>
      <c r="L19" s="209"/>
    </row>
    <row r="20" spans="1:18" x14ac:dyDescent="0.2">
      <c r="A20" s="197"/>
      <c r="B20" s="197"/>
      <c r="C20" s="197"/>
      <c r="D20" s="197"/>
      <c r="E20" s="197"/>
      <c r="F20" s="197"/>
      <c r="G20" s="197"/>
      <c r="H20" s="515"/>
      <c r="I20" s="216"/>
      <c r="J20" s="217"/>
    </row>
    <row r="21" spans="1:18" x14ac:dyDescent="0.2">
      <c r="A21" s="197"/>
      <c r="B21" s="197"/>
      <c r="C21" s="197"/>
      <c r="D21" s="197"/>
      <c r="E21" s="197"/>
      <c r="F21" s="197"/>
      <c r="G21" s="197"/>
      <c r="H21" s="515"/>
      <c r="I21" s="216"/>
      <c r="J21" s="217"/>
    </row>
    <row r="22" spans="1:18" x14ac:dyDescent="0.2">
      <c r="A22" s="197"/>
      <c r="B22" s="197"/>
      <c r="C22" s="197"/>
      <c r="D22" s="197"/>
      <c r="E22" s="197"/>
      <c r="F22" s="197"/>
      <c r="G22" s="197"/>
      <c r="H22" s="515"/>
      <c r="I22" s="216"/>
      <c r="J22" s="217"/>
    </row>
    <row r="23" spans="1:18" x14ac:dyDescent="0.2">
      <c r="A23" s="197"/>
      <c r="B23" s="197"/>
      <c r="C23" s="197"/>
      <c r="D23" s="197"/>
      <c r="E23" s="197"/>
      <c r="F23" s="197"/>
      <c r="G23" s="197"/>
      <c r="I23" s="216"/>
      <c r="J23" s="217"/>
    </row>
    <row r="24" spans="1:18" x14ac:dyDescent="0.2">
      <c r="A24" s="197"/>
      <c r="B24" s="197"/>
      <c r="C24" s="197"/>
      <c r="D24" s="197"/>
      <c r="E24" s="197"/>
      <c r="F24" s="197"/>
      <c r="G24" s="197"/>
      <c r="I24" s="216"/>
      <c r="J24" s="217"/>
      <c r="K24" s="447"/>
      <c r="L24" s="447"/>
      <c r="M24" s="447"/>
      <c r="N24" s="447"/>
      <c r="O24" s="447"/>
      <c r="P24" s="447"/>
      <c r="Q24" s="447"/>
      <c r="R24" s="447"/>
    </row>
    <row r="25" spans="1:18" x14ac:dyDescent="0.2">
      <c r="A25" s="197"/>
      <c r="B25" s="197"/>
      <c r="C25" s="197"/>
      <c r="D25" s="197"/>
      <c r="E25" s="197"/>
      <c r="F25" s="197"/>
      <c r="G25" s="197"/>
      <c r="I25" s="216"/>
      <c r="J25" s="217"/>
      <c r="K25" s="447"/>
      <c r="L25" s="447"/>
      <c r="M25" s="447"/>
      <c r="N25" s="447"/>
      <c r="O25" s="447"/>
      <c r="P25" s="447"/>
      <c r="Q25" s="447"/>
      <c r="R25" s="447"/>
    </row>
    <row r="26" spans="1:18" x14ac:dyDescent="0.2">
      <c r="A26" s="197"/>
      <c r="B26" s="197"/>
      <c r="C26" s="197"/>
      <c r="D26" s="197"/>
      <c r="E26" s="197"/>
      <c r="F26" s="197"/>
      <c r="G26" s="197"/>
      <c r="I26" s="216"/>
      <c r="J26" s="217"/>
      <c r="K26" s="447"/>
      <c r="L26" s="447"/>
      <c r="M26" s="447"/>
      <c r="N26" s="447"/>
      <c r="O26" s="447"/>
      <c r="P26" s="447"/>
      <c r="Q26" s="447"/>
      <c r="R26" s="447"/>
    </row>
    <row r="27" spans="1:18" x14ac:dyDescent="0.2">
      <c r="A27" s="197"/>
      <c r="B27" s="197"/>
      <c r="C27" s="197"/>
      <c r="D27" s="197"/>
      <c r="E27" s="197"/>
      <c r="F27" s="197"/>
      <c r="G27" s="197"/>
      <c r="I27" s="216"/>
      <c r="J27" s="217"/>
      <c r="K27" s="447"/>
      <c r="L27" s="447"/>
      <c r="M27" s="447"/>
      <c r="N27" s="447"/>
      <c r="O27" s="447"/>
      <c r="P27" s="447"/>
      <c r="Q27" s="447"/>
      <c r="R27" s="447"/>
    </row>
    <row r="28" spans="1:18" x14ac:dyDescent="0.2">
      <c r="A28" s="197"/>
      <c r="B28" s="197"/>
      <c r="C28" s="197"/>
      <c r="D28" s="197"/>
      <c r="E28" s="197"/>
      <c r="F28" s="197"/>
      <c r="G28" s="197"/>
      <c r="I28" s="216"/>
      <c r="J28" s="217"/>
      <c r="K28" s="447"/>
      <c r="L28" s="447"/>
      <c r="M28" s="447"/>
      <c r="N28" s="447"/>
      <c r="O28" s="447"/>
      <c r="P28" s="447"/>
      <c r="Q28" s="447"/>
      <c r="R28" s="447"/>
    </row>
    <row r="29" spans="1:18" x14ac:dyDescent="0.2">
      <c r="A29" s="197"/>
      <c r="B29" s="197"/>
      <c r="C29" s="197"/>
      <c r="D29" s="197"/>
      <c r="E29" s="197"/>
      <c r="F29" s="197"/>
      <c r="G29" s="197"/>
      <c r="I29" s="216"/>
      <c r="J29" s="217"/>
      <c r="K29" s="447"/>
      <c r="L29" s="447"/>
      <c r="M29" s="447"/>
      <c r="N29" s="447"/>
      <c r="O29" s="447"/>
      <c r="P29" s="447"/>
      <c r="Q29" s="447"/>
      <c r="R29" s="447"/>
    </row>
    <row r="30" spans="1:18" x14ac:dyDescent="0.2">
      <c r="A30" s="197"/>
      <c r="B30" s="197"/>
      <c r="C30" s="197"/>
      <c r="D30" s="197"/>
      <c r="E30" s="197"/>
      <c r="F30" s="197"/>
      <c r="G30" s="197"/>
      <c r="I30" s="216"/>
      <c r="J30" s="217"/>
      <c r="K30" s="447"/>
      <c r="L30" s="447"/>
      <c r="M30" s="447"/>
      <c r="N30" s="447"/>
      <c r="O30" s="447"/>
      <c r="P30" s="447"/>
      <c r="Q30" s="447"/>
      <c r="R30" s="447"/>
    </row>
    <row r="31" spans="1:18" x14ac:dyDescent="0.2">
      <c r="A31" s="197"/>
      <c r="B31" s="197"/>
      <c r="C31" s="197"/>
      <c r="D31" s="197"/>
      <c r="E31" s="197"/>
      <c r="F31" s="197"/>
      <c r="G31" s="197"/>
      <c r="I31" s="216"/>
      <c r="J31" s="217"/>
      <c r="K31" s="447"/>
      <c r="L31" s="447"/>
      <c r="M31" s="447"/>
      <c r="N31" s="447"/>
      <c r="O31" s="447"/>
      <c r="P31" s="447"/>
      <c r="Q31" s="447"/>
      <c r="R31" s="447"/>
    </row>
    <row r="32" spans="1:18" x14ac:dyDescent="0.2">
      <c r="A32" s="197"/>
      <c r="B32" s="197"/>
      <c r="C32" s="197"/>
      <c r="D32" s="197"/>
      <c r="E32" s="197"/>
      <c r="F32" s="197"/>
      <c r="G32" s="197"/>
      <c r="I32" s="216"/>
      <c r="J32" s="217"/>
      <c r="K32" s="447"/>
      <c r="L32" s="447"/>
      <c r="M32" s="447"/>
      <c r="N32" s="447"/>
      <c r="O32" s="447"/>
      <c r="P32" s="447"/>
      <c r="Q32" s="447"/>
      <c r="R32" s="447"/>
    </row>
    <row r="33" spans="1:18" x14ac:dyDescent="0.2">
      <c r="A33" s="197"/>
      <c r="B33" s="197"/>
      <c r="C33" s="197"/>
      <c r="D33" s="197"/>
      <c r="E33" s="197"/>
      <c r="F33" s="197"/>
      <c r="G33" s="197"/>
      <c r="I33" s="216"/>
      <c r="J33" s="217"/>
      <c r="K33" s="447"/>
      <c r="L33" s="447"/>
      <c r="M33" s="447"/>
      <c r="N33" s="447"/>
      <c r="O33" s="447"/>
      <c r="P33" s="447"/>
      <c r="Q33" s="447"/>
      <c r="R33" s="447"/>
    </row>
    <row r="34" spans="1:18" x14ac:dyDescent="0.2">
      <c r="A34" s="197"/>
      <c r="B34" s="197"/>
      <c r="C34" s="197"/>
      <c r="D34" s="197"/>
      <c r="E34" s="197"/>
      <c r="F34" s="197"/>
      <c r="G34" s="197"/>
      <c r="I34" s="216"/>
      <c r="J34" s="217"/>
      <c r="K34" s="447"/>
      <c r="L34" s="447"/>
      <c r="M34" s="447"/>
      <c r="N34" s="447"/>
      <c r="O34" s="447"/>
      <c r="P34" s="447"/>
      <c r="Q34" s="447"/>
      <c r="R34" s="447"/>
    </row>
    <row r="35" spans="1:18" x14ac:dyDescent="0.2">
      <c r="A35" s="197"/>
      <c r="B35" s="197"/>
      <c r="C35" s="197"/>
      <c r="D35" s="197"/>
      <c r="E35" s="197"/>
      <c r="F35" s="197"/>
      <c r="G35" s="197"/>
      <c r="I35" s="216"/>
      <c r="J35" s="217"/>
      <c r="K35" s="447"/>
      <c r="L35" s="447"/>
      <c r="M35" s="447"/>
      <c r="N35" s="447"/>
      <c r="O35" s="447"/>
      <c r="P35" s="447"/>
      <c r="Q35" s="447"/>
      <c r="R35" s="447"/>
    </row>
    <row r="36" spans="1:18" x14ac:dyDescent="0.2">
      <c r="A36" s="197"/>
      <c r="B36" s="197"/>
      <c r="C36" s="197"/>
      <c r="D36" s="197"/>
      <c r="E36" s="197"/>
      <c r="F36" s="197"/>
      <c r="G36" s="197"/>
      <c r="I36" s="216"/>
      <c r="J36" s="217"/>
      <c r="K36" s="447"/>
      <c r="L36" s="447"/>
      <c r="M36" s="447"/>
      <c r="N36" s="447"/>
      <c r="O36" s="447"/>
      <c r="P36" s="447"/>
      <c r="Q36" s="447"/>
      <c r="R36" s="447"/>
    </row>
    <row r="37" spans="1:18" x14ac:dyDescent="0.2">
      <c r="A37" s="197"/>
      <c r="B37" s="197"/>
      <c r="C37" s="197"/>
      <c r="D37" s="197"/>
      <c r="E37" s="197"/>
      <c r="F37" s="197"/>
      <c r="G37" s="197"/>
      <c r="I37" s="216"/>
      <c r="J37" s="217"/>
      <c r="K37" s="447"/>
      <c r="L37" s="447"/>
      <c r="M37" s="447"/>
      <c r="N37" s="447"/>
      <c r="O37" s="447"/>
      <c r="P37" s="447"/>
      <c r="Q37" s="447"/>
      <c r="R37" s="447"/>
    </row>
    <row r="38" spans="1:18" x14ac:dyDescent="0.2">
      <c r="A38" s="197"/>
      <c r="B38" s="197"/>
      <c r="C38" s="197"/>
      <c r="D38" s="197"/>
      <c r="E38" s="197"/>
      <c r="F38" s="197"/>
      <c r="G38" s="197"/>
      <c r="I38" s="216"/>
      <c r="J38" s="217"/>
      <c r="K38" s="447"/>
      <c r="L38" s="447"/>
      <c r="M38" s="447"/>
      <c r="N38" s="447"/>
      <c r="O38" s="447"/>
      <c r="P38" s="447"/>
      <c r="Q38" s="447"/>
      <c r="R38" s="447"/>
    </row>
    <row r="39" spans="1:18" x14ac:dyDescent="0.2">
      <c r="A39" s="197"/>
      <c r="B39" s="197"/>
      <c r="C39" s="197"/>
      <c r="D39" s="197"/>
      <c r="E39" s="197"/>
      <c r="F39" s="197"/>
      <c r="G39" s="197"/>
      <c r="I39" s="216"/>
      <c r="J39" s="217"/>
      <c r="K39" s="447"/>
      <c r="L39" s="447"/>
      <c r="M39" s="447"/>
      <c r="N39" s="447"/>
      <c r="O39" s="447"/>
      <c r="P39" s="447"/>
      <c r="Q39" s="447"/>
      <c r="R39" s="447"/>
    </row>
    <row r="40" spans="1:18" x14ac:dyDescent="0.2">
      <c r="A40" s="197"/>
      <c r="B40" s="197"/>
      <c r="C40" s="197"/>
      <c r="D40" s="197"/>
      <c r="E40" s="197"/>
      <c r="F40" s="197"/>
      <c r="G40" s="197"/>
      <c r="J40" s="217"/>
      <c r="K40" s="447"/>
      <c r="L40" s="447"/>
      <c r="M40" s="447"/>
      <c r="N40" s="447"/>
      <c r="O40" s="447"/>
      <c r="P40" s="447"/>
      <c r="Q40" s="447"/>
      <c r="R40" s="447"/>
    </row>
    <row r="41" spans="1:18" x14ac:dyDescent="0.2">
      <c r="A41" s="197"/>
      <c r="B41" s="197"/>
      <c r="C41" s="197"/>
      <c r="D41" s="197"/>
      <c r="E41" s="197"/>
      <c r="F41" s="197"/>
      <c r="G41" s="197"/>
      <c r="J41" s="217"/>
      <c r="K41" s="447"/>
      <c r="L41" s="447"/>
      <c r="M41" s="447"/>
      <c r="N41" s="447"/>
      <c r="O41" s="447"/>
      <c r="P41" s="447"/>
      <c r="Q41" s="447"/>
      <c r="R41" s="447"/>
    </row>
    <row r="42" spans="1:18" x14ac:dyDescent="0.2">
      <c r="A42" s="197"/>
      <c r="B42" s="197"/>
      <c r="C42" s="197"/>
      <c r="D42" s="197"/>
      <c r="E42" s="197"/>
      <c r="F42" s="197"/>
      <c r="G42" s="197"/>
      <c r="J42" s="217"/>
      <c r="K42" s="447"/>
      <c r="L42" s="447"/>
      <c r="M42" s="447"/>
      <c r="N42" s="447"/>
      <c r="O42" s="447"/>
      <c r="P42" s="447"/>
      <c r="Q42" s="447"/>
      <c r="R42" s="447"/>
    </row>
    <row r="43" spans="1:18" x14ac:dyDescent="0.2">
      <c r="A43" s="197"/>
      <c r="B43" s="197"/>
      <c r="C43" s="197"/>
      <c r="D43" s="197"/>
      <c r="E43" s="197"/>
      <c r="F43" s="197"/>
      <c r="G43" s="197"/>
      <c r="J43" s="217"/>
      <c r="K43" s="447"/>
      <c r="L43" s="447"/>
      <c r="M43" s="447"/>
      <c r="N43" s="447"/>
      <c r="O43" s="447"/>
      <c r="P43" s="447"/>
      <c r="Q43" s="447"/>
      <c r="R43" s="447"/>
    </row>
    <row r="44" spans="1:18" x14ac:dyDescent="0.2">
      <c r="A44" s="197"/>
      <c r="B44" s="197"/>
      <c r="C44" s="197"/>
      <c r="D44" s="197"/>
      <c r="E44" s="197"/>
      <c r="F44" s="197"/>
      <c r="G44" s="197"/>
      <c r="J44" s="217"/>
      <c r="K44" s="447"/>
      <c r="L44" s="447"/>
      <c r="M44" s="447"/>
      <c r="N44" s="447"/>
      <c r="O44" s="447"/>
      <c r="P44" s="447"/>
      <c r="Q44" s="447"/>
      <c r="R44" s="447"/>
    </row>
    <row r="45" spans="1:18" x14ac:dyDescent="0.2">
      <c r="A45" s="197"/>
      <c r="B45" s="197"/>
      <c r="C45" s="197"/>
      <c r="D45" s="197"/>
      <c r="E45" s="197"/>
      <c r="F45" s="197"/>
      <c r="G45" s="197"/>
      <c r="J45" s="217"/>
      <c r="K45" s="447"/>
      <c r="L45" s="447"/>
      <c r="M45" s="447"/>
      <c r="N45" s="447"/>
      <c r="O45" s="447"/>
      <c r="P45" s="447"/>
      <c r="Q45" s="447"/>
      <c r="R45" s="447"/>
    </row>
    <row r="46" spans="1:18" x14ac:dyDescent="0.2">
      <c r="A46" s="197"/>
      <c r="B46" s="197"/>
      <c r="C46" s="197"/>
      <c r="D46" s="197"/>
      <c r="E46" s="197"/>
      <c r="F46" s="197"/>
      <c r="G46" s="197"/>
      <c r="J46" s="217"/>
      <c r="K46" s="447"/>
      <c r="L46" s="447"/>
      <c r="M46" s="447"/>
      <c r="N46" s="447"/>
      <c r="O46" s="447"/>
      <c r="P46" s="447"/>
      <c r="Q46" s="447"/>
      <c r="R46" s="447"/>
    </row>
    <row r="47" spans="1:18" x14ac:dyDescent="0.2">
      <c r="A47" s="197"/>
      <c r="B47" s="197"/>
      <c r="C47" s="197"/>
      <c r="D47" s="197"/>
      <c r="E47" s="197"/>
      <c r="F47" s="197"/>
      <c r="G47" s="197"/>
      <c r="J47" s="217"/>
      <c r="K47" s="447"/>
      <c r="L47" s="447"/>
      <c r="M47" s="447"/>
      <c r="N47" s="447"/>
      <c r="O47" s="447"/>
      <c r="P47" s="447"/>
      <c r="Q47" s="447"/>
      <c r="R47" s="447"/>
    </row>
    <row r="48" spans="1:18" x14ac:dyDescent="0.2">
      <c r="A48" s="197"/>
      <c r="B48" s="197"/>
      <c r="C48" s="197"/>
      <c r="D48" s="197"/>
      <c r="E48" s="197"/>
      <c r="F48" s="197"/>
      <c r="G48" s="197"/>
      <c r="J48" s="217"/>
      <c r="K48" s="447"/>
      <c r="L48" s="447"/>
      <c r="M48" s="447"/>
      <c r="N48" s="447"/>
      <c r="O48" s="447"/>
      <c r="P48" s="447"/>
      <c r="Q48" s="447"/>
      <c r="R48" s="447"/>
    </row>
    <row r="49" spans="1:18" x14ac:dyDescent="0.2">
      <c r="A49" s="197"/>
      <c r="B49" s="197"/>
      <c r="C49" s="197"/>
      <c r="D49" s="197"/>
      <c r="E49" s="197"/>
      <c r="F49" s="197"/>
      <c r="G49" s="197"/>
      <c r="J49" s="217"/>
      <c r="K49" s="447"/>
      <c r="L49" s="447"/>
      <c r="M49" s="447"/>
      <c r="N49" s="447"/>
      <c r="O49" s="447"/>
      <c r="P49" s="447"/>
      <c r="Q49" s="447"/>
      <c r="R49" s="447"/>
    </row>
    <row r="50" spans="1:18" x14ac:dyDescent="0.2">
      <c r="A50" s="197"/>
      <c r="B50" s="197"/>
      <c r="C50" s="197"/>
      <c r="D50" s="197"/>
      <c r="E50" s="197"/>
      <c r="F50" s="197"/>
      <c r="G50" s="197"/>
      <c r="J50" s="217"/>
      <c r="K50" s="447"/>
      <c r="L50" s="447"/>
      <c r="M50" s="447"/>
      <c r="N50" s="447"/>
      <c r="O50" s="447"/>
      <c r="P50" s="447"/>
      <c r="Q50" s="447"/>
      <c r="R50" s="447"/>
    </row>
    <row r="51" spans="1:18" x14ac:dyDescent="0.2">
      <c r="J51" s="217"/>
      <c r="K51" s="447"/>
      <c r="L51" s="447"/>
      <c r="M51" s="447"/>
      <c r="N51" s="447"/>
      <c r="O51" s="447"/>
      <c r="P51" s="447"/>
      <c r="Q51" s="447"/>
      <c r="R51" s="447"/>
    </row>
    <row r="52" spans="1:18" x14ac:dyDescent="0.2">
      <c r="J52" s="217"/>
      <c r="K52" s="447"/>
      <c r="L52" s="447"/>
      <c r="M52" s="447"/>
      <c r="N52" s="447"/>
      <c r="O52" s="447"/>
      <c r="P52" s="447"/>
      <c r="Q52" s="447"/>
      <c r="R52" s="447"/>
    </row>
    <row r="53" spans="1:18" x14ac:dyDescent="0.2">
      <c r="J53" s="217"/>
      <c r="K53" s="447"/>
      <c r="L53" s="447"/>
      <c r="M53" s="447"/>
      <c r="N53" s="447"/>
      <c r="O53" s="447"/>
      <c r="P53" s="447"/>
      <c r="Q53" s="447"/>
      <c r="R53" s="447"/>
    </row>
    <row r="54" spans="1:18" x14ac:dyDescent="0.2">
      <c r="J54" s="217"/>
      <c r="K54" s="447"/>
      <c r="L54" s="447"/>
      <c r="M54" s="447"/>
      <c r="N54" s="447"/>
      <c r="O54" s="447"/>
      <c r="P54" s="447"/>
      <c r="Q54" s="447"/>
      <c r="R54" s="447"/>
    </row>
    <row r="55" spans="1:18" x14ac:dyDescent="0.2">
      <c r="J55" s="217"/>
      <c r="K55" s="447"/>
      <c r="L55" s="447"/>
      <c r="M55" s="447"/>
      <c r="N55" s="447"/>
      <c r="O55" s="447"/>
      <c r="P55" s="447"/>
      <c r="Q55" s="447"/>
      <c r="R55" s="447"/>
    </row>
    <row r="56" spans="1:18" x14ac:dyDescent="0.2">
      <c r="I56" s="447"/>
      <c r="J56" s="217"/>
      <c r="K56" s="447"/>
      <c r="L56" s="447"/>
      <c r="M56" s="447"/>
      <c r="N56" s="447"/>
      <c r="O56" s="447"/>
      <c r="P56" s="447"/>
      <c r="Q56" s="447"/>
      <c r="R56" s="447"/>
    </row>
    <row r="57" spans="1:18" x14ac:dyDescent="0.2">
      <c r="I57" s="447"/>
      <c r="J57" s="217"/>
      <c r="K57" s="447"/>
      <c r="L57" s="447"/>
      <c r="M57" s="447"/>
      <c r="N57" s="447"/>
      <c r="O57" s="447"/>
      <c r="P57" s="447"/>
      <c r="Q57" s="447"/>
      <c r="R57" s="447"/>
    </row>
    <row r="58" spans="1:18" x14ac:dyDescent="0.2">
      <c r="I58" s="447"/>
      <c r="J58" s="217"/>
      <c r="K58" s="447"/>
      <c r="L58" s="447"/>
      <c r="M58" s="447"/>
      <c r="N58" s="447"/>
      <c r="O58" s="447"/>
      <c r="P58" s="447"/>
      <c r="Q58" s="447"/>
      <c r="R58" s="447"/>
    </row>
    <row r="59" spans="1:18" x14ac:dyDescent="0.2">
      <c r="I59" s="447"/>
      <c r="J59" s="217"/>
      <c r="K59" s="447"/>
      <c r="L59" s="447"/>
      <c r="M59" s="447"/>
      <c r="N59" s="447"/>
      <c r="O59" s="447"/>
      <c r="P59" s="447"/>
      <c r="Q59" s="447"/>
      <c r="R59" s="447"/>
    </row>
    <row r="60" spans="1:18" x14ac:dyDescent="0.2">
      <c r="I60" s="447"/>
      <c r="J60" s="217"/>
      <c r="K60" s="447"/>
      <c r="L60" s="447"/>
      <c r="M60" s="447"/>
      <c r="N60" s="447"/>
      <c r="O60" s="447"/>
      <c r="P60" s="447"/>
      <c r="Q60" s="447"/>
      <c r="R60" s="447"/>
    </row>
    <row r="61" spans="1:18" x14ac:dyDescent="0.2">
      <c r="I61" s="447"/>
      <c r="J61" s="217"/>
      <c r="K61" s="447"/>
      <c r="L61" s="447"/>
      <c r="M61" s="447"/>
      <c r="N61" s="447"/>
      <c r="O61" s="447"/>
      <c r="P61" s="447"/>
      <c r="Q61" s="447"/>
      <c r="R61" s="447"/>
    </row>
    <row r="62" spans="1:18" x14ac:dyDescent="0.2">
      <c r="I62" s="447"/>
      <c r="J62" s="217"/>
      <c r="K62" s="447"/>
      <c r="L62" s="447"/>
      <c r="M62" s="447"/>
      <c r="N62" s="447"/>
      <c r="O62" s="447"/>
      <c r="P62" s="447"/>
      <c r="Q62" s="447"/>
      <c r="R62" s="447"/>
    </row>
    <row r="63" spans="1:18" x14ac:dyDescent="0.2">
      <c r="I63" s="447"/>
      <c r="J63" s="217"/>
      <c r="K63" s="447"/>
      <c r="L63" s="447"/>
      <c r="M63" s="447"/>
      <c r="N63" s="447"/>
      <c r="O63" s="447"/>
      <c r="P63" s="447"/>
      <c r="Q63" s="447"/>
      <c r="R63" s="447"/>
    </row>
    <row r="64" spans="1:18" x14ac:dyDescent="0.2">
      <c r="I64" s="447"/>
      <c r="J64" s="217"/>
      <c r="K64" s="447"/>
      <c r="L64" s="447"/>
      <c r="M64" s="447"/>
      <c r="N64" s="447"/>
      <c r="O64" s="447"/>
      <c r="P64" s="447"/>
      <c r="Q64" s="447"/>
      <c r="R64" s="447"/>
    </row>
    <row r="65" spans="9:18" x14ac:dyDescent="0.2">
      <c r="I65" s="447"/>
      <c r="J65" s="217"/>
      <c r="K65" s="447"/>
      <c r="L65" s="447"/>
      <c r="M65" s="447"/>
      <c r="N65" s="447"/>
      <c r="O65" s="447"/>
      <c r="P65" s="447"/>
      <c r="Q65" s="447"/>
      <c r="R65" s="447"/>
    </row>
    <row r="66" spans="9:18" x14ac:dyDescent="0.2">
      <c r="I66" s="447"/>
      <c r="J66" s="217"/>
      <c r="K66" s="447"/>
      <c r="L66" s="447"/>
      <c r="M66" s="447"/>
      <c r="N66" s="447"/>
      <c r="O66" s="447"/>
      <c r="P66" s="447"/>
      <c r="Q66" s="447"/>
      <c r="R66" s="447"/>
    </row>
    <row r="67" spans="9:18" x14ac:dyDescent="0.2">
      <c r="I67" s="447"/>
      <c r="J67" s="217"/>
      <c r="K67" s="447"/>
      <c r="L67" s="447"/>
      <c r="M67" s="447"/>
      <c r="N67" s="447"/>
      <c r="O67" s="447"/>
      <c r="P67" s="447"/>
      <c r="Q67" s="447"/>
      <c r="R67" s="447"/>
    </row>
    <row r="68" spans="9:18" x14ac:dyDescent="0.2">
      <c r="I68" s="447"/>
      <c r="J68" s="217"/>
      <c r="K68" s="447"/>
      <c r="L68" s="447"/>
      <c r="M68" s="447"/>
      <c r="N68" s="447"/>
      <c r="O68" s="447"/>
      <c r="P68" s="447"/>
      <c r="Q68" s="447"/>
      <c r="R68" s="447"/>
    </row>
    <row r="69" spans="9:18" x14ac:dyDescent="0.2">
      <c r="I69" s="447"/>
      <c r="J69" s="217"/>
      <c r="K69" s="447"/>
      <c r="L69" s="447"/>
      <c r="M69" s="447"/>
      <c r="N69" s="447"/>
      <c r="O69" s="447"/>
      <c r="P69" s="447"/>
      <c r="Q69" s="447"/>
      <c r="R69" s="447"/>
    </row>
    <row r="70" spans="9:18" x14ac:dyDescent="0.2">
      <c r="I70" s="447"/>
      <c r="J70" s="217"/>
      <c r="K70" s="447"/>
      <c r="L70" s="447"/>
      <c r="M70" s="447"/>
      <c r="N70" s="447"/>
      <c r="O70" s="447"/>
      <c r="P70" s="447"/>
      <c r="Q70" s="447"/>
      <c r="R70" s="447"/>
    </row>
    <row r="71" spans="9:18" x14ac:dyDescent="0.2">
      <c r="I71" s="447"/>
      <c r="J71" s="217"/>
      <c r="K71" s="447"/>
      <c r="L71" s="447"/>
      <c r="M71" s="447"/>
      <c r="N71" s="447"/>
      <c r="O71" s="447"/>
      <c r="P71" s="447"/>
      <c r="Q71" s="447"/>
      <c r="R71" s="447"/>
    </row>
    <row r="72" spans="9:18" x14ac:dyDescent="0.2">
      <c r="I72" s="447"/>
      <c r="J72" s="217"/>
      <c r="K72" s="447"/>
      <c r="L72" s="447"/>
      <c r="M72" s="447"/>
      <c r="N72" s="447"/>
      <c r="O72" s="447"/>
      <c r="P72" s="447"/>
      <c r="Q72" s="447"/>
      <c r="R72" s="447"/>
    </row>
    <row r="73" spans="9:18" x14ac:dyDescent="0.2">
      <c r="I73" s="447"/>
      <c r="J73" s="217"/>
      <c r="K73" s="447"/>
      <c r="L73" s="447"/>
      <c r="M73" s="447"/>
      <c r="N73" s="447"/>
      <c r="O73" s="447"/>
      <c r="P73" s="447"/>
      <c r="Q73" s="447"/>
      <c r="R73" s="447"/>
    </row>
    <row r="74" spans="9:18" x14ac:dyDescent="0.2">
      <c r="I74" s="447"/>
      <c r="J74" s="217"/>
      <c r="K74" s="447"/>
      <c r="L74" s="447"/>
      <c r="M74" s="447"/>
      <c r="N74" s="447"/>
      <c r="O74" s="447"/>
      <c r="P74" s="447"/>
      <c r="Q74" s="447"/>
      <c r="R74" s="447"/>
    </row>
    <row r="75" spans="9:18" x14ac:dyDescent="0.2">
      <c r="I75" s="447"/>
      <c r="J75" s="217"/>
      <c r="K75" s="447"/>
      <c r="L75" s="447"/>
      <c r="M75" s="447"/>
      <c r="N75" s="447"/>
      <c r="O75" s="447"/>
      <c r="P75" s="447"/>
      <c r="Q75" s="447"/>
      <c r="R75" s="447"/>
    </row>
    <row r="76" spans="9:18" x14ac:dyDescent="0.2">
      <c r="I76" s="447"/>
      <c r="J76" s="217"/>
      <c r="K76" s="447"/>
      <c r="L76" s="447"/>
      <c r="M76" s="447"/>
      <c r="N76" s="447"/>
      <c r="O76" s="447"/>
      <c r="P76" s="447"/>
      <c r="Q76" s="447"/>
      <c r="R76" s="447"/>
    </row>
    <row r="77" spans="9:18" x14ac:dyDescent="0.2">
      <c r="I77" s="447"/>
      <c r="J77" s="217"/>
      <c r="K77" s="447"/>
      <c r="L77" s="447"/>
      <c r="M77" s="447"/>
      <c r="N77" s="447"/>
      <c r="O77" s="447"/>
      <c r="P77" s="447"/>
      <c r="Q77" s="447"/>
      <c r="R77" s="447"/>
    </row>
    <row r="78" spans="9:18" x14ac:dyDescent="0.2">
      <c r="I78" s="447"/>
      <c r="J78" s="217"/>
      <c r="K78" s="447"/>
      <c r="L78" s="447"/>
      <c r="M78" s="447"/>
      <c r="N78" s="447"/>
      <c r="O78" s="447"/>
      <c r="P78" s="447"/>
      <c r="Q78" s="447"/>
      <c r="R78" s="447"/>
    </row>
    <row r="79" spans="9:18" x14ac:dyDescent="0.2">
      <c r="I79" s="447"/>
      <c r="J79" s="217"/>
      <c r="K79" s="447"/>
      <c r="L79" s="447"/>
      <c r="M79" s="447"/>
      <c r="N79" s="447"/>
      <c r="O79" s="447"/>
      <c r="P79" s="447"/>
      <c r="Q79" s="447"/>
      <c r="R79" s="447"/>
    </row>
    <row r="80" spans="9:18" x14ac:dyDescent="0.2">
      <c r="I80" s="447"/>
      <c r="J80" s="217"/>
      <c r="K80" s="447"/>
      <c r="L80" s="447"/>
      <c r="M80" s="447"/>
      <c r="N80" s="447"/>
      <c r="O80" s="447"/>
      <c r="P80" s="447"/>
      <c r="Q80" s="447"/>
      <c r="R80" s="447"/>
    </row>
    <row r="81" spans="9:18" x14ac:dyDescent="0.2">
      <c r="I81" s="447"/>
      <c r="J81" s="217"/>
      <c r="K81" s="447"/>
      <c r="L81" s="447"/>
      <c r="M81" s="447"/>
      <c r="N81" s="447"/>
      <c r="O81" s="447"/>
      <c r="P81" s="447"/>
      <c r="Q81" s="447"/>
      <c r="R81" s="447"/>
    </row>
    <row r="82" spans="9:18" x14ac:dyDescent="0.2">
      <c r="I82" s="447"/>
      <c r="J82" s="217"/>
      <c r="K82" s="447"/>
      <c r="L82" s="447"/>
      <c r="M82" s="447"/>
      <c r="N82" s="447"/>
      <c r="O82" s="447"/>
      <c r="P82" s="447"/>
      <c r="Q82" s="447"/>
      <c r="R82" s="447"/>
    </row>
    <row r="83" spans="9:18" x14ac:dyDescent="0.2">
      <c r="I83" s="447"/>
      <c r="J83" s="217"/>
      <c r="K83" s="447"/>
      <c r="L83" s="447"/>
      <c r="M83" s="447"/>
      <c r="N83" s="447"/>
      <c r="O83" s="447"/>
      <c r="P83" s="447"/>
      <c r="Q83" s="447"/>
      <c r="R83" s="447"/>
    </row>
    <row r="84" spans="9:18" x14ac:dyDescent="0.2">
      <c r="I84" s="447"/>
      <c r="J84" s="217"/>
      <c r="K84" s="447"/>
      <c r="L84" s="447"/>
      <c r="M84" s="447"/>
      <c r="N84" s="447"/>
      <c r="O84" s="447"/>
      <c r="P84" s="447"/>
      <c r="Q84" s="447"/>
      <c r="R84" s="447"/>
    </row>
    <row r="85" spans="9:18" x14ac:dyDescent="0.2">
      <c r="I85" s="447"/>
      <c r="J85" s="217"/>
      <c r="K85" s="447"/>
      <c r="L85" s="447"/>
      <c r="M85" s="447"/>
      <c r="N85" s="447"/>
      <c r="O85" s="447"/>
      <c r="P85" s="447"/>
      <c r="Q85" s="447"/>
      <c r="R85" s="447"/>
    </row>
    <row r="86" spans="9:18" x14ac:dyDescent="0.2">
      <c r="I86" s="447"/>
      <c r="J86" s="217"/>
      <c r="K86" s="447"/>
      <c r="L86" s="447"/>
      <c r="M86" s="447"/>
      <c r="N86" s="447"/>
      <c r="O86" s="447"/>
      <c r="P86" s="447"/>
      <c r="Q86" s="447"/>
      <c r="R86" s="447"/>
    </row>
    <row r="87" spans="9:18" x14ac:dyDescent="0.2">
      <c r="I87" s="447"/>
      <c r="J87" s="217"/>
      <c r="K87" s="447"/>
      <c r="L87" s="447"/>
      <c r="M87" s="447"/>
      <c r="N87" s="447"/>
      <c r="O87" s="447"/>
      <c r="P87" s="447"/>
      <c r="Q87" s="447"/>
      <c r="R87" s="447"/>
    </row>
    <row r="88" spans="9:18" x14ac:dyDescent="0.2">
      <c r="I88" s="447"/>
      <c r="J88" s="217"/>
      <c r="K88" s="447"/>
      <c r="L88" s="447"/>
      <c r="M88" s="447"/>
      <c r="N88" s="447"/>
      <c r="O88" s="447"/>
      <c r="P88" s="447"/>
      <c r="Q88" s="447"/>
      <c r="R88" s="447"/>
    </row>
    <row r="89" spans="9:18" x14ac:dyDescent="0.2">
      <c r="I89" s="447"/>
      <c r="J89" s="217"/>
      <c r="K89" s="447"/>
      <c r="L89" s="447"/>
      <c r="M89" s="447"/>
      <c r="N89" s="447"/>
      <c r="O89" s="447"/>
      <c r="P89" s="447"/>
      <c r="Q89" s="447"/>
      <c r="R89" s="447"/>
    </row>
    <row r="90" spans="9:18" x14ac:dyDescent="0.2">
      <c r="I90" s="447"/>
      <c r="J90" s="217"/>
      <c r="K90" s="447"/>
      <c r="L90" s="447"/>
      <c r="M90" s="447"/>
      <c r="N90" s="447"/>
      <c r="O90" s="447"/>
      <c r="P90" s="447"/>
      <c r="Q90" s="447"/>
      <c r="R90" s="447"/>
    </row>
    <row r="91" spans="9:18" x14ac:dyDescent="0.2">
      <c r="I91" s="447"/>
      <c r="J91" s="217"/>
      <c r="K91" s="447"/>
      <c r="L91" s="447"/>
      <c r="M91" s="447"/>
      <c r="N91" s="447"/>
      <c r="O91" s="447"/>
      <c r="P91" s="447"/>
      <c r="Q91" s="447"/>
      <c r="R91" s="447"/>
    </row>
    <row r="92" spans="9:18" x14ac:dyDescent="0.2">
      <c r="I92" s="447"/>
      <c r="J92" s="217"/>
      <c r="K92" s="447"/>
      <c r="L92" s="447"/>
      <c r="M92" s="447"/>
      <c r="N92" s="447"/>
      <c r="O92" s="447"/>
      <c r="P92" s="447"/>
      <c r="Q92" s="447"/>
      <c r="R92" s="447"/>
    </row>
    <row r="93" spans="9:18" x14ac:dyDescent="0.2">
      <c r="I93" s="447"/>
      <c r="J93" s="217"/>
      <c r="K93" s="447"/>
      <c r="L93" s="447"/>
      <c r="M93" s="447"/>
      <c r="N93" s="447"/>
      <c r="O93" s="447"/>
      <c r="P93" s="447"/>
      <c r="Q93" s="447"/>
      <c r="R93" s="447"/>
    </row>
    <row r="94" spans="9:18" x14ac:dyDescent="0.2">
      <c r="I94" s="447"/>
      <c r="J94" s="217"/>
      <c r="K94" s="447"/>
      <c r="L94" s="447"/>
      <c r="M94" s="447"/>
      <c r="N94" s="447"/>
      <c r="O94" s="447"/>
      <c r="P94" s="447"/>
      <c r="Q94" s="447"/>
      <c r="R94" s="447"/>
    </row>
    <row r="95" spans="9:18" x14ac:dyDescent="0.2">
      <c r="I95" s="447"/>
      <c r="J95" s="217"/>
      <c r="K95" s="447"/>
      <c r="L95" s="447"/>
      <c r="M95" s="447"/>
      <c r="N95" s="447"/>
      <c r="O95" s="447"/>
      <c r="P95" s="447"/>
      <c r="Q95" s="447"/>
      <c r="R95" s="447"/>
    </row>
    <row r="96" spans="9:18" x14ac:dyDescent="0.2">
      <c r="I96" s="447"/>
      <c r="J96" s="217"/>
      <c r="K96" s="447"/>
      <c r="L96" s="447"/>
      <c r="M96" s="447"/>
      <c r="N96" s="447"/>
      <c r="O96" s="447"/>
      <c r="P96" s="447"/>
      <c r="Q96" s="447"/>
      <c r="R96" s="447"/>
    </row>
    <row r="97" spans="9:18" x14ac:dyDescent="0.2">
      <c r="I97" s="447"/>
      <c r="J97" s="217"/>
      <c r="K97" s="447"/>
      <c r="L97" s="447"/>
      <c r="M97" s="447"/>
      <c r="N97" s="447"/>
      <c r="O97" s="447"/>
      <c r="P97" s="447"/>
      <c r="Q97" s="447"/>
      <c r="R97" s="447"/>
    </row>
    <row r="98" spans="9:18" x14ac:dyDescent="0.2">
      <c r="I98" s="447"/>
      <c r="J98" s="217"/>
      <c r="K98" s="447"/>
      <c r="L98" s="447"/>
      <c r="M98" s="447"/>
      <c r="N98" s="447"/>
      <c r="O98" s="447"/>
      <c r="P98" s="447"/>
      <c r="Q98" s="447"/>
      <c r="R98" s="447"/>
    </row>
    <row r="99" spans="9:18" x14ac:dyDescent="0.2">
      <c r="I99" s="447"/>
      <c r="J99" s="217"/>
      <c r="K99" s="447"/>
      <c r="L99" s="447"/>
      <c r="M99" s="447"/>
      <c r="N99" s="447"/>
      <c r="O99" s="447"/>
      <c r="P99" s="447"/>
      <c r="Q99" s="447"/>
      <c r="R99" s="447"/>
    </row>
    <row r="100" spans="9:18" x14ac:dyDescent="0.2">
      <c r="I100" s="447"/>
      <c r="J100" s="217"/>
      <c r="K100" s="447"/>
      <c r="L100" s="447"/>
      <c r="M100" s="447"/>
      <c r="N100" s="447"/>
      <c r="O100" s="447"/>
      <c r="P100" s="447"/>
      <c r="Q100" s="447"/>
      <c r="R100" s="447"/>
    </row>
    <row r="101" spans="9:18" x14ac:dyDescent="0.2">
      <c r="I101" s="447"/>
      <c r="J101" s="217"/>
      <c r="K101" s="447"/>
      <c r="L101" s="447"/>
      <c r="M101" s="447"/>
      <c r="N101" s="447"/>
      <c r="O101" s="447"/>
      <c r="P101" s="447"/>
      <c r="Q101" s="447"/>
      <c r="R101" s="447"/>
    </row>
    <row r="102" spans="9:18" x14ac:dyDescent="0.2">
      <c r="I102" s="447"/>
      <c r="J102" s="217"/>
      <c r="K102" s="447"/>
      <c r="L102" s="447"/>
      <c r="M102" s="447"/>
      <c r="N102" s="447"/>
      <c r="O102" s="447"/>
      <c r="P102" s="447"/>
      <c r="Q102" s="447"/>
      <c r="R102" s="447"/>
    </row>
  </sheetData>
  <mergeCells count="16">
    <mergeCell ref="M9:Q9"/>
    <mergeCell ref="R9:R10"/>
    <mergeCell ref="S9:S10"/>
    <mergeCell ref="A14:G14"/>
    <mergeCell ref="G9:G10"/>
    <mergeCell ref="H9:H10"/>
    <mergeCell ref="I9:I10"/>
    <mergeCell ref="J9:J10"/>
    <mergeCell ref="K9:K10"/>
    <mergeCell ref="L9:L10"/>
    <mergeCell ref="A9:A10"/>
    <mergeCell ref="B9:B10"/>
    <mergeCell ref="C9:C10"/>
    <mergeCell ref="D9:D10"/>
    <mergeCell ref="E9:E10"/>
    <mergeCell ref="F9:F10"/>
  </mergeCells>
  <pageMargins left="0.7" right="0.7" top="0.78740157499999996" bottom="0.78740157499999996" header="0.3" footer="0.3"/>
  <pageSetup paperSize="9" scale="5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U108"/>
  <sheetViews>
    <sheetView view="pageLayout" topLeftCell="A18" zoomScaleNormal="80" zoomScaleSheetLayoutView="100" workbookViewId="0">
      <selection activeCell="V12" sqref="V12"/>
    </sheetView>
  </sheetViews>
  <sheetFormatPr defaultColWidth="9.140625" defaultRowHeight="12.75" outlineLevelCol="1" x14ac:dyDescent="0.2"/>
  <cols>
    <col min="1" max="1" width="5.42578125" style="599" customWidth="1"/>
    <col min="2" max="2" width="5.7109375" style="599" bestFit="1" customWidth="1"/>
    <col min="3" max="3" width="16" style="599" hidden="1" customWidth="1" outlineLevel="1"/>
    <col min="4" max="4" width="7.7109375" style="599" hidden="1" customWidth="1" outlineLevel="1"/>
    <col min="5" max="5" width="5.5703125" style="599" hidden="1" customWidth="1" outlineLevel="1"/>
    <col min="6" max="6" width="41.42578125" style="599" customWidth="1" collapsed="1"/>
    <col min="7" max="7" width="48.5703125" style="599" customWidth="1"/>
    <col min="8" max="8" width="7.140625" style="599" customWidth="1"/>
    <col min="9" max="9" width="14.7109375" style="197" customWidth="1"/>
    <col min="10" max="10" width="13.5703125" style="198" customWidth="1"/>
    <col min="11" max="11" width="13.7109375" style="198" customWidth="1"/>
    <col min="12" max="12" width="12.42578125" style="198" customWidth="1"/>
    <col min="13" max="13" width="14.85546875" style="198" customWidth="1"/>
    <col min="14" max="16" width="13.140625" style="198" hidden="1" customWidth="1"/>
    <col min="17" max="17" width="13.140625" style="198" customWidth="1"/>
    <col min="18" max="18" width="14.85546875" style="198" customWidth="1"/>
    <col min="19" max="19" width="14.42578125" style="198" customWidth="1"/>
    <col min="20" max="16384" width="9.140625" style="599"/>
  </cols>
  <sheetData>
    <row r="1" spans="1:21" ht="18" x14ac:dyDescent="0.25">
      <c r="A1" s="160" t="s">
        <v>353</v>
      </c>
      <c r="B1" s="175"/>
      <c r="C1" s="175"/>
      <c r="D1" s="175"/>
      <c r="E1" s="175"/>
      <c r="F1" s="176"/>
      <c r="G1" s="179"/>
      <c r="H1" s="160" t="s">
        <v>359</v>
      </c>
      <c r="I1" s="160"/>
      <c r="J1" s="160"/>
      <c r="K1" s="160"/>
      <c r="L1" s="175"/>
      <c r="M1" s="176"/>
      <c r="N1" s="199"/>
      <c r="O1" s="199"/>
      <c r="P1" s="199"/>
      <c r="Q1" s="199"/>
      <c r="R1" s="199"/>
      <c r="S1" s="199"/>
      <c r="T1" s="175"/>
      <c r="U1" s="192"/>
    </row>
    <row r="2" spans="1:21" ht="14.25" x14ac:dyDescent="0.2">
      <c r="A2" s="163" t="s">
        <v>6</v>
      </c>
      <c r="B2" s="163"/>
      <c r="C2" s="163"/>
      <c r="D2" s="163"/>
      <c r="E2" s="163"/>
      <c r="F2" s="163" t="s">
        <v>7</v>
      </c>
      <c r="G2" s="180"/>
      <c r="H2" s="163" t="s">
        <v>357</v>
      </c>
      <c r="I2" s="163"/>
      <c r="J2" s="163"/>
      <c r="K2" s="163"/>
      <c r="L2" s="163"/>
      <c r="M2" s="163"/>
      <c r="N2" s="200"/>
      <c r="O2" s="200"/>
      <c r="P2" s="200"/>
      <c r="Q2" s="200"/>
      <c r="R2" s="200"/>
      <c r="S2" s="200"/>
      <c r="T2" s="163"/>
      <c r="U2" s="192"/>
    </row>
    <row r="3" spans="1:21" ht="12" customHeight="1" x14ac:dyDescent="0.2">
      <c r="A3" s="163"/>
      <c r="B3" s="163"/>
      <c r="C3" s="163"/>
      <c r="D3" s="163"/>
      <c r="E3" s="163"/>
      <c r="F3" s="163" t="s">
        <v>9</v>
      </c>
      <c r="G3" s="180"/>
      <c r="H3" s="163"/>
      <c r="I3" s="163" t="s">
        <v>358</v>
      </c>
      <c r="J3" s="163"/>
      <c r="K3" s="163"/>
      <c r="L3" s="163"/>
      <c r="M3" s="163"/>
      <c r="N3" s="200"/>
      <c r="O3" s="200"/>
      <c r="P3" s="200"/>
      <c r="Q3" s="200"/>
      <c r="R3" s="200"/>
      <c r="S3" s="200"/>
      <c r="T3" s="163"/>
      <c r="U3" s="192"/>
    </row>
    <row r="4" spans="1:21" ht="17.25" customHeight="1" thickBot="1" x14ac:dyDescent="0.25">
      <c r="A4" s="163"/>
      <c r="B4" s="163"/>
      <c r="C4" s="163"/>
      <c r="D4" s="163"/>
      <c r="E4" s="163"/>
      <c r="F4" s="163"/>
      <c r="G4" s="180"/>
      <c r="H4" s="163"/>
      <c r="K4" s="200"/>
      <c r="L4" s="200"/>
      <c r="N4" s="200"/>
      <c r="O4" s="200"/>
      <c r="P4" s="200"/>
      <c r="Q4" s="200"/>
      <c r="R4" s="200"/>
      <c r="S4" s="200" t="s">
        <v>28</v>
      </c>
      <c r="T4" s="163"/>
      <c r="U4" s="192"/>
    </row>
    <row r="5" spans="1:21" ht="24" customHeight="1" thickBot="1" x14ac:dyDescent="0.25">
      <c r="A5" s="1384" t="s">
        <v>302</v>
      </c>
      <c r="B5" s="1385"/>
      <c r="C5" s="1385"/>
      <c r="D5" s="1385"/>
      <c r="E5" s="1385"/>
      <c r="F5" s="1385"/>
      <c r="G5" s="1385"/>
      <c r="H5" s="298"/>
      <c r="I5" s="27"/>
      <c r="J5" s="51"/>
      <c r="K5" s="51"/>
      <c r="L5" s="51"/>
      <c r="M5" s="51"/>
      <c r="N5" s="51"/>
      <c r="O5" s="51"/>
      <c r="P5" s="51"/>
      <c r="Q5" s="51"/>
      <c r="R5" s="51"/>
      <c r="S5" s="52"/>
    </row>
    <row r="6" spans="1:21" ht="24" hidden="1" customHeight="1" thickBot="1" x14ac:dyDescent="0.25">
      <c r="A6" s="325" t="s">
        <v>37</v>
      </c>
      <c r="B6" s="193"/>
      <c r="C6" s="193"/>
      <c r="D6" s="193"/>
      <c r="E6" s="193"/>
      <c r="F6" s="193"/>
      <c r="G6" s="193"/>
      <c r="H6" s="193"/>
      <c r="I6" s="201"/>
      <c r="J6" s="202"/>
      <c r="K6" s="202"/>
      <c r="L6" s="202"/>
      <c r="M6" s="202"/>
      <c r="N6" s="202"/>
      <c r="O6" s="202"/>
      <c r="P6" s="202"/>
      <c r="Q6" s="202"/>
      <c r="R6" s="202"/>
      <c r="S6" s="352"/>
    </row>
    <row r="7" spans="1:21" ht="25.5" customHeight="1" thickBot="1" x14ac:dyDescent="0.25">
      <c r="A7" s="1248" t="s">
        <v>51</v>
      </c>
      <c r="B7" s="1248" t="s">
        <v>67</v>
      </c>
      <c r="C7" s="1245" t="s">
        <v>4</v>
      </c>
      <c r="D7" s="1245" t="s">
        <v>3</v>
      </c>
      <c r="E7" s="1245" t="s">
        <v>5</v>
      </c>
      <c r="F7" s="1244" t="s">
        <v>13</v>
      </c>
      <c r="G7" s="1242" t="s">
        <v>14</v>
      </c>
      <c r="H7" s="1247" t="s">
        <v>15</v>
      </c>
      <c r="I7" s="1243" t="s">
        <v>16</v>
      </c>
      <c r="J7" s="1243" t="s">
        <v>17</v>
      </c>
      <c r="K7" s="1243" t="s">
        <v>18</v>
      </c>
      <c r="L7" s="1256" t="s">
        <v>146</v>
      </c>
      <c r="M7" s="1374" t="s">
        <v>144</v>
      </c>
      <c r="N7" s="1374"/>
      <c r="O7" s="1374"/>
      <c r="P7" s="1374"/>
      <c r="Q7" s="1374"/>
      <c r="R7" s="1374"/>
      <c r="S7" s="1256" t="s">
        <v>145</v>
      </c>
    </row>
    <row r="8" spans="1:21" ht="58.5" customHeight="1" thickBot="1" x14ac:dyDescent="0.25">
      <c r="A8" s="1248"/>
      <c r="B8" s="1248"/>
      <c r="C8" s="1369"/>
      <c r="D8" s="1369"/>
      <c r="E8" s="1369"/>
      <c r="F8" s="1244"/>
      <c r="G8" s="1242"/>
      <c r="H8" s="1380"/>
      <c r="I8" s="1367"/>
      <c r="J8" s="1367"/>
      <c r="K8" s="1367"/>
      <c r="L8" s="1259"/>
      <c r="M8" s="612" t="s">
        <v>29</v>
      </c>
      <c r="N8" s="612" t="s">
        <v>65</v>
      </c>
      <c r="O8" s="472" t="s">
        <v>99</v>
      </c>
      <c r="P8" s="472" t="s">
        <v>100</v>
      </c>
      <c r="Q8" s="137" t="s">
        <v>1</v>
      </c>
      <c r="R8" s="612" t="s">
        <v>66</v>
      </c>
      <c r="S8" s="1259"/>
    </row>
    <row r="9" spans="1:21" s="4" customFormat="1" ht="29.25" customHeight="1" thickBot="1" x14ac:dyDescent="0.25">
      <c r="A9" s="1282" t="s">
        <v>346</v>
      </c>
      <c r="B9" s="1283"/>
      <c r="C9" s="1283"/>
      <c r="D9" s="1283"/>
      <c r="E9" s="1283"/>
      <c r="F9" s="1283"/>
      <c r="G9" s="1283"/>
      <c r="H9" s="1283"/>
      <c r="I9" s="1283"/>
      <c r="J9" s="1283"/>
      <c r="K9" s="1283"/>
      <c r="L9" s="1283"/>
      <c r="M9" s="1283"/>
      <c r="N9" s="1283"/>
      <c r="O9" s="1283"/>
      <c r="P9" s="1297"/>
      <c r="Q9" s="1071"/>
      <c r="R9" s="1071"/>
      <c r="S9" s="1072"/>
    </row>
    <row r="10" spans="1:21" ht="65.25" customHeight="1" x14ac:dyDescent="0.2">
      <c r="A10" s="89">
        <v>1</v>
      </c>
      <c r="B10" s="90" t="s">
        <v>172</v>
      </c>
      <c r="C10" s="283"/>
      <c r="D10" s="90"/>
      <c r="E10" s="90"/>
      <c r="F10" s="607" t="s">
        <v>335</v>
      </c>
      <c r="G10" s="1070" t="s">
        <v>276</v>
      </c>
      <c r="H10" s="608" t="s">
        <v>128</v>
      </c>
      <c r="I10" s="90" t="s">
        <v>223</v>
      </c>
      <c r="J10" s="701">
        <v>2100</v>
      </c>
      <c r="K10" s="609" t="s">
        <v>149</v>
      </c>
      <c r="L10" s="1105">
        <v>0</v>
      </c>
      <c r="M10" s="610">
        <f t="shared" ref="M10:M11" si="0">N10+R10+O10+P10+Q10</f>
        <v>250</v>
      </c>
      <c r="N10" s="611"/>
      <c r="O10" s="543"/>
      <c r="P10" s="476"/>
      <c r="Q10" s="1107">
        <v>0</v>
      </c>
      <c r="R10" s="704">
        <v>250</v>
      </c>
      <c r="S10" s="707">
        <f t="shared" ref="S10:S12" si="1">J10-L10-M10</f>
        <v>1850</v>
      </c>
    </row>
    <row r="11" spans="1:21" ht="56.25" customHeight="1" x14ac:dyDescent="0.2">
      <c r="A11" s="31">
        <v>2</v>
      </c>
      <c r="B11" s="46" t="s">
        <v>179</v>
      </c>
      <c r="C11" s="3"/>
      <c r="D11" s="46"/>
      <c r="E11" s="46"/>
      <c r="F11" s="572" t="s">
        <v>504</v>
      </c>
      <c r="G11" s="603" t="s">
        <v>503</v>
      </c>
      <c r="H11" s="575" t="s">
        <v>148</v>
      </c>
      <c r="I11" s="46" t="s">
        <v>257</v>
      </c>
      <c r="J11" s="702">
        <v>3900</v>
      </c>
      <c r="K11" s="575" t="s">
        <v>149</v>
      </c>
      <c r="L11" s="862">
        <v>0</v>
      </c>
      <c r="M11" s="565">
        <f t="shared" si="0"/>
        <v>3300</v>
      </c>
      <c r="N11" s="566"/>
      <c r="O11" s="235"/>
      <c r="P11" s="365"/>
      <c r="Q11" s="865">
        <v>0</v>
      </c>
      <c r="R11" s="705">
        <v>3300</v>
      </c>
      <c r="S11" s="707">
        <f t="shared" si="1"/>
        <v>600</v>
      </c>
    </row>
    <row r="12" spans="1:21" ht="87" customHeight="1" thickBot="1" x14ac:dyDescent="0.25">
      <c r="A12" s="31">
        <v>3</v>
      </c>
      <c r="B12" s="359" t="s">
        <v>190</v>
      </c>
      <c r="C12" s="419"/>
      <c r="D12" s="359"/>
      <c r="E12" s="359"/>
      <c r="F12" s="573" t="s">
        <v>505</v>
      </c>
      <c r="G12" s="604" t="s">
        <v>277</v>
      </c>
      <c r="H12" s="577" t="s">
        <v>148</v>
      </c>
      <c r="I12" s="359" t="s">
        <v>221</v>
      </c>
      <c r="J12" s="703">
        <v>1200</v>
      </c>
      <c r="K12" s="577">
        <v>2015</v>
      </c>
      <c r="L12" s="1106">
        <v>0</v>
      </c>
      <c r="M12" s="126">
        <f t="shared" ref="M12" si="2">N12+R12+O12+P12+Q12</f>
        <v>1200</v>
      </c>
      <c r="N12" s="588"/>
      <c r="O12" s="589"/>
      <c r="P12" s="531"/>
      <c r="Q12" s="1108">
        <v>0</v>
      </c>
      <c r="R12" s="706">
        <v>1200</v>
      </c>
      <c r="S12" s="709">
        <f t="shared" si="1"/>
        <v>0</v>
      </c>
    </row>
    <row r="13" spans="1:21" s="541" customFormat="1" ht="34.5" customHeight="1" thickBot="1" x14ac:dyDescent="0.25">
      <c r="A13" s="1381" t="s">
        <v>347</v>
      </c>
      <c r="B13" s="1382"/>
      <c r="C13" s="1382"/>
      <c r="D13" s="1382"/>
      <c r="E13" s="1382"/>
      <c r="F13" s="1382"/>
      <c r="G13" s="1383"/>
      <c r="H13" s="1068"/>
      <c r="I13" s="1068"/>
      <c r="J13" s="92">
        <f>SUM(J10:J12)</f>
        <v>7200</v>
      </c>
      <c r="K13" s="92"/>
      <c r="L13" s="508">
        <f>SUM(L10:L12)</f>
        <v>0</v>
      </c>
      <c r="M13" s="1069">
        <f>SUM(M10:M12)</f>
        <v>4750</v>
      </c>
      <c r="N13" s="1069"/>
      <c r="O13" s="1069"/>
      <c r="P13" s="1069"/>
      <c r="Q13" s="510">
        <v>0</v>
      </c>
      <c r="R13" s="512">
        <f>SUM(R10:R12)</f>
        <v>4750</v>
      </c>
      <c r="S13" s="1069">
        <f>SUM(S10:S12)</f>
        <v>2450</v>
      </c>
    </row>
    <row r="14" spans="1:21" s="4" customFormat="1" ht="37.5" customHeight="1" thickBot="1" x14ac:dyDescent="0.25">
      <c r="A14" s="1282" t="s">
        <v>360</v>
      </c>
      <c r="B14" s="1283"/>
      <c r="C14" s="1283"/>
      <c r="D14" s="1283"/>
      <c r="E14" s="1283"/>
      <c r="F14" s="1283"/>
      <c r="G14" s="1283"/>
      <c r="H14" s="1283"/>
      <c r="I14" s="1283"/>
      <c r="J14" s="1283"/>
      <c r="K14" s="1283"/>
      <c r="L14" s="1283"/>
      <c r="M14" s="1296"/>
      <c r="N14" s="1283"/>
      <c r="O14" s="1283"/>
      <c r="P14" s="1297"/>
      <c r="Q14" s="1071"/>
      <c r="R14" s="1071"/>
      <c r="S14" s="1072"/>
    </row>
    <row r="15" spans="1:21" s="613" customFormat="1" ht="65.25" customHeight="1" x14ac:dyDescent="0.2">
      <c r="A15" s="45">
        <v>1</v>
      </c>
      <c r="B15" s="76" t="s">
        <v>158</v>
      </c>
      <c r="C15" s="616"/>
      <c r="D15" s="76"/>
      <c r="E15" s="76"/>
      <c r="F15" s="585" t="s">
        <v>332</v>
      </c>
      <c r="G15" s="605" t="s">
        <v>333</v>
      </c>
      <c r="H15" s="586" t="s">
        <v>148</v>
      </c>
      <c r="I15" s="76" t="s">
        <v>221</v>
      </c>
      <c r="J15" s="963">
        <v>1000</v>
      </c>
      <c r="K15" s="586">
        <v>2015</v>
      </c>
      <c r="L15" s="861">
        <v>0</v>
      </c>
      <c r="M15" s="1094">
        <f t="shared" ref="M15:M18" si="3">N15+R15+O15+P15+Q15</f>
        <v>1000</v>
      </c>
      <c r="N15" s="587"/>
      <c r="O15" s="77"/>
      <c r="P15" s="517"/>
      <c r="Q15" s="863">
        <v>0</v>
      </c>
      <c r="R15" s="692">
        <v>1000</v>
      </c>
      <c r="S15" s="864">
        <f>J15-L15-M15</f>
        <v>0</v>
      </c>
    </row>
    <row r="16" spans="1:21" s="613" customFormat="1" ht="72.75" customHeight="1" x14ac:dyDescent="0.2">
      <c r="A16" s="31">
        <v>2</v>
      </c>
      <c r="B16" s="46" t="s">
        <v>158</v>
      </c>
      <c r="C16" s="418"/>
      <c r="D16" s="46"/>
      <c r="E16" s="46"/>
      <c r="F16" s="571" t="s">
        <v>506</v>
      </c>
      <c r="G16" s="602" t="s">
        <v>334</v>
      </c>
      <c r="H16" s="574" t="s">
        <v>128</v>
      </c>
      <c r="I16" s="46" t="s">
        <v>223</v>
      </c>
      <c r="J16" s="702">
        <v>600</v>
      </c>
      <c r="K16" s="574">
        <v>2015</v>
      </c>
      <c r="L16" s="862">
        <v>0</v>
      </c>
      <c r="M16" s="1095">
        <f t="shared" si="3"/>
        <v>600</v>
      </c>
      <c r="N16" s="566"/>
      <c r="O16" s="235"/>
      <c r="P16" s="365"/>
      <c r="Q16" s="865">
        <v>0</v>
      </c>
      <c r="R16" s="695">
        <v>600</v>
      </c>
      <c r="S16" s="708">
        <f t="shared" ref="S16:S18" si="4">J16-L16-M16</f>
        <v>0</v>
      </c>
    </row>
    <row r="17" spans="1:20" s="613" customFormat="1" ht="66" customHeight="1" x14ac:dyDescent="0.2">
      <c r="A17" s="31">
        <v>3</v>
      </c>
      <c r="B17" s="46" t="s">
        <v>172</v>
      </c>
      <c r="C17" s="418"/>
      <c r="D17" s="46"/>
      <c r="E17" s="46"/>
      <c r="F17" s="571" t="s">
        <v>330</v>
      </c>
      <c r="G17" s="602" t="s">
        <v>328</v>
      </c>
      <c r="H17" s="574" t="s">
        <v>139</v>
      </c>
      <c r="I17" s="46" t="s">
        <v>223</v>
      </c>
      <c r="J17" s="702">
        <v>550</v>
      </c>
      <c r="K17" s="574">
        <v>2015</v>
      </c>
      <c r="L17" s="862">
        <v>0</v>
      </c>
      <c r="M17" s="1095">
        <f t="shared" si="3"/>
        <v>550</v>
      </c>
      <c r="N17" s="566"/>
      <c r="O17" s="235"/>
      <c r="P17" s="365"/>
      <c r="Q17" s="865">
        <v>0</v>
      </c>
      <c r="R17" s="695">
        <v>550</v>
      </c>
      <c r="S17" s="708">
        <f t="shared" si="4"/>
        <v>0</v>
      </c>
    </row>
    <row r="18" spans="1:20" s="613" customFormat="1" ht="123.75" customHeight="1" thickBot="1" x14ac:dyDescent="0.25">
      <c r="A18" s="364">
        <v>4</v>
      </c>
      <c r="B18" s="359" t="s">
        <v>190</v>
      </c>
      <c r="C18" s="418"/>
      <c r="D18" s="46"/>
      <c r="E18" s="46"/>
      <c r="F18" s="1017" t="s">
        <v>331</v>
      </c>
      <c r="G18" s="603" t="s">
        <v>329</v>
      </c>
      <c r="H18" s="576" t="s">
        <v>129</v>
      </c>
      <c r="I18" s="46" t="s">
        <v>223</v>
      </c>
      <c r="J18" s="702">
        <v>3100</v>
      </c>
      <c r="K18" s="575" t="s">
        <v>149</v>
      </c>
      <c r="L18" s="862">
        <v>0</v>
      </c>
      <c r="M18" s="126">
        <f t="shared" si="3"/>
        <v>100</v>
      </c>
      <c r="N18" s="566"/>
      <c r="O18" s="235"/>
      <c r="P18" s="365"/>
      <c r="Q18" s="865">
        <v>0</v>
      </c>
      <c r="R18" s="705">
        <v>100</v>
      </c>
      <c r="S18" s="708">
        <f t="shared" si="4"/>
        <v>3000</v>
      </c>
    </row>
    <row r="19" spans="1:20" s="541" customFormat="1" ht="34.5" customHeight="1" thickBot="1" x14ac:dyDescent="0.25">
      <c r="A19" s="1381" t="s">
        <v>361</v>
      </c>
      <c r="B19" s="1382"/>
      <c r="C19" s="1382"/>
      <c r="D19" s="1382"/>
      <c r="E19" s="1382"/>
      <c r="F19" s="1382"/>
      <c r="G19" s="1383"/>
      <c r="H19" s="1068"/>
      <c r="I19" s="1068"/>
      <c r="J19" s="92">
        <f>SUM(J15:J18)</f>
        <v>5250</v>
      </c>
      <c r="K19" s="92"/>
      <c r="L19" s="508">
        <f>SUM(L15:L18)</f>
        <v>0</v>
      </c>
      <c r="M19" s="1093">
        <f>SUM(M15:M18)</f>
        <v>2250</v>
      </c>
      <c r="N19" s="1069"/>
      <c r="O19" s="1069"/>
      <c r="P19" s="1069"/>
      <c r="Q19" s="510">
        <v>0</v>
      </c>
      <c r="R19" s="512">
        <f>SUM(R15:R18)</f>
        <v>2250</v>
      </c>
      <c r="S19" s="1069">
        <f>SUM(S15:S18)</f>
        <v>3000</v>
      </c>
    </row>
    <row r="20" spans="1:20" s="369" customFormat="1" ht="34.5" customHeight="1" thickBot="1" x14ac:dyDescent="0.3">
      <c r="A20" s="1377" t="s">
        <v>303</v>
      </c>
      <c r="B20" s="1378"/>
      <c r="C20" s="1378"/>
      <c r="D20" s="1378"/>
      <c r="E20" s="1378"/>
      <c r="F20" s="1378"/>
      <c r="G20" s="1379"/>
      <c r="H20" s="856"/>
      <c r="I20" s="856"/>
      <c r="J20" s="857">
        <f t="shared" ref="J20:S20" si="5">J13+J19</f>
        <v>12450</v>
      </c>
      <c r="K20" s="857">
        <f t="shared" si="5"/>
        <v>0</v>
      </c>
      <c r="L20" s="858">
        <f t="shared" si="5"/>
        <v>0</v>
      </c>
      <c r="M20" s="859">
        <f t="shared" si="5"/>
        <v>7000</v>
      </c>
      <c r="N20" s="1073">
        <f t="shared" si="5"/>
        <v>0</v>
      </c>
      <c r="O20" s="857">
        <f t="shared" si="5"/>
        <v>0</v>
      </c>
      <c r="P20" s="858">
        <f t="shared" si="5"/>
        <v>0</v>
      </c>
      <c r="Q20" s="860">
        <f t="shared" si="5"/>
        <v>0</v>
      </c>
      <c r="R20" s="866">
        <f t="shared" si="5"/>
        <v>7000</v>
      </c>
      <c r="S20" s="859">
        <f t="shared" si="5"/>
        <v>5450</v>
      </c>
    </row>
    <row r="21" spans="1:20" ht="13.5" customHeight="1" x14ac:dyDescent="0.2">
      <c r="A21" s="204"/>
      <c r="B21" s="197"/>
      <c r="C21" s="197"/>
      <c r="D21" s="197"/>
      <c r="E21" s="197"/>
      <c r="F21" s="197"/>
      <c r="G21" s="205"/>
      <c r="H21" s="206"/>
      <c r="I21" s="207"/>
      <c r="J21" s="208"/>
      <c r="K21" s="209"/>
      <c r="L21" s="210"/>
      <c r="N21" s="210"/>
      <c r="O21" s="210"/>
      <c r="P21" s="210"/>
      <c r="Q21" s="210"/>
      <c r="T21" s="53"/>
    </row>
    <row r="22" spans="1:20" ht="15" x14ac:dyDescent="0.2">
      <c r="A22" s="211"/>
      <c r="B22" s="211"/>
      <c r="C22" s="211"/>
      <c r="D22" s="211"/>
      <c r="E22" s="211"/>
      <c r="F22" s="211"/>
      <c r="G22" s="212"/>
      <c r="H22" s="196"/>
      <c r="I22" s="211"/>
      <c r="J22" s="559"/>
      <c r="K22" s="559"/>
      <c r="L22" s="559"/>
      <c r="M22" s="559"/>
      <c r="N22" s="559"/>
      <c r="O22" s="559"/>
      <c r="P22" s="559"/>
      <c r="Q22" s="559"/>
      <c r="R22" s="559"/>
      <c r="S22" s="559"/>
    </row>
    <row r="23" spans="1:20" x14ac:dyDescent="0.2">
      <c r="A23" s="197"/>
      <c r="B23" s="197"/>
      <c r="C23" s="197"/>
      <c r="D23" s="197"/>
      <c r="E23" s="197"/>
      <c r="F23" s="204"/>
      <c r="G23" s="197"/>
      <c r="H23" s="194"/>
      <c r="I23" s="213"/>
      <c r="J23" s="208"/>
      <c r="K23" s="209"/>
      <c r="L23" s="209"/>
    </row>
    <row r="24" spans="1:20" x14ac:dyDescent="0.2">
      <c r="A24" s="197"/>
      <c r="B24" s="197"/>
      <c r="C24" s="197"/>
      <c r="D24" s="197"/>
      <c r="E24" s="197"/>
      <c r="F24" s="214"/>
      <c r="G24" s="197"/>
      <c r="H24" s="195"/>
      <c r="I24" s="207"/>
      <c r="J24" s="208"/>
      <c r="K24" s="209"/>
      <c r="L24" s="209"/>
    </row>
    <row r="25" spans="1:20" x14ac:dyDescent="0.2">
      <c r="A25" s="197"/>
      <c r="B25" s="197"/>
      <c r="C25" s="197"/>
      <c r="D25" s="197"/>
      <c r="E25" s="197"/>
      <c r="F25" s="214"/>
      <c r="G25" s="197"/>
      <c r="H25" s="195"/>
      <c r="I25" s="207"/>
      <c r="J25" s="208"/>
      <c r="K25" s="209"/>
      <c r="L25" s="209"/>
    </row>
    <row r="26" spans="1:20" x14ac:dyDescent="0.2">
      <c r="A26" s="197"/>
      <c r="B26" s="197"/>
      <c r="C26" s="197"/>
      <c r="D26" s="197"/>
      <c r="E26" s="197"/>
      <c r="F26" s="197"/>
      <c r="G26" s="197"/>
      <c r="H26" s="215"/>
      <c r="I26" s="216"/>
      <c r="J26" s="217"/>
    </row>
    <row r="27" spans="1:20" x14ac:dyDescent="0.2">
      <c r="A27" s="197"/>
      <c r="B27" s="197"/>
      <c r="C27" s="197"/>
      <c r="D27" s="197"/>
      <c r="E27" s="197"/>
      <c r="F27" s="197"/>
      <c r="G27" s="197"/>
      <c r="H27" s="215"/>
      <c r="I27" s="216"/>
      <c r="J27" s="217"/>
    </row>
    <row r="28" spans="1:20" x14ac:dyDescent="0.2">
      <c r="A28" s="197"/>
      <c r="B28" s="197"/>
      <c r="C28" s="197"/>
      <c r="D28" s="197"/>
      <c r="E28" s="197"/>
      <c r="F28" s="197"/>
      <c r="G28" s="197"/>
      <c r="H28" s="215"/>
      <c r="I28" s="216"/>
      <c r="J28" s="217"/>
    </row>
    <row r="29" spans="1:20" x14ac:dyDescent="0.2">
      <c r="A29" s="197"/>
      <c r="B29" s="197"/>
      <c r="C29" s="197"/>
      <c r="D29" s="197"/>
      <c r="E29" s="197"/>
      <c r="F29" s="197"/>
      <c r="G29" s="197"/>
      <c r="I29" s="216"/>
      <c r="J29" s="217"/>
    </row>
    <row r="30" spans="1:20" x14ac:dyDescent="0.2">
      <c r="A30" s="197"/>
      <c r="B30" s="197"/>
      <c r="C30" s="197"/>
      <c r="D30" s="197"/>
      <c r="E30" s="197"/>
      <c r="F30" s="197"/>
      <c r="G30" s="197"/>
      <c r="I30" s="216"/>
      <c r="J30" s="217"/>
    </row>
    <row r="31" spans="1:20" x14ac:dyDescent="0.2">
      <c r="A31" s="197"/>
      <c r="B31" s="197"/>
      <c r="C31" s="197"/>
      <c r="D31" s="197"/>
      <c r="E31" s="197"/>
      <c r="F31" s="197"/>
      <c r="G31" s="197"/>
      <c r="I31" s="216"/>
      <c r="J31" s="217"/>
    </row>
    <row r="32" spans="1:20" x14ac:dyDescent="0.2">
      <c r="A32" s="197"/>
      <c r="B32" s="197"/>
      <c r="C32" s="197"/>
      <c r="D32" s="197"/>
      <c r="E32" s="197"/>
      <c r="F32" s="197"/>
      <c r="G32" s="197"/>
      <c r="I32" s="216"/>
      <c r="J32" s="217"/>
    </row>
    <row r="33" spans="1:21" s="198" customFormat="1" x14ac:dyDescent="0.2">
      <c r="A33" s="197"/>
      <c r="B33" s="197"/>
      <c r="C33" s="197"/>
      <c r="D33" s="197"/>
      <c r="E33" s="197"/>
      <c r="F33" s="197"/>
      <c r="G33" s="197"/>
      <c r="H33" s="599"/>
      <c r="I33" s="216"/>
      <c r="J33" s="217"/>
      <c r="T33" s="599"/>
      <c r="U33" s="599"/>
    </row>
    <row r="34" spans="1:21" s="198" customFormat="1" x14ac:dyDescent="0.2">
      <c r="A34" s="197"/>
      <c r="B34" s="197"/>
      <c r="C34" s="197"/>
      <c r="D34" s="197"/>
      <c r="E34" s="197"/>
      <c r="F34" s="197"/>
      <c r="G34" s="197"/>
      <c r="H34" s="599"/>
      <c r="I34" s="216"/>
      <c r="J34" s="217"/>
      <c r="T34" s="599"/>
      <c r="U34" s="599"/>
    </row>
    <row r="35" spans="1:21" s="198" customFormat="1" x14ac:dyDescent="0.2">
      <c r="A35" s="197"/>
      <c r="B35" s="197"/>
      <c r="C35" s="197"/>
      <c r="D35" s="197"/>
      <c r="E35" s="197"/>
      <c r="F35" s="197"/>
      <c r="G35" s="197"/>
      <c r="H35" s="599"/>
      <c r="I35" s="216"/>
      <c r="J35" s="217"/>
      <c r="T35" s="599"/>
      <c r="U35" s="599"/>
    </row>
    <row r="36" spans="1:21" s="198" customFormat="1" x14ac:dyDescent="0.2">
      <c r="A36" s="197"/>
      <c r="B36" s="197"/>
      <c r="C36" s="197"/>
      <c r="D36" s="197"/>
      <c r="E36" s="197"/>
      <c r="F36" s="197"/>
      <c r="G36" s="197"/>
      <c r="H36" s="599"/>
      <c r="I36" s="216"/>
      <c r="J36" s="217"/>
      <c r="T36" s="599"/>
      <c r="U36" s="599"/>
    </row>
    <row r="37" spans="1:21" s="198" customFormat="1" x14ac:dyDescent="0.2">
      <c r="A37" s="197"/>
      <c r="B37" s="197"/>
      <c r="C37" s="197"/>
      <c r="D37" s="197"/>
      <c r="E37" s="197"/>
      <c r="F37" s="197"/>
      <c r="G37" s="197"/>
      <c r="H37" s="599"/>
      <c r="I37" s="216"/>
      <c r="J37" s="217"/>
      <c r="T37" s="599"/>
      <c r="U37" s="599"/>
    </row>
    <row r="38" spans="1:21" s="198" customFormat="1" x14ac:dyDescent="0.2">
      <c r="A38" s="197"/>
      <c r="B38" s="197"/>
      <c r="C38" s="197"/>
      <c r="D38" s="197"/>
      <c r="E38" s="197"/>
      <c r="F38" s="197"/>
      <c r="G38" s="197"/>
      <c r="H38" s="599"/>
      <c r="I38" s="216"/>
      <c r="J38" s="217"/>
      <c r="T38" s="599"/>
      <c r="U38" s="599"/>
    </row>
    <row r="39" spans="1:21" s="198" customFormat="1" x14ac:dyDescent="0.2">
      <c r="A39" s="197"/>
      <c r="B39" s="197"/>
      <c r="C39" s="197"/>
      <c r="D39" s="197"/>
      <c r="E39" s="197"/>
      <c r="F39" s="197"/>
      <c r="G39" s="197"/>
      <c r="H39" s="599"/>
      <c r="I39" s="216"/>
      <c r="J39" s="217"/>
      <c r="T39" s="599"/>
      <c r="U39" s="599"/>
    </row>
    <row r="40" spans="1:21" s="198" customFormat="1" x14ac:dyDescent="0.2">
      <c r="A40" s="197"/>
      <c r="B40" s="197"/>
      <c r="C40" s="197"/>
      <c r="D40" s="197"/>
      <c r="E40" s="197"/>
      <c r="F40" s="197"/>
      <c r="G40" s="197"/>
      <c r="H40" s="599"/>
      <c r="I40" s="216"/>
      <c r="J40" s="217"/>
      <c r="T40" s="599"/>
      <c r="U40" s="599"/>
    </row>
    <row r="41" spans="1:21" s="198" customFormat="1" x14ac:dyDescent="0.2">
      <c r="A41" s="197"/>
      <c r="B41" s="197"/>
      <c r="C41" s="197"/>
      <c r="D41" s="197"/>
      <c r="E41" s="197"/>
      <c r="F41" s="197"/>
      <c r="G41" s="197"/>
      <c r="H41" s="599"/>
      <c r="I41" s="216"/>
      <c r="J41" s="217"/>
      <c r="T41" s="599"/>
      <c r="U41" s="599"/>
    </row>
    <row r="42" spans="1:21" s="198" customFormat="1" x14ac:dyDescent="0.2">
      <c r="A42" s="197"/>
      <c r="B42" s="197"/>
      <c r="C42" s="197"/>
      <c r="D42" s="197"/>
      <c r="E42" s="197"/>
      <c r="F42" s="197"/>
      <c r="G42" s="197"/>
      <c r="H42" s="599"/>
      <c r="I42" s="216"/>
      <c r="J42" s="217"/>
      <c r="T42" s="599"/>
      <c r="U42" s="599"/>
    </row>
    <row r="43" spans="1:21" s="198" customFormat="1" x14ac:dyDescent="0.2">
      <c r="A43" s="197"/>
      <c r="B43" s="197"/>
      <c r="C43" s="197"/>
      <c r="D43" s="197"/>
      <c r="E43" s="197"/>
      <c r="F43" s="197"/>
      <c r="G43" s="197"/>
      <c r="H43" s="599"/>
      <c r="I43" s="216"/>
      <c r="J43" s="217"/>
      <c r="T43" s="599"/>
      <c r="U43" s="599"/>
    </row>
    <row r="44" spans="1:21" s="198" customFormat="1" x14ac:dyDescent="0.2">
      <c r="A44" s="197"/>
      <c r="B44" s="197"/>
      <c r="C44" s="197"/>
      <c r="D44" s="197"/>
      <c r="E44" s="197"/>
      <c r="F44" s="197"/>
      <c r="G44" s="197"/>
      <c r="H44" s="599"/>
      <c r="I44" s="216"/>
      <c r="J44" s="217"/>
      <c r="T44" s="599"/>
      <c r="U44" s="599"/>
    </row>
    <row r="45" spans="1:21" s="198" customFormat="1" x14ac:dyDescent="0.2">
      <c r="A45" s="197"/>
      <c r="B45" s="197"/>
      <c r="C45" s="197"/>
      <c r="D45" s="197"/>
      <c r="E45" s="197"/>
      <c r="F45" s="197"/>
      <c r="G45" s="197"/>
      <c r="H45" s="599"/>
      <c r="I45" s="216"/>
      <c r="J45" s="217"/>
      <c r="T45" s="599"/>
      <c r="U45" s="599"/>
    </row>
    <row r="46" spans="1:21" s="198" customFormat="1" x14ac:dyDescent="0.2">
      <c r="A46" s="197"/>
      <c r="B46" s="197"/>
      <c r="C46" s="197"/>
      <c r="D46" s="197"/>
      <c r="E46" s="197"/>
      <c r="F46" s="197"/>
      <c r="G46" s="197"/>
      <c r="H46" s="599"/>
      <c r="I46" s="197"/>
      <c r="J46" s="217"/>
      <c r="T46" s="599"/>
      <c r="U46" s="599"/>
    </row>
    <row r="47" spans="1:21" s="198" customFormat="1" x14ac:dyDescent="0.2">
      <c r="A47" s="197"/>
      <c r="B47" s="197"/>
      <c r="C47" s="197"/>
      <c r="D47" s="197"/>
      <c r="E47" s="197"/>
      <c r="F47" s="197"/>
      <c r="G47" s="197"/>
      <c r="H47" s="599"/>
      <c r="I47" s="197"/>
      <c r="J47" s="217"/>
      <c r="T47" s="599"/>
      <c r="U47" s="599"/>
    </row>
    <row r="48" spans="1:21" s="198" customFormat="1" x14ac:dyDescent="0.2">
      <c r="A48" s="197"/>
      <c r="B48" s="197"/>
      <c r="C48" s="197"/>
      <c r="D48" s="197"/>
      <c r="E48" s="197"/>
      <c r="F48" s="197"/>
      <c r="G48" s="197"/>
      <c r="H48" s="599"/>
      <c r="I48" s="197"/>
      <c r="J48" s="217"/>
      <c r="T48" s="599"/>
      <c r="U48" s="599"/>
    </row>
    <row r="49" spans="1:21" s="198" customFormat="1" x14ac:dyDescent="0.2">
      <c r="A49" s="197"/>
      <c r="B49" s="197"/>
      <c r="C49" s="197"/>
      <c r="D49" s="197"/>
      <c r="E49" s="197"/>
      <c r="F49" s="197"/>
      <c r="G49" s="197"/>
      <c r="H49" s="599"/>
      <c r="I49" s="197"/>
      <c r="J49" s="217"/>
      <c r="T49" s="599"/>
      <c r="U49" s="599"/>
    </row>
    <row r="50" spans="1:21" s="198" customFormat="1" x14ac:dyDescent="0.2">
      <c r="A50" s="197"/>
      <c r="B50" s="197"/>
      <c r="C50" s="197"/>
      <c r="D50" s="197"/>
      <c r="E50" s="197"/>
      <c r="F50" s="197"/>
      <c r="G50" s="197"/>
      <c r="H50" s="599"/>
      <c r="I50" s="197"/>
      <c r="J50" s="217"/>
      <c r="T50" s="599"/>
      <c r="U50" s="599"/>
    </row>
    <row r="51" spans="1:21" s="198" customFormat="1" x14ac:dyDescent="0.2">
      <c r="A51" s="197"/>
      <c r="B51" s="197"/>
      <c r="C51" s="197"/>
      <c r="D51" s="197"/>
      <c r="E51" s="197"/>
      <c r="F51" s="197"/>
      <c r="G51" s="197"/>
      <c r="H51" s="599"/>
      <c r="I51" s="197"/>
      <c r="J51" s="217"/>
      <c r="T51" s="599"/>
      <c r="U51" s="599"/>
    </row>
    <row r="52" spans="1:21" s="198" customFormat="1" x14ac:dyDescent="0.2">
      <c r="A52" s="197"/>
      <c r="B52" s="197"/>
      <c r="C52" s="197"/>
      <c r="D52" s="197"/>
      <c r="E52" s="197"/>
      <c r="F52" s="197"/>
      <c r="G52" s="197"/>
      <c r="H52" s="599"/>
      <c r="I52" s="197"/>
      <c r="J52" s="217"/>
      <c r="T52" s="599"/>
      <c r="U52" s="599"/>
    </row>
    <row r="53" spans="1:21" s="198" customFormat="1" x14ac:dyDescent="0.2">
      <c r="A53" s="197"/>
      <c r="B53" s="197"/>
      <c r="C53" s="197"/>
      <c r="D53" s="197"/>
      <c r="E53" s="197"/>
      <c r="F53" s="197"/>
      <c r="G53" s="197"/>
      <c r="H53" s="599"/>
      <c r="I53" s="197"/>
      <c r="J53" s="217"/>
      <c r="T53" s="599"/>
      <c r="U53" s="599"/>
    </row>
    <row r="54" spans="1:21" s="198" customFormat="1" x14ac:dyDescent="0.2">
      <c r="A54" s="197"/>
      <c r="B54" s="197"/>
      <c r="C54" s="197"/>
      <c r="D54" s="197"/>
      <c r="E54" s="197"/>
      <c r="F54" s="197"/>
      <c r="G54" s="197"/>
      <c r="H54" s="599"/>
      <c r="I54" s="197"/>
      <c r="J54" s="217"/>
      <c r="T54" s="599"/>
      <c r="U54" s="599"/>
    </row>
    <row r="55" spans="1:21" s="198" customFormat="1" x14ac:dyDescent="0.2">
      <c r="A55" s="197"/>
      <c r="B55" s="197"/>
      <c r="C55" s="197"/>
      <c r="D55" s="197"/>
      <c r="E55" s="197"/>
      <c r="F55" s="197"/>
      <c r="G55" s="197"/>
      <c r="H55" s="599"/>
      <c r="I55" s="197"/>
      <c r="J55" s="217"/>
      <c r="T55" s="599"/>
      <c r="U55" s="599"/>
    </row>
    <row r="56" spans="1:21" s="198" customFormat="1" x14ac:dyDescent="0.2">
      <c r="A56" s="197"/>
      <c r="B56" s="197"/>
      <c r="C56" s="197"/>
      <c r="D56" s="197"/>
      <c r="E56" s="197"/>
      <c r="F56" s="197"/>
      <c r="G56" s="197"/>
      <c r="H56" s="599"/>
      <c r="I56" s="197"/>
      <c r="J56" s="217"/>
      <c r="T56" s="599"/>
      <c r="U56" s="599"/>
    </row>
    <row r="57" spans="1:21" s="198" customFormat="1" x14ac:dyDescent="0.2">
      <c r="A57" s="599"/>
      <c r="B57" s="599"/>
      <c r="C57" s="599"/>
      <c r="D57" s="599"/>
      <c r="E57" s="599"/>
      <c r="F57" s="599"/>
      <c r="G57" s="599"/>
      <c r="H57" s="599"/>
      <c r="I57" s="197"/>
      <c r="J57" s="217"/>
      <c r="T57" s="599"/>
      <c r="U57" s="599"/>
    </row>
    <row r="58" spans="1:21" s="198" customFormat="1" x14ac:dyDescent="0.2">
      <c r="A58" s="599"/>
      <c r="B58" s="599"/>
      <c r="C58" s="599"/>
      <c r="D58" s="599"/>
      <c r="E58" s="599"/>
      <c r="F58" s="599"/>
      <c r="G58" s="599"/>
      <c r="H58" s="599"/>
      <c r="I58" s="197"/>
      <c r="J58" s="217"/>
      <c r="T58" s="599"/>
      <c r="U58" s="599"/>
    </row>
    <row r="59" spans="1:21" s="198" customFormat="1" x14ac:dyDescent="0.2">
      <c r="A59" s="599"/>
      <c r="B59" s="599"/>
      <c r="C59" s="599"/>
      <c r="D59" s="599"/>
      <c r="E59" s="599"/>
      <c r="F59" s="599"/>
      <c r="G59" s="599"/>
      <c r="H59" s="599"/>
      <c r="I59" s="197"/>
      <c r="J59" s="217"/>
      <c r="T59" s="599"/>
      <c r="U59" s="599"/>
    </row>
    <row r="60" spans="1:21" s="198" customFormat="1" x14ac:dyDescent="0.2">
      <c r="A60" s="599"/>
      <c r="B60" s="599"/>
      <c r="C60" s="599"/>
      <c r="D60" s="599"/>
      <c r="E60" s="599"/>
      <c r="F60" s="599"/>
      <c r="G60" s="599"/>
      <c r="H60" s="599"/>
      <c r="I60" s="197"/>
      <c r="J60" s="217"/>
      <c r="T60" s="599"/>
      <c r="U60" s="599"/>
    </row>
    <row r="61" spans="1:21" s="198" customFormat="1" x14ac:dyDescent="0.2">
      <c r="A61" s="599"/>
      <c r="B61" s="599"/>
      <c r="C61" s="599"/>
      <c r="D61" s="599"/>
      <c r="E61" s="599"/>
      <c r="F61" s="599"/>
      <c r="G61" s="599"/>
      <c r="H61" s="599"/>
      <c r="I61" s="197"/>
      <c r="J61" s="217"/>
      <c r="T61" s="599"/>
      <c r="U61" s="599"/>
    </row>
    <row r="62" spans="1:21" s="198" customFormat="1" x14ac:dyDescent="0.2">
      <c r="A62" s="599"/>
      <c r="B62" s="599"/>
      <c r="C62" s="599"/>
      <c r="D62" s="599"/>
      <c r="E62" s="599"/>
      <c r="F62" s="599"/>
      <c r="G62" s="599"/>
      <c r="H62" s="599"/>
      <c r="I62" s="197"/>
      <c r="J62" s="217"/>
      <c r="T62" s="599"/>
      <c r="U62" s="599"/>
    </row>
    <row r="63" spans="1:21" s="198" customFormat="1" x14ac:dyDescent="0.2">
      <c r="A63" s="599"/>
      <c r="B63" s="599"/>
      <c r="C63" s="599"/>
      <c r="D63" s="599"/>
      <c r="E63" s="599"/>
      <c r="F63" s="599"/>
      <c r="G63" s="599"/>
      <c r="H63" s="599"/>
      <c r="I63" s="197"/>
      <c r="J63" s="217"/>
      <c r="T63" s="599"/>
      <c r="U63" s="599"/>
    </row>
    <row r="64" spans="1:21" s="198" customFormat="1" x14ac:dyDescent="0.2">
      <c r="A64" s="599"/>
      <c r="B64" s="599"/>
      <c r="C64" s="599"/>
      <c r="D64" s="599"/>
      <c r="E64" s="599"/>
      <c r="F64" s="599"/>
      <c r="G64" s="599"/>
      <c r="H64" s="599"/>
      <c r="I64" s="197"/>
      <c r="J64" s="217"/>
      <c r="T64" s="599"/>
      <c r="U64" s="599"/>
    </row>
    <row r="65" spans="1:21" s="198" customFormat="1" x14ac:dyDescent="0.2">
      <c r="A65" s="599"/>
      <c r="B65" s="599"/>
      <c r="C65" s="599"/>
      <c r="D65" s="599"/>
      <c r="E65" s="599"/>
      <c r="F65" s="599"/>
      <c r="G65" s="599"/>
      <c r="H65" s="599"/>
      <c r="I65" s="197"/>
      <c r="J65" s="217"/>
      <c r="T65" s="599"/>
      <c r="U65" s="599"/>
    </row>
    <row r="66" spans="1:21" s="198" customFormat="1" x14ac:dyDescent="0.2">
      <c r="A66" s="599"/>
      <c r="B66" s="599"/>
      <c r="C66" s="599"/>
      <c r="D66" s="599"/>
      <c r="E66" s="599"/>
      <c r="F66" s="599"/>
      <c r="G66" s="599"/>
      <c r="H66" s="599"/>
      <c r="I66" s="197"/>
      <c r="J66" s="217"/>
      <c r="T66" s="599"/>
      <c r="U66" s="599"/>
    </row>
    <row r="67" spans="1:21" s="198" customFormat="1" x14ac:dyDescent="0.2">
      <c r="A67" s="599"/>
      <c r="B67" s="599"/>
      <c r="C67" s="599"/>
      <c r="D67" s="599"/>
      <c r="E67" s="599"/>
      <c r="F67" s="599"/>
      <c r="G67" s="599"/>
      <c r="H67" s="599"/>
      <c r="I67" s="197"/>
      <c r="J67" s="217"/>
      <c r="T67" s="599"/>
      <c r="U67" s="599"/>
    </row>
    <row r="68" spans="1:21" s="198" customFormat="1" x14ac:dyDescent="0.2">
      <c r="A68" s="599"/>
      <c r="B68" s="599"/>
      <c r="C68" s="599"/>
      <c r="D68" s="599"/>
      <c r="E68" s="599"/>
      <c r="F68" s="599"/>
      <c r="G68" s="599"/>
      <c r="H68" s="599"/>
      <c r="I68" s="197"/>
      <c r="J68" s="217"/>
      <c r="T68" s="599"/>
      <c r="U68" s="599"/>
    </row>
    <row r="69" spans="1:21" s="198" customFormat="1" x14ac:dyDescent="0.2">
      <c r="A69" s="599"/>
      <c r="B69" s="599"/>
      <c r="C69" s="599"/>
      <c r="D69" s="599"/>
      <c r="E69" s="599"/>
      <c r="F69" s="599"/>
      <c r="G69" s="599"/>
      <c r="H69" s="599"/>
      <c r="I69" s="197"/>
      <c r="J69" s="217"/>
      <c r="T69" s="599"/>
      <c r="U69" s="599"/>
    </row>
    <row r="70" spans="1:21" s="198" customFormat="1" x14ac:dyDescent="0.2">
      <c r="A70" s="599"/>
      <c r="B70" s="599"/>
      <c r="C70" s="599"/>
      <c r="D70" s="599"/>
      <c r="E70" s="599"/>
      <c r="F70" s="599"/>
      <c r="G70" s="599"/>
      <c r="H70" s="599"/>
      <c r="I70" s="197"/>
      <c r="J70" s="217"/>
      <c r="T70" s="599"/>
      <c r="U70" s="599"/>
    </row>
    <row r="71" spans="1:21" s="198" customFormat="1" x14ac:dyDescent="0.2">
      <c r="A71" s="599"/>
      <c r="B71" s="599"/>
      <c r="C71" s="599"/>
      <c r="D71" s="599"/>
      <c r="E71" s="599"/>
      <c r="F71" s="599"/>
      <c r="G71" s="599"/>
      <c r="H71" s="599"/>
      <c r="I71" s="197"/>
      <c r="J71" s="217"/>
      <c r="T71" s="599"/>
      <c r="U71" s="599"/>
    </row>
    <row r="72" spans="1:21" s="198" customFormat="1" x14ac:dyDescent="0.2">
      <c r="A72" s="599"/>
      <c r="B72" s="599"/>
      <c r="C72" s="599"/>
      <c r="D72" s="599"/>
      <c r="E72" s="599"/>
      <c r="F72" s="599"/>
      <c r="G72" s="599"/>
      <c r="H72" s="599"/>
      <c r="I72" s="197"/>
      <c r="J72" s="217"/>
      <c r="T72" s="599"/>
      <c r="U72" s="599"/>
    </row>
    <row r="73" spans="1:21" s="198" customFormat="1" x14ac:dyDescent="0.2">
      <c r="A73" s="599"/>
      <c r="B73" s="599"/>
      <c r="C73" s="599"/>
      <c r="D73" s="599"/>
      <c r="E73" s="599"/>
      <c r="F73" s="599"/>
      <c r="G73" s="599"/>
      <c r="H73" s="599"/>
      <c r="I73" s="197"/>
      <c r="J73" s="217"/>
      <c r="T73" s="599"/>
      <c r="U73" s="599"/>
    </row>
    <row r="74" spans="1:21" s="198" customFormat="1" x14ac:dyDescent="0.2">
      <c r="A74" s="599"/>
      <c r="B74" s="599"/>
      <c r="C74" s="599"/>
      <c r="D74" s="599"/>
      <c r="E74" s="599"/>
      <c r="F74" s="599"/>
      <c r="G74" s="599"/>
      <c r="H74" s="599"/>
      <c r="I74" s="197"/>
      <c r="J74" s="217"/>
      <c r="T74" s="599"/>
      <c r="U74" s="599"/>
    </row>
    <row r="75" spans="1:21" s="198" customFormat="1" x14ac:dyDescent="0.2">
      <c r="A75" s="599"/>
      <c r="B75" s="599"/>
      <c r="C75" s="599"/>
      <c r="D75" s="599"/>
      <c r="E75" s="599"/>
      <c r="F75" s="599"/>
      <c r="G75" s="599"/>
      <c r="H75" s="599"/>
      <c r="I75" s="197"/>
      <c r="J75" s="217"/>
      <c r="T75" s="599"/>
      <c r="U75" s="599"/>
    </row>
    <row r="76" spans="1:21" s="198" customFormat="1" x14ac:dyDescent="0.2">
      <c r="A76" s="599"/>
      <c r="B76" s="599"/>
      <c r="C76" s="599"/>
      <c r="D76" s="599"/>
      <c r="E76" s="599"/>
      <c r="F76" s="599"/>
      <c r="G76" s="599"/>
      <c r="H76" s="599"/>
      <c r="I76" s="197"/>
      <c r="J76" s="217"/>
      <c r="T76" s="599"/>
      <c r="U76" s="599"/>
    </row>
    <row r="77" spans="1:21" s="198" customFormat="1" x14ac:dyDescent="0.2">
      <c r="A77" s="599"/>
      <c r="B77" s="599"/>
      <c r="C77" s="599"/>
      <c r="D77" s="599"/>
      <c r="E77" s="599"/>
      <c r="F77" s="599"/>
      <c r="G77" s="599"/>
      <c r="H77" s="599"/>
      <c r="I77" s="197"/>
      <c r="J77" s="217"/>
      <c r="T77" s="599"/>
      <c r="U77" s="599"/>
    </row>
    <row r="78" spans="1:21" s="198" customFormat="1" x14ac:dyDescent="0.2">
      <c r="A78" s="599"/>
      <c r="B78" s="599"/>
      <c r="C78" s="599"/>
      <c r="D78" s="599"/>
      <c r="E78" s="599"/>
      <c r="F78" s="599"/>
      <c r="G78" s="599"/>
      <c r="H78" s="599"/>
      <c r="I78" s="197"/>
      <c r="J78" s="217"/>
      <c r="T78" s="599"/>
      <c r="U78" s="599"/>
    </row>
    <row r="79" spans="1:21" s="198" customFormat="1" x14ac:dyDescent="0.2">
      <c r="A79" s="599"/>
      <c r="B79" s="599"/>
      <c r="C79" s="599"/>
      <c r="D79" s="599"/>
      <c r="E79" s="599"/>
      <c r="F79" s="599"/>
      <c r="G79" s="599"/>
      <c r="H79" s="599"/>
      <c r="I79" s="197"/>
      <c r="J79" s="217"/>
      <c r="T79" s="599"/>
      <c r="U79" s="599"/>
    </row>
    <row r="80" spans="1:21" s="198" customFormat="1" x14ac:dyDescent="0.2">
      <c r="A80" s="599"/>
      <c r="B80" s="599"/>
      <c r="C80" s="599"/>
      <c r="D80" s="599"/>
      <c r="E80" s="599"/>
      <c r="F80" s="599"/>
      <c r="G80" s="599"/>
      <c r="H80" s="599"/>
      <c r="I80" s="197"/>
      <c r="J80" s="217"/>
      <c r="T80" s="599"/>
      <c r="U80" s="599"/>
    </row>
    <row r="81" spans="1:21" s="198" customFormat="1" x14ac:dyDescent="0.2">
      <c r="A81" s="599"/>
      <c r="B81" s="599"/>
      <c r="C81" s="599"/>
      <c r="D81" s="599"/>
      <c r="E81" s="599"/>
      <c r="F81" s="599"/>
      <c r="G81" s="599"/>
      <c r="H81" s="599"/>
      <c r="I81" s="197"/>
      <c r="J81" s="217"/>
      <c r="T81" s="599"/>
      <c r="U81" s="599"/>
    </row>
    <row r="82" spans="1:21" s="198" customFormat="1" x14ac:dyDescent="0.2">
      <c r="A82" s="599"/>
      <c r="B82" s="599"/>
      <c r="C82" s="599"/>
      <c r="D82" s="599"/>
      <c r="E82" s="599"/>
      <c r="F82" s="599"/>
      <c r="G82" s="599"/>
      <c r="H82" s="599"/>
      <c r="I82" s="197"/>
      <c r="J82" s="217"/>
      <c r="T82" s="599"/>
      <c r="U82" s="599"/>
    </row>
    <row r="83" spans="1:21" s="198" customFormat="1" x14ac:dyDescent="0.2">
      <c r="A83" s="599"/>
      <c r="B83" s="599"/>
      <c r="C83" s="599"/>
      <c r="D83" s="599"/>
      <c r="E83" s="599"/>
      <c r="F83" s="599"/>
      <c r="G83" s="599"/>
      <c r="H83" s="599"/>
      <c r="I83" s="197"/>
      <c r="J83" s="217"/>
      <c r="T83" s="599"/>
      <c r="U83" s="599"/>
    </row>
    <row r="84" spans="1:21" s="198" customFormat="1" x14ac:dyDescent="0.2">
      <c r="A84" s="599"/>
      <c r="B84" s="599"/>
      <c r="C84" s="599"/>
      <c r="D84" s="599"/>
      <c r="E84" s="599"/>
      <c r="F84" s="599"/>
      <c r="G84" s="599"/>
      <c r="H84" s="599"/>
      <c r="I84" s="197"/>
      <c r="J84" s="217"/>
      <c r="T84" s="599"/>
      <c r="U84" s="599"/>
    </row>
    <row r="85" spans="1:21" s="198" customFormat="1" x14ac:dyDescent="0.2">
      <c r="A85" s="599"/>
      <c r="B85" s="599"/>
      <c r="C85" s="599"/>
      <c r="D85" s="599"/>
      <c r="E85" s="599"/>
      <c r="F85" s="599"/>
      <c r="G85" s="599"/>
      <c r="H85" s="599"/>
      <c r="I85" s="197"/>
      <c r="J85" s="217"/>
      <c r="T85" s="599"/>
      <c r="U85" s="599"/>
    </row>
    <row r="86" spans="1:21" s="198" customFormat="1" x14ac:dyDescent="0.2">
      <c r="A86" s="599"/>
      <c r="B86" s="599"/>
      <c r="C86" s="599"/>
      <c r="D86" s="599"/>
      <c r="E86" s="599"/>
      <c r="F86" s="599"/>
      <c r="G86" s="599"/>
      <c r="H86" s="599"/>
      <c r="I86" s="197"/>
      <c r="J86" s="217"/>
      <c r="T86" s="599"/>
      <c r="U86" s="599"/>
    </row>
    <row r="87" spans="1:21" s="198" customFormat="1" x14ac:dyDescent="0.2">
      <c r="A87" s="599"/>
      <c r="B87" s="599"/>
      <c r="C87" s="599"/>
      <c r="D87" s="599"/>
      <c r="E87" s="599"/>
      <c r="F87" s="599"/>
      <c r="G87" s="599"/>
      <c r="H87" s="599"/>
      <c r="I87" s="197"/>
      <c r="J87" s="217"/>
      <c r="T87" s="599"/>
      <c r="U87" s="599"/>
    </row>
    <row r="88" spans="1:21" s="198" customFormat="1" x14ac:dyDescent="0.2">
      <c r="A88" s="599"/>
      <c r="B88" s="599"/>
      <c r="C88" s="599"/>
      <c r="D88" s="599"/>
      <c r="E88" s="599"/>
      <c r="F88" s="599"/>
      <c r="G88" s="599"/>
      <c r="H88" s="599"/>
      <c r="I88" s="197"/>
      <c r="J88" s="217"/>
      <c r="T88" s="599"/>
      <c r="U88" s="599"/>
    </row>
    <row r="89" spans="1:21" s="198" customFormat="1" x14ac:dyDescent="0.2">
      <c r="A89" s="599"/>
      <c r="B89" s="599"/>
      <c r="C89" s="599"/>
      <c r="D89" s="599"/>
      <c r="E89" s="599"/>
      <c r="F89" s="599"/>
      <c r="G89" s="599"/>
      <c r="H89" s="599"/>
      <c r="I89" s="197"/>
      <c r="J89" s="217"/>
      <c r="T89" s="599"/>
      <c r="U89" s="599"/>
    </row>
    <row r="90" spans="1:21" s="198" customFormat="1" x14ac:dyDescent="0.2">
      <c r="A90" s="599"/>
      <c r="B90" s="599"/>
      <c r="C90" s="599"/>
      <c r="D90" s="599"/>
      <c r="E90" s="599"/>
      <c r="F90" s="599"/>
      <c r="G90" s="599"/>
      <c r="H90" s="599"/>
      <c r="I90" s="197"/>
      <c r="J90" s="217"/>
      <c r="T90" s="599"/>
      <c r="U90" s="599"/>
    </row>
    <row r="91" spans="1:21" s="198" customFormat="1" x14ac:dyDescent="0.2">
      <c r="A91" s="599"/>
      <c r="B91" s="599"/>
      <c r="C91" s="599"/>
      <c r="D91" s="599"/>
      <c r="E91" s="599"/>
      <c r="F91" s="599"/>
      <c r="G91" s="599"/>
      <c r="H91" s="599"/>
      <c r="I91" s="197"/>
      <c r="J91" s="217"/>
      <c r="T91" s="599"/>
      <c r="U91" s="599"/>
    </row>
    <row r="92" spans="1:21" s="198" customFormat="1" x14ac:dyDescent="0.2">
      <c r="A92" s="599"/>
      <c r="B92" s="599"/>
      <c r="C92" s="599"/>
      <c r="D92" s="599"/>
      <c r="E92" s="599"/>
      <c r="F92" s="599"/>
      <c r="G92" s="599"/>
      <c r="H92" s="599"/>
      <c r="I92" s="197"/>
      <c r="J92" s="217"/>
      <c r="T92" s="599"/>
      <c r="U92" s="599"/>
    </row>
    <row r="93" spans="1:21" s="198" customFormat="1" x14ac:dyDescent="0.2">
      <c r="A93" s="599"/>
      <c r="B93" s="599"/>
      <c r="C93" s="599"/>
      <c r="D93" s="599"/>
      <c r="E93" s="599"/>
      <c r="F93" s="599"/>
      <c r="G93" s="599"/>
      <c r="H93" s="599"/>
      <c r="I93" s="197"/>
      <c r="J93" s="217"/>
      <c r="T93" s="599"/>
      <c r="U93" s="599"/>
    </row>
    <row r="94" spans="1:21" s="198" customFormat="1" x14ac:dyDescent="0.2">
      <c r="A94" s="599"/>
      <c r="B94" s="599"/>
      <c r="C94" s="599"/>
      <c r="D94" s="599"/>
      <c r="E94" s="599"/>
      <c r="F94" s="599"/>
      <c r="G94" s="599"/>
      <c r="H94" s="599"/>
      <c r="I94" s="197"/>
      <c r="J94" s="217"/>
      <c r="T94" s="599"/>
      <c r="U94" s="599"/>
    </row>
    <row r="95" spans="1:21" s="198" customFormat="1" x14ac:dyDescent="0.2">
      <c r="A95" s="599"/>
      <c r="B95" s="599"/>
      <c r="C95" s="599"/>
      <c r="D95" s="599"/>
      <c r="E95" s="599"/>
      <c r="F95" s="599"/>
      <c r="G95" s="599"/>
      <c r="H95" s="599"/>
      <c r="I95" s="197"/>
      <c r="J95" s="217"/>
      <c r="T95" s="599"/>
      <c r="U95" s="599"/>
    </row>
    <row r="96" spans="1:21" s="198" customFormat="1" x14ac:dyDescent="0.2">
      <c r="A96" s="599"/>
      <c r="B96" s="599"/>
      <c r="C96" s="599"/>
      <c r="D96" s="599"/>
      <c r="E96" s="599"/>
      <c r="F96" s="599"/>
      <c r="G96" s="599"/>
      <c r="H96" s="599"/>
      <c r="I96" s="197"/>
      <c r="J96" s="217"/>
      <c r="T96" s="599"/>
      <c r="U96" s="599"/>
    </row>
    <row r="97" spans="1:21" s="198" customFormat="1" x14ac:dyDescent="0.2">
      <c r="A97" s="599"/>
      <c r="B97" s="599"/>
      <c r="C97" s="599"/>
      <c r="D97" s="599"/>
      <c r="E97" s="599"/>
      <c r="F97" s="599"/>
      <c r="G97" s="599"/>
      <c r="H97" s="599"/>
      <c r="I97" s="197"/>
      <c r="J97" s="217"/>
      <c r="T97" s="599"/>
      <c r="U97" s="599"/>
    </row>
    <row r="98" spans="1:21" s="198" customFormat="1" x14ac:dyDescent="0.2">
      <c r="A98" s="599"/>
      <c r="B98" s="599"/>
      <c r="C98" s="599"/>
      <c r="D98" s="599"/>
      <c r="E98" s="599"/>
      <c r="F98" s="599"/>
      <c r="G98" s="599"/>
      <c r="H98" s="599"/>
      <c r="I98" s="197"/>
      <c r="J98" s="217"/>
      <c r="T98" s="599"/>
      <c r="U98" s="599"/>
    </row>
    <row r="99" spans="1:21" s="198" customFormat="1" x14ac:dyDescent="0.2">
      <c r="A99" s="599"/>
      <c r="B99" s="599"/>
      <c r="C99" s="599"/>
      <c r="D99" s="599"/>
      <c r="E99" s="599"/>
      <c r="F99" s="599"/>
      <c r="G99" s="599"/>
      <c r="H99" s="599"/>
      <c r="I99" s="197"/>
      <c r="J99" s="217"/>
      <c r="T99" s="599"/>
      <c r="U99" s="599"/>
    </row>
    <row r="100" spans="1:21" s="198" customFormat="1" x14ac:dyDescent="0.2">
      <c r="A100" s="599"/>
      <c r="B100" s="599"/>
      <c r="C100" s="599"/>
      <c r="D100" s="599"/>
      <c r="E100" s="599"/>
      <c r="F100" s="599"/>
      <c r="G100" s="599"/>
      <c r="H100" s="599"/>
      <c r="I100" s="197"/>
      <c r="J100" s="217"/>
      <c r="T100" s="599"/>
      <c r="U100" s="599"/>
    </row>
    <row r="101" spans="1:21" s="198" customFormat="1" x14ac:dyDescent="0.2">
      <c r="A101" s="599"/>
      <c r="B101" s="599"/>
      <c r="C101" s="599"/>
      <c r="D101" s="599"/>
      <c r="E101" s="599"/>
      <c r="F101" s="599"/>
      <c r="G101" s="599"/>
      <c r="H101" s="599"/>
      <c r="I101" s="197"/>
      <c r="J101" s="217"/>
      <c r="T101" s="599"/>
      <c r="U101" s="599"/>
    </row>
    <row r="102" spans="1:21" s="198" customFormat="1" x14ac:dyDescent="0.2">
      <c r="A102" s="599"/>
      <c r="B102" s="599"/>
      <c r="C102" s="599"/>
      <c r="D102" s="599"/>
      <c r="E102" s="599"/>
      <c r="F102" s="599"/>
      <c r="G102" s="599"/>
      <c r="H102" s="599"/>
      <c r="I102" s="197"/>
      <c r="J102" s="217"/>
      <c r="T102" s="599"/>
      <c r="U102" s="599"/>
    </row>
    <row r="103" spans="1:21" s="198" customFormat="1" x14ac:dyDescent="0.2">
      <c r="A103" s="599"/>
      <c r="B103" s="599"/>
      <c r="C103" s="599"/>
      <c r="D103" s="599"/>
      <c r="E103" s="599"/>
      <c r="F103" s="599"/>
      <c r="G103" s="599"/>
      <c r="H103" s="599"/>
      <c r="I103" s="197"/>
      <c r="J103" s="217"/>
      <c r="T103" s="599"/>
      <c r="U103" s="599"/>
    </row>
    <row r="104" spans="1:21" s="198" customFormat="1" x14ac:dyDescent="0.2">
      <c r="A104" s="599"/>
      <c r="B104" s="599"/>
      <c r="C104" s="599"/>
      <c r="D104" s="599"/>
      <c r="E104" s="599"/>
      <c r="F104" s="599"/>
      <c r="G104" s="599"/>
      <c r="H104" s="599"/>
      <c r="I104" s="197"/>
      <c r="J104" s="217"/>
      <c r="T104" s="599"/>
      <c r="U104" s="599"/>
    </row>
    <row r="105" spans="1:21" s="198" customFormat="1" x14ac:dyDescent="0.2">
      <c r="A105" s="599"/>
      <c r="B105" s="599"/>
      <c r="C105" s="599"/>
      <c r="D105" s="599"/>
      <c r="E105" s="599"/>
      <c r="F105" s="599"/>
      <c r="G105" s="599"/>
      <c r="H105" s="599"/>
      <c r="I105" s="197"/>
      <c r="J105" s="217"/>
      <c r="T105" s="599"/>
      <c r="U105" s="599"/>
    </row>
    <row r="106" spans="1:21" s="198" customFormat="1" x14ac:dyDescent="0.2">
      <c r="A106" s="599"/>
      <c r="B106" s="599"/>
      <c r="C106" s="599"/>
      <c r="D106" s="599"/>
      <c r="E106" s="599"/>
      <c r="F106" s="599"/>
      <c r="G106" s="599"/>
      <c r="H106" s="599"/>
      <c r="I106" s="197"/>
      <c r="J106" s="217"/>
      <c r="T106" s="599"/>
      <c r="U106" s="599"/>
    </row>
    <row r="107" spans="1:21" s="198" customFormat="1" x14ac:dyDescent="0.2">
      <c r="A107" s="599"/>
      <c r="B107" s="599"/>
      <c r="C107" s="599"/>
      <c r="D107" s="599"/>
      <c r="E107" s="599"/>
      <c r="F107" s="599"/>
      <c r="G107" s="599"/>
      <c r="H107" s="599"/>
      <c r="I107" s="197"/>
      <c r="J107" s="217"/>
      <c r="T107" s="599"/>
      <c r="U107" s="599"/>
    </row>
    <row r="108" spans="1:21" s="198" customFormat="1" x14ac:dyDescent="0.2">
      <c r="A108" s="599"/>
      <c r="B108" s="599"/>
      <c r="C108" s="599"/>
      <c r="D108" s="599"/>
      <c r="E108" s="599"/>
      <c r="F108" s="599"/>
      <c r="G108" s="599"/>
      <c r="H108" s="599"/>
      <c r="I108" s="197"/>
      <c r="J108" s="217"/>
      <c r="T108" s="599"/>
      <c r="U108" s="599"/>
    </row>
  </sheetData>
  <mergeCells count="20">
    <mergeCell ref="A5:G5"/>
    <mergeCell ref="M7:R7"/>
    <mergeCell ref="S7:S8"/>
    <mergeCell ref="K7:K8"/>
    <mergeCell ref="L7:L8"/>
    <mergeCell ref="A20:G20"/>
    <mergeCell ref="G7:G8"/>
    <mergeCell ref="H7:H8"/>
    <mergeCell ref="I7:I8"/>
    <mergeCell ref="J7:J8"/>
    <mergeCell ref="A7:A8"/>
    <mergeCell ref="B7:B8"/>
    <mergeCell ref="C7:C8"/>
    <mergeCell ref="D7:D8"/>
    <mergeCell ref="E7:E8"/>
    <mergeCell ref="F7:F8"/>
    <mergeCell ref="A9:P9"/>
    <mergeCell ref="A14:P14"/>
    <mergeCell ref="A13:G13"/>
    <mergeCell ref="A19:G19"/>
  </mergeCells>
  <pageMargins left="0.78740157480314965" right="0.78740157480314965" top="0.6692913385826772" bottom="0.86614173228346458" header="0.27559055118110237" footer="0.39370078740157483"/>
  <pageSetup paperSize="9" scale="57" firstPageNumber="14" orientation="landscape" r:id="rId1"/>
  <headerFooter alignWithMargins="0">
    <oddFooter>&amp;L&amp;"Arial,Kurzíva"Zastupitelstvo Olomouckého kraje 20-02-2015
6.1 Rozpočet Olomouckého kraje 2015 - investice
Příloha č. 1: Návrh nových investičních akcí 2015&amp;RStrana &amp;P (celkem 22)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FFFF"/>
  </sheetPr>
  <dimension ref="A1:T110"/>
  <sheetViews>
    <sheetView zoomScale="70" zoomScaleNormal="70" workbookViewId="0">
      <selection activeCell="R47" sqref="R47"/>
    </sheetView>
  </sheetViews>
  <sheetFormatPr defaultColWidth="9.140625" defaultRowHeight="12.75" outlineLevelCol="1" x14ac:dyDescent="0.2"/>
  <cols>
    <col min="1" max="1" width="5.42578125" style="447" customWidth="1"/>
    <col min="2" max="2" width="5.7109375" style="447" bestFit="1" customWidth="1"/>
    <col min="3" max="3" width="16" style="447" hidden="1" customWidth="1" outlineLevel="1"/>
    <col min="4" max="4" width="7.7109375" style="447" hidden="1" customWidth="1" outlineLevel="1"/>
    <col min="5" max="5" width="5.5703125" style="447" hidden="1" customWidth="1" outlineLevel="1"/>
    <col min="6" max="6" width="41.42578125" style="447" customWidth="1" collapsed="1"/>
    <col min="7" max="7" width="60.42578125" style="447" customWidth="1"/>
    <col min="8" max="8" width="7.140625" style="447" customWidth="1"/>
    <col min="9" max="9" width="14.7109375" style="197" customWidth="1"/>
    <col min="10" max="10" width="13.5703125" style="198" customWidth="1"/>
    <col min="11" max="11" width="13.7109375" style="198" customWidth="1"/>
    <col min="12" max="12" width="12.42578125" style="198" customWidth="1"/>
    <col min="13" max="13" width="14.85546875" style="198" customWidth="1"/>
    <col min="14" max="16" width="13.140625" style="198" customWidth="1"/>
    <col min="17" max="17" width="14.85546875" style="198" customWidth="1"/>
    <col min="18" max="18" width="14.42578125" style="198" customWidth="1"/>
    <col min="19" max="16384" width="9.140625" style="447"/>
  </cols>
  <sheetData>
    <row r="1" spans="1:20" ht="18" x14ac:dyDescent="0.25">
      <c r="A1" s="160" t="s">
        <v>48</v>
      </c>
      <c r="B1" s="175"/>
      <c r="C1" s="175"/>
      <c r="D1" s="175"/>
      <c r="E1" s="175"/>
      <c r="F1" s="176"/>
      <c r="G1" s="179"/>
      <c r="H1" s="175"/>
      <c r="K1" s="199"/>
      <c r="L1" s="199"/>
      <c r="N1" s="199"/>
      <c r="O1" s="199"/>
      <c r="P1" s="199"/>
      <c r="Q1" s="199"/>
      <c r="R1" s="199"/>
      <c r="S1" s="175"/>
      <c r="T1" s="471"/>
    </row>
    <row r="2" spans="1:20" ht="15.75" x14ac:dyDescent="0.25">
      <c r="A2" s="163" t="s">
        <v>6</v>
      </c>
      <c r="B2" s="163"/>
      <c r="C2" s="163"/>
      <c r="D2" s="163"/>
      <c r="E2" s="163"/>
      <c r="F2" s="163" t="s">
        <v>120</v>
      </c>
      <c r="G2" s="180"/>
      <c r="H2" s="173" t="s">
        <v>121</v>
      </c>
      <c r="K2" s="200"/>
      <c r="L2" s="200"/>
      <c r="N2" s="200"/>
      <c r="O2" s="200"/>
      <c r="P2" s="200"/>
      <c r="Q2" s="200"/>
      <c r="R2" s="200"/>
      <c r="S2" s="163"/>
      <c r="T2" s="471"/>
    </row>
    <row r="3" spans="1:20" ht="12" customHeight="1" x14ac:dyDescent="0.2">
      <c r="A3" s="163"/>
      <c r="B3" s="163"/>
      <c r="C3" s="163"/>
      <c r="D3" s="163"/>
      <c r="E3" s="163"/>
      <c r="F3" s="163" t="s">
        <v>9</v>
      </c>
      <c r="G3" s="180"/>
      <c r="H3" s="163"/>
      <c r="K3" s="200"/>
      <c r="L3" s="200"/>
      <c r="N3" s="200"/>
      <c r="O3" s="200"/>
      <c r="P3" s="200"/>
      <c r="Q3" s="200"/>
      <c r="R3" s="200"/>
      <c r="S3" s="163"/>
      <c r="T3" s="471"/>
    </row>
    <row r="4" spans="1:20" ht="12" customHeight="1" x14ac:dyDescent="0.2">
      <c r="A4" s="163"/>
      <c r="B4" s="163"/>
      <c r="C4" s="163"/>
      <c r="D4" s="163"/>
      <c r="E4" s="163"/>
      <c r="F4" s="163"/>
      <c r="G4" s="180"/>
      <c r="H4" s="163"/>
      <c r="K4" s="200"/>
      <c r="L4" s="200"/>
      <c r="N4" s="200"/>
      <c r="O4" s="200"/>
      <c r="P4" s="200"/>
      <c r="Q4" s="200"/>
      <c r="R4" s="200"/>
      <c r="S4" s="163"/>
      <c r="T4" s="471"/>
    </row>
    <row r="5" spans="1:20" ht="12" customHeight="1" x14ac:dyDescent="0.2">
      <c r="A5" s="163"/>
      <c r="B5" s="163"/>
      <c r="C5" s="163"/>
      <c r="D5" s="163"/>
      <c r="E5" s="163"/>
      <c r="F5" s="163"/>
      <c r="G5" s="180"/>
      <c r="H5" s="163"/>
      <c r="K5" s="200"/>
      <c r="L5" s="200"/>
      <c r="N5" s="200"/>
      <c r="O5" s="200"/>
      <c r="P5" s="200"/>
      <c r="Q5" s="200"/>
      <c r="R5" s="200"/>
      <c r="S5" s="163"/>
      <c r="T5" s="471"/>
    </row>
    <row r="6" spans="1:20" ht="17.25" customHeight="1" thickBot="1" x14ac:dyDescent="0.25">
      <c r="A6" s="163"/>
      <c r="B6" s="163"/>
      <c r="C6" s="163"/>
      <c r="D6" s="163"/>
      <c r="E6" s="163"/>
      <c r="F6" s="163"/>
      <c r="G6" s="180"/>
      <c r="H6" s="163"/>
      <c r="K6" s="200"/>
      <c r="L6" s="200"/>
      <c r="N6" s="200"/>
      <c r="O6" s="200"/>
      <c r="P6" s="200"/>
      <c r="Q6" s="200"/>
      <c r="R6" s="200" t="s">
        <v>28</v>
      </c>
      <c r="S6" s="163"/>
      <c r="T6" s="471"/>
    </row>
    <row r="7" spans="1:20" ht="24" customHeight="1" thickBot="1" x14ac:dyDescent="0.25">
      <c r="A7" s="448" t="s">
        <v>133</v>
      </c>
      <c r="B7" s="298"/>
      <c r="C7" s="298"/>
      <c r="D7" s="298"/>
      <c r="E7" s="298"/>
      <c r="F7" s="298"/>
      <c r="G7" s="298"/>
      <c r="H7" s="298"/>
      <c r="I7" s="27"/>
      <c r="J7" s="51"/>
      <c r="K7" s="51"/>
      <c r="L7" s="51"/>
      <c r="M7" s="51"/>
      <c r="N7" s="51"/>
      <c r="O7" s="51"/>
      <c r="P7" s="51"/>
      <c r="Q7" s="51"/>
      <c r="R7" s="52"/>
    </row>
    <row r="8" spans="1:20" ht="24" hidden="1" customHeight="1" x14ac:dyDescent="0.2">
      <c r="A8" s="325" t="s">
        <v>37</v>
      </c>
      <c r="B8" s="193"/>
      <c r="C8" s="193"/>
      <c r="D8" s="193"/>
      <c r="E8" s="193"/>
      <c r="F8" s="193"/>
      <c r="G8" s="193"/>
      <c r="H8" s="193"/>
      <c r="I8" s="201"/>
      <c r="J8" s="202"/>
      <c r="K8" s="202"/>
      <c r="L8" s="202"/>
      <c r="M8" s="202"/>
      <c r="N8" s="202"/>
      <c r="O8" s="202"/>
      <c r="P8" s="202"/>
      <c r="Q8" s="202"/>
      <c r="R8" s="352"/>
    </row>
    <row r="9" spans="1:20" ht="25.5" customHeight="1" thickBot="1" x14ac:dyDescent="0.25">
      <c r="A9" s="1353" t="s">
        <v>51</v>
      </c>
      <c r="B9" s="1353" t="s">
        <v>67</v>
      </c>
      <c r="C9" s="1321" t="s">
        <v>4</v>
      </c>
      <c r="D9" s="1321" t="s">
        <v>3</v>
      </c>
      <c r="E9" s="1321" t="s">
        <v>5</v>
      </c>
      <c r="F9" s="1255" t="s">
        <v>13</v>
      </c>
      <c r="G9" s="1352" t="s">
        <v>14</v>
      </c>
      <c r="H9" s="1327" t="s">
        <v>15</v>
      </c>
      <c r="I9" s="1350" t="s">
        <v>16</v>
      </c>
      <c r="J9" s="1350" t="s">
        <v>17</v>
      </c>
      <c r="K9" s="1350" t="s">
        <v>18</v>
      </c>
      <c r="L9" s="1256" t="s">
        <v>110</v>
      </c>
      <c r="M9" s="1374" t="s">
        <v>111</v>
      </c>
      <c r="N9" s="1374"/>
      <c r="O9" s="1374"/>
      <c r="P9" s="1374"/>
      <c r="Q9" s="1374"/>
      <c r="R9" s="1256" t="s">
        <v>112</v>
      </c>
    </row>
    <row r="10" spans="1:20" ht="58.5" customHeight="1" thickBot="1" x14ac:dyDescent="0.25">
      <c r="A10" s="1391"/>
      <c r="B10" s="1391"/>
      <c r="C10" s="1322"/>
      <c r="D10" s="1392"/>
      <c r="E10" s="1392"/>
      <c r="F10" s="1321"/>
      <c r="G10" s="1350"/>
      <c r="H10" s="1389"/>
      <c r="I10" s="1390"/>
      <c r="J10" s="1390"/>
      <c r="K10" s="1390"/>
      <c r="L10" s="1355"/>
      <c r="M10" s="405" t="s">
        <v>29</v>
      </c>
      <c r="N10" s="405" t="s">
        <v>65</v>
      </c>
      <c r="O10" s="405" t="s">
        <v>99</v>
      </c>
      <c r="P10" s="405" t="s">
        <v>100</v>
      </c>
      <c r="Q10" s="405" t="s">
        <v>66</v>
      </c>
      <c r="R10" s="1355"/>
    </row>
    <row r="11" spans="1:20" ht="29.25" customHeight="1" x14ac:dyDescent="0.2">
      <c r="A11" s="45">
        <v>1</v>
      </c>
      <c r="B11" s="76"/>
      <c r="C11" s="283"/>
      <c r="D11" s="76"/>
      <c r="E11" s="76"/>
      <c r="F11" s="439"/>
      <c r="G11" s="440"/>
      <c r="H11" s="76"/>
      <c r="I11" s="76"/>
      <c r="J11" s="331"/>
      <c r="K11" s="516"/>
      <c r="L11" s="517"/>
      <c r="M11" s="406">
        <f>N11+Q11+O11+P11</f>
        <v>0</v>
      </c>
      <c r="N11" s="518"/>
      <c r="O11" s="519"/>
      <c r="P11" s="520"/>
      <c r="Q11" s="521"/>
      <c r="R11" s="522">
        <f t="shared" ref="R11:R19" si="0">J11-L11-M11</f>
        <v>0</v>
      </c>
    </row>
    <row r="12" spans="1:20" ht="15.75" x14ac:dyDescent="0.2">
      <c r="A12" s="31">
        <v>2</v>
      </c>
      <c r="B12" s="46"/>
      <c r="C12" s="3"/>
      <c r="D12" s="46"/>
      <c r="E12" s="46"/>
      <c r="F12" s="428"/>
      <c r="G12" s="438"/>
      <c r="H12" s="46"/>
      <c r="I12" s="46"/>
      <c r="J12" s="282"/>
      <c r="K12" s="362"/>
      <c r="L12" s="365"/>
      <c r="M12" s="224">
        <f t="shared" ref="M12:M21" si="1">N12+Q12+O12+P12</f>
        <v>0</v>
      </c>
      <c r="N12" s="523"/>
      <c r="O12" s="524"/>
      <c r="P12" s="525"/>
      <c r="Q12" s="526"/>
      <c r="R12" s="527">
        <f t="shared" si="0"/>
        <v>0</v>
      </c>
    </row>
    <row r="13" spans="1:20" ht="24" customHeight="1" x14ac:dyDescent="0.2">
      <c r="A13" s="31">
        <v>3</v>
      </c>
      <c r="B13" s="46"/>
      <c r="C13" s="3"/>
      <c r="D13" s="46"/>
      <c r="E13" s="46"/>
      <c r="F13" s="428"/>
      <c r="G13" s="438"/>
      <c r="H13" s="46"/>
      <c r="I13" s="46"/>
      <c r="J13" s="282"/>
      <c r="K13" s="362"/>
      <c r="L13" s="365"/>
      <c r="M13" s="407">
        <f t="shared" si="1"/>
        <v>0</v>
      </c>
      <c r="N13" s="523"/>
      <c r="O13" s="524"/>
      <c r="P13" s="525"/>
      <c r="Q13" s="526"/>
      <c r="R13" s="527">
        <f t="shared" si="0"/>
        <v>0</v>
      </c>
    </row>
    <row r="14" spans="1:20" ht="18" customHeight="1" x14ac:dyDescent="0.2">
      <c r="A14" s="31">
        <v>4</v>
      </c>
      <c r="B14" s="46"/>
      <c r="C14" s="3"/>
      <c r="D14" s="46"/>
      <c r="E14" s="46"/>
      <c r="F14" s="428"/>
      <c r="G14" s="438"/>
      <c r="H14" s="46"/>
      <c r="I14" s="46"/>
      <c r="J14" s="235"/>
      <c r="K14" s="362"/>
      <c r="L14" s="365"/>
      <c r="M14" s="287">
        <f t="shared" si="1"/>
        <v>0</v>
      </c>
      <c r="N14" s="523"/>
      <c r="O14" s="524"/>
      <c r="P14" s="525"/>
      <c r="Q14" s="526"/>
      <c r="R14" s="527">
        <f t="shared" si="0"/>
        <v>0</v>
      </c>
    </row>
    <row r="15" spans="1:20" ht="23.25" customHeight="1" x14ac:dyDescent="0.2">
      <c r="A15" s="31">
        <v>5</v>
      </c>
      <c r="B15" s="46"/>
      <c r="C15" s="3"/>
      <c r="D15" s="46"/>
      <c r="E15" s="46"/>
      <c r="F15" s="428"/>
      <c r="G15" s="438"/>
      <c r="H15" s="46"/>
      <c r="I15" s="46"/>
      <c r="J15" s="235"/>
      <c r="K15" s="362"/>
      <c r="L15" s="365"/>
      <c r="M15" s="287">
        <f t="shared" si="1"/>
        <v>0</v>
      </c>
      <c r="N15" s="523"/>
      <c r="O15" s="524"/>
      <c r="P15" s="525"/>
      <c r="Q15" s="526"/>
      <c r="R15" s="527">
        <f t="shared" si="0"/>
        <v>0</v>
      </c>
    </row>
    <row r="16" spans="1:20" ht="15.75" x14ac:dyDescent="0.2">
      <c r="A16" s="31">
        <v>6</v>
      </c>
      <c r="B16" s="46"/>
      <c r="C16" s="3"/>
      <c r="D16" s="46"/>
      <c r="E16" s="46"/>
      <c r="F16" s="428"/>
      <c r="G16" s="438"/>
      <c r="H16" s="46"/>
      <c r="I16" s="46"/>
      <c r="J16" s="282"/>
      <c r="K16" s="362"/>
      <c r="L16" s="365"/>
      <c r="M16" s="287">
        <f t="shared" si="1"/>
        <v>0</v>
      </c>
      <c r="N16" s="523"/>
      <c r="O16" s="524"/>
      <c r="P16" s="525"/>
      <c r="Q16" s="526"/>
      <c r="R16" s="527">
        <f t="shared" si="0"/>
        <v>0</v>
      </c>
    </row>
    <row r="17" spans="1:19" ht="15.75" x14ac:dyDescent="0.2">
      <c r="A17" s="31">
        <v>7</v>
      </c>
      <c r="B17" s="46"/>
      <c r="C17" s="3"/>
      <c r="D17" s="46"/>
      <c r="E17" s="46"/>
      <c r="F17" s="428"/>
      <c r="G17" s="438"/>
      <c r="H17" s="46"/>
      <c r="I17" s="46"/>
      <c r="J17" s="282"/>
      <c r="K17" s="362"/>
      <c r="L17" s="365"/>
      <c r="M17" s="224">
        <f t="shared" si="1"/>
        <v>0</v>
      </c>
      <c r="N17" s="523"/>
      <c r="O17" s="524"/>
      <c r="P17" s="525"/>
      <c r="Q17" s="526"/>
      <c r="R17" s="527">
        <f t="shared" si="0"/>
        <v>0</v>
      </c>
    </row>
    <row r="18" spans="1:19" ht="15.75" x14ac:dyDescent="0.2">
      <c r="A18" s="31">
        <v>8</v>
      </c>
      <c r="B18" s="46"/>
      <c r="C18" s="3"/>
      <c r="D18" s="46"/>
      <c r="E18" s="46"/>
      <c r="F18" s="428"/>
      <c r="G18" s="438"/>
      <c r="H18" s="46"/>
      <c r="I18" s="46"/>
      <c r="J18" s="282"/>
      <c r="K18" s="362"/>
      <c r="L18" s="365"/>
      <c r="M18" s="224">
        <f t="shared" si="1"/>
        <v>0</v>
      </c>
      <c r="N18" s="523"/>
      <c r="O18" s="524"/>
      <c r="P18" s="525"/>
      <c r="Q18" s="526"/>
      <c r="R18" s="527">
        <f t="shared" si="0"/>
        <v>0</v>
      </c>
    </row>
    <row r="19" spans="1:19" ht="15.75" x14ac:dyDescent="0.2">
      <c r="A19" s="31">
        <v>9</v>
      </c>
      <c r="B19" s="46"/>
      <c r="C19" s="3"/>
      <c r="D19" s="46"/>
      <c r="E19" s="46"/>
      <c r="F19" s="428"/>
      <c r="G19" s="438"/>
      <c r="H19" s="46"/>
      <c r="I19" s="46"/>
      <c r="J19" s="282"/>
      <c r="K19" s="362"/>
      <c r="L19" s="365"/>
      <c r="M19" s="407">
        <f t="shared" si="1"/>
        <v>0</v>
      </c>
      <c r="N19" s="523"/>
      <c r="O19" s="524"/>
      <c r="P19" s="525"/>
      <c r="Q19" s="526"/>
      <c r="R19" s="527">
        <f t="shared" si="0"/>
        <v>0</v>
      </c>
    </row>
    <row r="20" spans="1:19" ht="15.75" x14ac:dyDescent="0.2">
      <c r="A20" s="363">
        <v>10</v>
      </c>
      <c r="B20" s="360"/>
      <c r="C20" s="3"/>
      <c r="D20" s="46"/>
      <c r="E20" s="46"/>
      <c r="F20" s="428"/>
      <c r="G20" s="441"/>
      <c r="H20" s="46"/>
      <c r="I20" s="46"/>
      <c r="J20" s="361"/>
      <c r="K20" s="362"/>
      <c r="L20" s="365"/>
      <c r="M20" s="224">
        <f t="shared" si="1"/>
        <v>0</v>
      </c>
      <c r="N20" s="523"/>
      <c r="O20" s="528"/>
      <c r="P20" s="525"/>
      <c r="Q20" s="529"/>
      <c r="R20" s="527">
        <v>0</v>
      </c>
      <c r="S20" s="358"/>
    </row>
    <row r="21" spans="1:19" ht="16.5" thickBot="1" x14ac:dyDescent="0.25">
      <c r="A21" s="364">
        <v>11</v>
      </c>
      <c r="B21" s="359"/>
      <c r="C21" s="419"/>
      <c r="D21" s="359"/>
      <c r="E21" s="359"/>
      <c r="F21" s="429"/>
      <c r="G21" s="442"/>
      <c r="H21" s="359"/>
      <c r="I21" s="359"/>
      <c r="J21" s="332"/>
      <c r="K21" s="530"/>
      <c r="L21" s="531"/>
      <c r="M21" s="407">
        <f t="shared" si="1"/>
        <v>0</v>
      </c>
      <c r="N21" s="501"/>
      <c r="O21" s="502"/>
      <c r="P21" s="503"/>
      <c r="Q21" s="532"/>
      <c r="R21" s="533">
        <f>J21-L21-M21</f>
        <v>0</v>
      </c>
    </row>
    <row r="22" spans="1:19" ht="18.75" thickBot="1" x14ac:dyDescent="0.25">
      <c r="A22" s="1386" t="s">
        <v>126</v>
      </c>
      <c r="B22" s="1387"/>
      <c r="C22" s="1387"/>
      <c r="D22" s="1387"/>
      <c r="E22" s="1387"/>
      <c r="F22" s="1387"/>
      <c r="G22" s="1388"/>
      <c r="H22" s="203"/>
      <c r="I22" s="63"/>
      <c r="J22" s="91">
        <f>SUM(J11:J21)</f>
        <v>0</v>
      </c>
      <c r="K22" s="91"/>
      <c r="L22" s="262">
        <f>SUM(L11:L21)</f>
        <v>0</v>
      </c>
      <c r="M22" s="509">
        <f>SUM(M11:M21)</f>
        <v>0</v>
      </c>
      <c r="N22" s="510">
        <f t="shared" ref="N22:R22" si="2">SUM(N11:N21)</f>
        <v>0</v>
      </c>
      <c r="O22" s="92">
        <f t="shared" si="2"/>
        <v>0</v>
      </c>
      <c r="P22" s="92">
        <f t="shared" si="2"/>
        <v>0</v>
      </c>
      <c r="Q22" s="511">
        <f t="shared" si="2"/>
        <v>0</v>
      </c>
      <c r="R22" s="512">
        <f t="shared" si="2"/>
        <v>0</v>
      </c>
    </row>
    <row r="23" spans="1:19" x14ac:dyDescent="0.2">
      <c r="A23" s="204"/>
      <c r="B23" s="197"/>
      <c r="C23" s="197"/>
      <c r="D23" s="197"/>
      <c r="E23" s="197"/>
      <c r="F23" s="197"/>
      <c r="G23" s="513"/>
      <c r="H23" s="206"/>
      <c r="I23" s="207"/>
      <c r="J23" s="208"/>
      <c r="K23" s="209"/>
      <c r="L23" s="514"/>
      <c r="N23" s="514"/>
      <c r="O23" s="514"/>
      <c r="P23" s="514"/>
      <c r="S23" s="53"/>
    </row>
    <row r="24" spans="1:19" x14ac:dyDescent="0.2">
      <c r="A24" s="211"/>
      <c r="B24" s="211"/>
      <c r="C24" s="211"/>
      <c r="D24" s="211"/>
      <c r="E24" s="211"/>
      <c r="F24" s="211"/>
      <c r="G24" s="212"/>
      <c r="H24" s="196"/>
      <c r="I24" s="211"/>
      <c r="J24" s="208"/>
      <c r="K24" s="209"/>
    </row>
    <row r="25" spans="1:19" x14ac:dyDescent="0.2">
      <c r="A25" s="197"/>
      <c r="B25" s="197"/>
      <c r="C25" s="197"/>
      <c r="D25" s="197"/>
      <c r="E25" s="197"/>
      <c r="F25" s="204"/>
      <c r="G25" s="197"/>
      <c r="H25" s="194"/>
      <c r="I25" s="213"/>
      <c r="J25" s="208"/>
      <c r="K25" s="209"/>
      <c r="L25" s="209"/>
    </row>
    <row r="26" spans="1:19" x14ac:dyDescent="0.2">
      <c r="A26" s="197"/>
      <c r="B26" s="197"/>
      <c r="C26" s="197"/>
      <c r="D26" s="197"/>
      <c r="E26" s="197"/>
      <c r="F26" s="214"/>
      <c r="G26" s="197"/>
      <c r="H26" s="195"/>
      <c r="I26" s="207"/>
      <c r="J26" s="208"/>
      <c r="K26" s="209"/>
      <c r="L26" s="209"/>
    </row>
    <row r="27" spans="1:19" x14ac:dyDescent="0.2">
      <c r="A27" s="197"/>
      <c r="B27" s="197"/>
      <c r="C27" s="197"/>
      <c r="D27" s="197"/>
      <c r="E27" s="197"/>
      <c r="F27" s="214"/>
      <c r="G27" s="197"/>
      <c r="H27" s="195"/>
      <c r="I27" s="207"/>
      <c r="J27" s="208"/>
      <c r="K27" s="209"/>
      <c r="L27" s="209"/>
    </row>
    <row r="28" spans="1:19" x14ac:dyDescent="0.2">
      <c r="A28" s="197"/>
      <c r="B28" s="197"/>
      <c r="C28" s="197"/>
      <c r="D28" s="197"/>
      <c r="E28" s="197"/>
      <c r="F28" s="197"/>
      <c r="G28" s="197"/>
      <c r="H28" s="515"/>
      <c r="I28" s="216"/>
      <c r="J28" s="217"/>
    </row>
    <row r="29" spans="1:19" x14ac:dyDescent="0.2">
      <c r="A29" s="197"/>
      <c r="B29" s="197"/>
      <c r="C29" s="197"/>
      <c r="D29" s="197"/>
      <c r="E29" s="197"/>
      <c r="F29" s="197"/>
      <c r="G29" s="197"/>
      <c r="H29" s="515"/>
      <c r="I29" s="216"/>
      <c r="J29" s="217"/>
    </row>
    <row r="30" spans="1:19" x14ac:dyDescent="0.2">
      <c r="A30" s="197"/>
      <c r="B30" s="197"/>
      <c r="C30" s="197"/>
      <c r="D30" s="197"/>
      <c r="E30" s="197"/>
      <c r="F30" s="197"/>
      <c r="G30" s="197"/>
      <c r="H30" s="515"/>
      <c r="I30" s="216"/>
      <c r="J30" s="217"/>
    </row>
    <row r="31" spans="1:19" x14ac:dyDescent="0.2">
      <c r="A31" s="197"/>
      <c r="B31" s="197"/>
      <c r="C31" s="197"/>
      <c r="D31" s="197"/>
      <c r="E31" s="197"/>
      <c r="F31" s="197"/>
      <c r="G31" s="197"/>
      <c r="I31" s="216"/>
      <c r="J31" s="217"/>
    </row>
    <row r="32" spans="1:19" x14ac:dyDescent="0.2">
      <c r="A32" s="197"/>
      <c r="B32" s="197"/>
      <c r="C32" s="197"/>
      <c r="D32" s="197"/>
      <c r="E32" s="197"/>
      <c r="F32" s="197"/>
      <c r="G32" s="197"/>
      <c r="I32" s="216"/>
      <c r="J32" s="217"/>
      <c r="K32" s="447"/>
      <c r="L32" s="447"/>
      <c r="M32" s="447"/>
      <c r="N32" s="447"/>
      <c r="O32" s="447"/>
      <c r="P32" s="447"/>
      <c r="Q32" s="447"/>
      <c r="R32" s="447"/>
    </row>
    <row r="33" spans="1:18" x14ac:dyDescent="0.2">
      <c r="A33" s="197"/>
      <c r="B33" s="197"/>
      <c r="C33" s="197"/>
      <c r="D33" s="197"/>
      <c r="E33" s="197"/>
      <c r="F33" s="197"/>
      <c r="G33" s="197"/>
      <c r="I33" s="216"/>
      <c r="J33" s="217"/>
      <c r="K33" s="447"/>
      <c r="L33" s="447"/>
      <c r="M33" s="447"/>
      <c r="N33" s="447"/>
      <c r="O33" s="447"/>
      <c r="P33" s="447"/>
      <c r="Q33" s="447"/>
      <c r="R33" s="447"/>
    </row>
    <row r="34" spans="1:18" x14ac:dyDescent="0.2">
      <c r="A34" s="197"/>
      <c r="B34" s="197"/>
      <c r="C34" s="197"/>
      <c r="D34" s="197"/>
      <c r="E34" s="197"/>
      <c r="F34" s="197"/>
      <c r="G34" s="197"/>
      <c r="I34" s="216"/>
      <c r="J34" s="217"/>
      <c r="K34" s="447"/>
      <c r="L34" s="447"/>
      <c r="M34" s="447"/>
      <c r="N34" s="447"/>
      <c r="O34" s="447"/>
      <c r="P34" s="447"/>
      <c r="Q34" s="447"/>
      <c r="R34" s="447"/>
    </row>
    <row r="35" spans="1:18" x14ac:dyDescent="0.2">
      <c r="A35" s="197"/>
      <c r="B35" s="197"/>
      <c r="C35" s="197"/>
      <c r="D35" s="197"/>
      <c r="E35" s="197"/>
      <c r="F35" s="197"/>
      <c r="G35" s="197"/>
      <c r="I35" s="216"/>
      <c r="J35" s="217"/>
      <c r="K35" s="447"/>
      <c r="L35" s="447"/>
      <c r="M35" s="447"/>
      <c r="N35" s="447"/>
      <c r="O35" s="447"/>
      <c r="P35" s="447"/>
      <c r="Q35" s="447"/>
      <c r="R35" s="447"/>
    </row>
    <row r="36" spans="1:18" x14ac:dyDescent="0.2">
      <c r="A36" s="197"/>
      <c r="B36" s="197"/>
      <c r="C36" s="197"/>
      <c r="D36" s="197"/>
      <c r="E36" s="197"/>
      <c r="F36" s="197"/>
      <c r="G36" s="197"/>
      <c r="I36" s="216"/>
      <c r="J36" s="217"/>
      <c r="K36" s="447"/>
      <c r="L36" s="447"/>
      <c r="M36" s="447"/>
      <c r="N36" s="447"/>
      <c r="O36" s="447"/>
      <c r="P36" s="447"/>
      <c r="Q36" s="447"/>
      <c r="R36" s="447"/>
    </row>
    <row r="37" spans="1:18" x14ac:dyDescent="0.2">
      <c r="A37" s="197"/>
      <c r="B37" s="197"/>
      <c r="C37" s="197"/>
      <c r="D37" s="197"/>
      <c r="E37" s="197"/>
      <c r="F37" s="197"/>
      <c r="G37" s="197"/>
      <c r="I37" s="216"/>
      <c r="J37" s="217"/>
      <c r="K37" s="447"/>
      <c r="L37" s="447"/>
      <c r="M37" s="447"/>
      <c r="N37" s="447"/>
      <c r="O37" s="447"/>
      <c r="P37" s="447"/>
      <c r="Q37" s="447"/>
      <c r="R37" s="447"/>
    </row>
    <row r="38" spans="1:18" x14ac:dyDescent="0.2">
      <c r="A38" s="197"/>
      <c r="B38" s="197"/>
      <c r="C38" s="197"/>
      <c r="D38" s="197"/>
      <c r="E38" s="197"/>
      <c r="F38" s="197"/>
      <c r="G38" s="197"/>
      <c r="I38" s="216"/>
      <c r="J38" s="217"/>
      <c r="K38" s="447"/>
      <c r="L38" s="447"/>
      <c r="M38" s="447"/>
      <c r="N38" s="447"/>
      <c r="O38" s="447"/>
      <c r="P38" s="447"/>
      <c r="Q38" s="447"/>
      <c r="R38" s="447"/>
    </row>
    <row r="39" spans="1:18" x14ac:dyDescent="0.2">
      <c r="A39" s="197"/>
      <c r="B39" s="197"/>
      <c r="C39" s="197"/>
      <c r="D39" s="197"/>
      <c r="E39" s="197"/>
      <c r="F39" s="197"/>
      <c r="G39" s="197"/>
      <c r="I39" s="216"/>
      <c r="J39" s="217"/>
      <c r="K39" s="447"/>
      <c r="L39" s="447"/>
      <c r="M39" s="447"/>
      <c r="N39" s="447"/>
      <c r="O39" s="447"/>
      <c r="P39" s="447"/>
      <c r="Q39" s="447"/>
      <c r="R39" s="447"/>
    </row>
    <row r="40" spans="1:18" x14ac:dyDescent="0.2">
      <c r="A40" s="197"/>
      <c r="B40" s="197"/>
      <c r="C40" s="197"/>
      <c r="D40" s="197"/>
      <c r="E40" s="197"/>
      <c r="F40" s="197"/>
      <c r="G40" s="197"/>
      <c r="I40" s="216"/>
      <c r="J40" s="217"/>
      <c r="K40" s="447"/>
      <c r="L40" s="447"/>
      <c r="M40" s="447"/>
      <c r="N40" s="447"/>
      <c r="O40" s="447"/>
      <c r="P40" s="447"/>
      <c r="Q40" s="447"/>
      <c r="R40" s="447"/>
    </row>
    <row r="41" spans="1:18" x14ac:dyDescent="0.2">
      <c r="A41" s="197"/>
      <c r="B41" s="197"/>
      <c r="C41" s="197"/>
      <c r="D41" s="197"/>
      <c r="E41" s="197"/>
      <c r="F41" s="197"/>
      <c r="G41" s="197"/>
      <c r="I41" s="216"/>
      <c r="J41" s="217"/>
      <c r="K41" s="447"/>
      <c r="L41" s="447"/>
      <c r="M41" s="447"/>
      <c r="N41" s="447"/>
      <c r="O41" s="447"/>
      <c r="P41" s="447"/>
      <c r="Q41" s="447"/>
      <c r="R41" s="447"/>
    </row>
    <row r="42" spans="1:18" x14ac:dyDescent="0.2">
      <c r="A42" s="197"/>
      <c r="B42" s="197"/>
      <c r="C42" s="197"/>
      <c r="D42" s="197"/>
      <c r="E42" s="197"/>
      <c r="F42" s="197"/>
      <c r="G42" s="197"/>
      <c r="I42" s="216"/>
      <c r="J42" s="217"/>
      <c r="K42" s="447"/>
      <c r="L42" s="447"/>
      <c r="M42" s="447"/>
      <c r="N42" s="447"/>
      <c r="O42" s="447"/>
      <c r="P42" s="447"/>
      <c r="Q42" s="447"/>
      <c r="R42" s="447"/>
    </row>
    <row r="43" spans="1:18" x14ac:dyDescent="0.2">
      <c r="A43" s="197"/>
      <c r="B43" s="197"/>
      <c r="C43" s="197"/>
      <c r="D43" s="197"/>
      <c r="E43" s="197"/>
      <c r="F43" s="197"/>
      <c r="G43" s="197"/>
      <c r="I43" s="216"/>
      <c r="J43" s="217"/>
      <c r="K43" s="447"/>
      <c r="L43" s="447"/>
      <c r="M43" s="447"/>
      <c r="N43" s="447"/>
      <c r="O43" s="447"/>
      <c r="P43" s="447"/>
      <c r="Q43" s="447"/>
      <c r="R43" s="447"/>
    </row>
    <row r="44" spans="1:18" x14ac:dyDescent="0.2">
      <c r="A44" s="197"/>
      <c r="B44" s="197"/>
      <c r="C44" s="197"/>
      <c r="D44" s="197"/>
      <c r="E44" s="197"/>
      <c r="F44" s="197"/>
      <c r="G44" s="197"/>
      <c r="I44" s="216"/>
      <c r="J44" s="217"/>
      <c r="K44" s="447"/>
      <c r="L44" s="447"/>
      <c r="M44" s="447"/>
      <c r="N44" s="447"/>
      <c r="O44" s="447"/>
      <c r="P44" s="447"/>
      <c r="Q44" s="447"/>
      <c r="R44" s="447"/>
    </row>
    <row r="45" spans="1:18" x14ac:dyDescent="0.2">
      <c r="A45" s="197"/>
      <c r="B45" s="197"/>
      <c r="C45" s="197"/>
      <c r="D45" s="197"/>
      <c r="E45" s="197"/>
      <c r="F45" s="197"/>
      <c r="G45" s="197"/>
      <c r="I45" s="216"/>
      <c r="J45" s="217"/>
      <c r="K45" s="447"/>
      <c r="L45" s="447"/>
      <c r="M45" s="447"/>
      <c r="N45" s="447"/>
      <c r="O45" s="447"/>
      <c r="P45" s="447"/>
      <c r="Q45" s="447"/>
      <c r="R45" s="447"/>
    </row>
    <row r="46" spans="1:18" x14ac:dyDescent="0.2">
      <c r="A46" s="197"/>
      <c r="B46" s="197"/>
      <c r="C46" s="197"/>
      <c r="D46" s="197"/>
      <c r="E46" s="197"/>
      <c r="F46" s="197"/>
      <c r="G46" s="197"/>
      <c r="I46" s="216"/>
      <c r="J46" s="217"/>
      <c r="K46" s="447"/>
      <c r="L46" s="447"/>
      <c r="M46" s="447"/>
      <c r="N46" s="447"/>
      <c r="O46" s="447"/>
      <c r="P46" s="447"/>
      <c r="Q46" s="447"/>
      <c r="R46" s="447"/>
    </row>
    <row r="47" spans="1:18" x14ac:dyDescent="0.2">
      <c r="A47" s="197"/>
      <c r="B47" s="197"/>
      <c r="C47" s="197"/>
      <c r="D47" s="197"/>
      <c r="E47" s="197"/>
      <c r="F47" s="197"/>
      <c r="G47" s="197"/>
      <c r="I47" s="216"/>
      <c r="J47" s="217"/>
      <c r="K47" s="447"/>
      <c r="L47" s="447"/>
      <c r="M47" s="447"/>
      <c r="N47" s="447"/>
      <c r="O47" s="447"/>
      <c r="P47" s="447"/>
      <c r="Q47" s="447"/>
      <c r="R47" s="447"/>
    </row>
    <row r="48" spans="1:18" x14ac:dyDescent="0.2">
      <c r="A48" s="197"/>
      <c r="B48" s="197"/>
      <c r="C48" s="197"/>
      <c r="D48" s="197"/>
      <c r="E48" s="197"/>
      <c r="F48" s="197"/>
      <c r="G48" s="197"/>
      <c r="J48" s="217"/>
      <c r="K48" s="447"/>
      <c r="L48" s="447"/>
      <c r="M48" s="447"/>
      <c r="N48" s="447"/>
      <c r="O48" s="447"/>
      <c r="P48" s="447"/>
      <c r="Q48" s="447"/>
      <c r="R48" s="447"/>
    </row>
    <row r="49" spans="1:18" x14ac:dyDescent="0.2">
      <c r="A49" s="197"/>
      <c r="B49" s="197"/>
      <c r="C49" s="197"/>
      <c r="D49" s="197"/>
      <c r="E49" s="197"/>
      <c r="F49" s="197"/>
      <c r="G49" s="197"/>
      <c r="J49" s="217"/>
      <c r="K49" s="447"/>
      <c r="L49" s="447"/>
      <c r="M49" s="447"/>
      <c r="N49" s="447"/>
      <c r="O49" s="447"/>
      <c r="P49" s="447"/>
      <c r="Q49" s="447"/>
      <c r="R49" s="447"/>
    </row>
    <row r="50" spans="1:18" x14ac:dyDescent="0.2">
      <c r="A50" s="197"/>
      <c r="B50" s="197"/>
      <c r="C50" s="197"/>
      <c r="D50" s="197"/>
      <c r="E50" s="197"/>
      <c r="F50" s="197"/>
      <c r="G50" s="197"/>
      <c r="J50" s="217"/>
      <c r="K50" s="447"/>
      <c r="L50" s="447"/>
      <c r="M50" s="447"/>
      <c r="N50" s="447"/>
      <c r="O50" s="447"/>
      <c r="P50" s="447"/>
      <c r="Q50" s="447"/>
      <c r="R50" s="447"/>
    </row>
    <row r="51" spans="1:18" x14ac:dyDescent="0.2">
      <c r="A51" s="197"/>
      <c r="B51" s="197"/>
      <c r="C51" s="197"/>
      <c r="D51" s="197"/>
      <c r="E51" s="197"/>
      <c r="F51" s="197"/>
      <c r="G51" s="197"/>
      <c r="J51" s="217"/>
      <c r="K51" s="447"/>
      <c r="L51" s="447"/>
      <c r="M51" s="447"/>
      <c r="N51" s="447"/>
      <c r="O51" s="447"/>
      <c r="P51" s="447"/>
      <c r="Q51" s="447"/>
      <c r="R51" s="447"/>
    </row>
    <row r="52" spans="1:18" x14ac:dyDescent="0.2">
      <c r="A52" s="197"/>
      <c r="B52" s="197"/>
      <c r="C52" s="197"/>
      <c r="D52" s="197"/>
      <c r="E52" s="197"/>
      <c r="F52" s="197"/>
      <c r="G52" s="197"/>
      <c r="J52" s="217"/>
      <c r="K52" s="447"/>
      <c r="L52" s="447"/>
      <c r="M52" s="447"/>
      <c r="N52" s="447"/>
      <c r="O52" s="447"/>
      <c r="P52" s="447"/>
      <c r="Q52" s="447"/>
      <c r="R52" s="447"/>
    </row>
    <row r="53" spans="1:18" x14ac:dyDescent="0.2">
      <c r="A53" s="197"/>
      <c r="B53" s="197"/>
      <c r="C53" s="197"/>
      <c r="D53" s="197"/>
      <c r="E53" s="197"/>
      <c r="F53" s="197"/>
      <c r="G53" s="197"/>
      <c r="J53" s="217"/>
      <c r="K53" s="447"/>
      <c r="L53" s="447"/>
      <c r="M53" s="447"/>
      <c r="N53" s="447"/>
      <c r="O53" s="447"/>
      <c r="P53" s="447"/>
      <c r="Q53" s="447"/>
      <c r="R53" s="447"/>
    </row>
    <row r="54" spans="1:18" x14ac:dyDescent="0.2">
      <c r="A54" s="197"/>
      <c r="B54" s="197"/>
      <c r="C54" s="197"/>
      <c r="D54" s="197"/>
      <c r="E54" s="197"/>
      <c r="F54" s="197"/>
      <c r="G54" s="197"/>
      <c r="J54" s="217"/>
      <c r="K54" s="447"/>
      <c r="L54" s="447"/>
      <c r="M54" s="447"/>
      <c r="N54" s="447"/>
      <c r="O54" s="447"/>
      <c r="P54" s="447"/>
      <c r="Q54" s="447"/>
      <c r="R54" s="447"/>
    </row>
    <row r="55" spans="1:18" x14ac:dyDescent="0.2">
      <c r="A55" s="197"/>
      <c r="B55" s="197"/>
      <c r="C55" s="197"/>
      <c r="D55" s="197"/>
      <c r="E55" s="197"/>
      <c r="F55" s="197"/>
      <c r="G55" s="197"/>
      <c r="J55" s="217"/>
      <c r="K55" s="447"/>
      <c r="L55" s="447"/>
      <c r="M55" s="447"/>
      <c r="N55" s="447"/>
      <c r="O55" s="447"/>
      <c r="P55" s="447"/>
      <c r="Q55" s="447"/>
      <c r="R55" s="447"/>
    </row>
    <row r="56" spans="1:18" x14ac:dyDescent="0.2">
      <c r="A56" s="197"/>
      <c r="B56" s="197"/>
      <c r="C56" s="197"/>
      <c r="D56" s="197"/>
      <c r="E56" s="197"/>
      <c r="F56" s="197"/>
      <c r="G56" s="197"/>
      <c r="J56" s="217"/>
      <c r="K56" s="447"/>
      <c r="L56" s="447"/>
      <c r="M56" s="447"/>
      <c r="N56" s="447"/>
      <c r="O56" s="447"/>
      <c r="P56" s="447"/>
      <c r="Q56" s="447"/>
      <c r="R56" s="447"/>
    </row>
    <row r="57" spans="1:18" x14ac:dyDescent="0.2">
      <c r="A57" s="197"/>
      <c r="B57" s="197"/>
      <c r="C57" s="197"/>
      <c r="D57" s="197"/>
      <c r="E57" s="197"/>
      <c r="F57" s="197"/>
      <c r="G57" s="197"/>
      <c r="J57" s="217"/>
      <c r="K57" s="447"/>
      <c r="L57" s="447"/>
      <c r="M57" s="447"/>
      <c r="N57" s="447"/>
      <c r="O57" s="447"/>
      <c r="P57" s="447"/>
      <c r="Q57" s="447"/>
      <c r="R57" s="447"/>
    </row>
    <row r="58" spans="1:18" x14ac:dyDescent="0.2">
      <c r="A58" s="197"/>
      <c r="B58" s="197"/>
      <c r="C58" s="197"/>
      <c r="D58" s="197"/>
      <c r="E58" s="197"/>
      <c r="F58" s="197"/>
      <c r="G58" s="197"/>
      <c r="J58" s="217"/>
      <c r="K58" s="447"/>
      <c r="L58" s="447"/>
      <c r="M58" s="447"/>
      <c r="N58" s="447"/>
      <c r="O58" s="447"/>
      <c r="P58" s="447"/>
      <c r="Q58" s="447"/>
      <c r="R58" s="447"/>
    </row>
    <row r="59" spans="1:18" x14ac:dyDescent="0.2">
      <c r="J59" s="217"/>
      <c r="K59" s="447"/>
      <c r="L59" s="447"/>
      <c r="M59" s="447"/>
      <c r="N59" s="447"/>
      <c r="O59" s="447"/>
      <c r="P59" s="447"/>
      <c r="Q59" s="447"/>
      <c r="R59" s="447"/>
    </row>
    <row r="60" spans="1:18" x14ac:dyDescent="0.2">
      <c r="J60" s="217"/>
      <c r="K60" s="447"/>
      <c r="L60" s="447"/>
      <c r="M60" s="447"/>
      <c r="N60" s="447"/>
      <c r="O60" s="447"/>
      <c r="P60" s="447"/>
      <c r="Q60" s="447"/>
      <c r="R60" s="447"/>
    </row>
    <row r="61" spans="1:18" x14ac:dyDescent="0.2">
      <c r="J61" s="217"/>
      <c r="K61" s="447"/>
      <c r="L61" s="447"/>
      <c r="M61" s="447"/>
      <c r="N61" s="447"/>
      <c r="O61" s="447"/>
      <c r="P61" s="447"/>
      <c r="Q61" s="447"/>
      <c r="R61" s="447"/>
    </row>
    <row r="62" spans="1:18" x14ac:dyDescent="0.2">
      <c r="J62" s="217"/>
      <c r="K62" s="447"/>
      <c r="L62" s="447"/>
      <c r="M62" s="447"/>
      <c r="N62" s="447"/>
      <c r="O62" s="447"/>
      <c r="P62" s="447"/>
      <c r="Q62" s="447"/>
      <c r="R62" s="447"/>
    </row>
    <row r="63" spans="1:18" x14ac:dyDescent="0.2">
      <c r="J63" s="217"/>
      <c r="K63" s="447"/>
      <c r="L63" s="447"/>
      <c r="M63" s="447"/>
      <c r="N63" s="447"/>
      <c r="O63" s="447"/>
      <c r="P63" s="447"/>
      <c r="Q63" s="447"/>
      <c r="R63" s="447"/>
    </row>
    <row r="64" spans="1:18" x14ac:dyDescent="0.2">
      <c r="I64" s="447"/>
      <c r="J64" s="217"/>
      <c r="K64" s="447"/>
      <c r="L64" s="447"/>
      <c r="M64" s="447"/>
      <c r="N64" s="447"/>
      <c r="O64" s="447"/>
      <c r="P64" s="447"/>
      <c r="Q64" s="447"/>
      <c r="R64" s="447"/>
    </row>
    <row r="65" spans="9:18" x14ac:dyDescent="0.2">
      <c r="I65" s="447"/>
      <c r="J65" s="217"/>
      <c r="K65" s="447"/>
      <c r="L65" s="447"/>
      <c r="M65" s="447"/>
      <c r="N65" s="447"/>
      <c r="O65" s="447"/>
      <c r="P65" s="447"/>
      <c r="Q65" s="447"/>
      <c r="R65" s="447"/>
    </row>
    <row r="66" spans="9:18" x14ac:dyDescent="0.2">
      <c r="I66" s="447"/>
      <c r="J66" s="217"/>
      <c r="K66" s="447"/>
      <c r="L66" s="447"/>
      <c r="M66" s="447"/>
      <c r="N66" s="447"/>
      <c r="O66" s="447"/>
      <c r="P66" s="447"/>
      <c r="Q66" s="447"/>
      <c r="R66" s="447"/>
    </row>
    <row r="67" spans="9:18" x14ac:dyDescent="0.2">
      <c r="I67" s="447"/>
      <c r="J67" s="217"/>
      <c r="K67" s="447"/>
      <c r="L67" s="447"/>
      <c r="M67" s="447"/>
      <c r="N67" s="447"/>
      <c r="O67" s="447"/>
      <c r="P67" s="447"/>
      <c r="Q67" s="447"/>
      <c r="R67" s="447"/>
    </row>
    <row r="68" spans="9:18" x14ac:dyDescent="0.2">
      <c r="I68" s="447"/>
      <c r="J68" s="217"/>
      <c r="K68" s="447"/>
      <c r="L68" s="447"/>
      <c r="M68" s="447"/>
      <c r="N68" s="447"/>
      <c r="O68" s="447"/>
      <c r="P68" s="447"/>
      <c r="Q68" s="447"/>
      <c r="R68" s="447"/>
    </row>
    <row r="69" spans="9:18" x14ac:dyDescent="0.2">
      <c r="I69" s="447"/>
      <c r="J69" s="217"/>
      <c r="K69" s="447"/>
      <c r="L69" s="447"/>
      <c r="M69" s="447"/>
      <c r="N69" s="447"/>
      <c r="O69" s="447"/>
      <c r="P69" s="447"/>
      <c r="Q69" s="447"/>
      <c r="R69" s="447"/>
    </row>
    <row r="70" spans="9:18" x14ac:dyDescent="0.2">
      <c r="I70" s="447"/>
      <c r="J70" s="217"/>
      <c r="K70" s="447"/>
      <c r="L70" s="447"/>
      <c r="M70" s="447"/>
      <c r="N70" s="447"/>
      <c r="O70" s="447"/>
      <c r="P70" s="447"/>
      <c r="Q70" s="447"/>
      <c r="R70" s="447"/>
    </row>
    <row r="71" spans="9:18" x14ac:dyDescent="0.2">
      <c r="I71" s="447"/>
      <c r="J71" s="217"/>
      <c r="K71" s="447"/>
      <c r="L71" s="447"/>
      <c r="M71" s="447"/>
      <c r="N71" s="447"/>
      <c r="O71" s="447"/>
      <c r="P71" s="447"/>
      <c r="Q71" s="447"/>
      <c r="R71" s="447"/>
    </row>
    <row r="72" spans="9:18" x14ac:dyDescent="0.2">
      <c r="I72" s="447"/>
      <c r="J72" s="217"/>
      <c r="K72" s="447"/>
      <c r="L72" s="447"/>
      <c r="M72" s="447"/>
      <c r="N72" s="447"/>
      <c r="O72" s="447"/>
      <c r="P72" s="447"/>
      <c r="Q72" s="447"/>
      <c r="R72" s="447"/>
    </row>
    <row r="73" spans="9:18" x14ac:dyDescent="0.2">
      <c r="I73" s="447"/>
      <c r="J73" s="217"/>
      <c r="K73" s="447"/>
      <c r="L73" s="447"/>
      <c r="M73" s="447"/>
      <c r="N73" s="447"/>
      <c r="O73" s="447"/>
      <c r="P73" s="447"/>
      <c r="Q73" s="447"/>
      <c r="R73" s="447"/>
    </row>
    <row r="74" spans="9:18" x14ac:dyDescent="0.2">
      <c r="I74" s="447"/>
      <c r="J74" s="217"/>
      <c r="K74" s="447"/>
      <c r="L74" s="447"/>
      <c r="M74" s="447"/>
      <c r="N74" s="447"/>
      <c r="O74" s="447"/>
      <c r="P74" s="447"/>
      <c r="Q74" s="447"/>
      <c r="R74" s="447"/>
    </row>
    <row r="75" spans="9:18" x14ac:dyDescent="0.2">
      <c r="I75" s="447"/>
      <c r="J75" s="217"/>
      <c r="K75" s="447"/>
      <c r="L75" s="447"/>
      <c r="M75" s="447"/>
      <c r="N75" s="447"/>
      <c r="O75" s="447"/>
      <c r="P75" s="447"/>
      <c r="Q75" s="447"/>
      <c r="R75" s="447"/>
    </row>
    <row r="76" spans="9:18" x14ac:dyDescent="0.2">
      <c r="I76" s="447"/>
      <c r="J76" s="217"/>
      <c r="K76" s="447"/>
      <c r="L76" s="447"/>
      <c r="M76" s="447"/>
      <c r="N76" s="447"/>
      <c r="O76" s="447"/>
      <c r="P76" s="447"/>
      <c r="Q76" s="447"/>
      <c r="R76" s="447"/>
    </row>
    <row r="77" spans="9:18" x14ac:dyDescent="0.2">
      <c r="I77" s="447"/>
      <c r="J77" s="217"/>
      <c r="K77" s="447"/>
      <c r="L77" s="447"/>
      <c r="M77" s="447"/>
      <c r="N77" s="447"/>
      <c r="O77" s="447"/>
      <c r="P77" s="447"/>
      <c r="Q77" s="447"/>
      <c r="R77" s="447"/>
    </row>
    <row r="78" spans="9:18" x14ac:dyDescent="0.2">
      <c r="I78" s="447"/>
      <c r="J78" s="217"/>
      <c r="K78" s="447"/>
      <c r="L78" s="447"/>
      <c r="M78" s="447"/>
      <c r="N78" s="447"/>
      <c r="O78" s="447"/>
      <c r="P78" s="447"/>
      <c r="Q78" s="447"/>
      <c r="R78" s="447"/>
    </row>
    <row r="79" spans="9:18" x14ac:dyDescent="0.2">
      <c r="I79" s="447"/>
      <c r="J79" s="217"/>
      <c r="K79" s="447"/>
      <c r="L79" s="447"/>
      <c r="M79" s="447"/>
      <c r="N79" s="447"/>
      <c r="O79" s="447"/>
      <c r="P79" s="447"/>
      <c r="Q79" s="447"/>
      <c r="R79" s="447"/>
    </row>
    <row r="80" spans="9:18" x14ac:dyDescent="0.2">
      <c r="I80" s="447"/>
      <c r="J80" s="217"/>
      <c r="K80" s="447"/>
      <c r="L80" s="447"/>
      <c r="M80" s="447"/>
      <c r="N80" s="447"/>
      <c r="O80" s="447"/>
      <c r="P80" s="447"/>
      <c r="Q80" s="447"/>
      <c r="R80" s="447"/>
    </row>
    <row r="81" spans="9:18" x14ac:dyDescent="0.2">
      <c r="I81" s="447"/>
      <c r="J81" s="217"/>
      <c r="K81" s="447"/>
      <c r="L81" s="447"/>
      <c r="M81" s="447"/>
      <c r="N81" s="447"/>
      <c r="O81" s="447"/>
      <c r="P81" s="447"/>
      <c r="Q81" s="447"/>
      <c r="R81" s="447"/>
    </row>
    <row r="82" spans="9:18" x14ac:dyDescent="0.2">
      <c r="I82" s="447"/>
      <c r="J82" s="217"/>
      <c r="K82" s="447"/>
      <c r="L82" s="447"/>
      <c r="M82" s="447"/>
      <c r="N82" s="447"/>
      <c r="O82" s="447"/>
      <c r="P82" s="447"/>
      <c r="Q82" s="447"/>
      <c r="R82" s="447"/>
    </row>
    <row r="83" spans="9:18" x14ac:dyDescent="0.2">
      <c r="I83" s="447"/>
      <c r="J83" s="217"/>
      <c r="K83" s="447"/>
      <c r="L83" s="447"/>
      <c r="M83" s="447"/>
      <c r="N83" s="447"/>
      <c r="O83" s="447"/>
      <c r="P83" s="447"/>
      <c r="Q83" s="447"/>
      <c r="R83" s="447"/>
    </row>
    <row r="84" spans="9:18" x14ac:dyDescent="0.2">
      <c r="I84" s="447"/>
      <c r="J84" s="217"/>
      <c r="K84" s="447"/>
      <c r="L84" s="447"/>
      <c r="M84" s="447"/>
      <c r="N84" s="447"/>
      <c r="O84" s="447"/>
      <c r="P84" s="447"/>
      <c r="Q84" s="447"/>
      <c r="R84" s="447"/>
    </row>
    <row r="85" spans="9:18" x14ac:dyDescent="0.2">
      <c r="I85" s="447"/>
      <c r="J85" s="217"/>
      <c r="K85" s="447"/>
      <c r="L85" s="447"/>
      <c r="M85" s="447"/>
      <c r="N85" s="447"/>
      <c r="O85" s="447"/>
      <c r="P85" s="447"/>
      <c r="Q85" s="447"/>
      <c r="R85" s="447"/>
    </row>
    <row r="86" spans="9:18" x14ac:dyDescent="0.2">
      <c r="I86" s="447"/>
      <c r="J86" s="217"/>
      <c r="K86" s="447"/>
      <c r="L86" s="447"/>
      <c r="M86" s="447"/>
      <c r="N86" s="447"/>
      <c r="O86" s="447"/>
      <c r="P86" s="447"/>
      <c r="Q86" s="447"/>
      <c r="R86" s="447"/>
    </row>
    <row r="87" spans="9:18" x14ac:dyDescent="0.2">
      <c r="I87" s="447"/>
      <c r="J87" s="217"/>
      <c r="K87" s="447"/>
      <c r="L87" s="447"/>
      <c r="M87" s="447"/>
      <c r="N87" s="447"/>
      <c r="O87" s="447"/>
      <c r="P87" s="447"/>
      <c r="Q87" s="447"/>
      <c r="R87" s="447"/>
    </row>
    <row r="88" spans="9:18" x14ac:dyDescent="0.2">
      <c r="I88" s="447"/>
      <c r="J88" s="217"/>
      <c r="K88" s="447"/>
      <c r="L88" s="447"/>
      <c r="M88" s="447"/>
      <c r="N88" s="447"/>
      <c r="O88" s="447"/>
      <c r="P88" s="447"/>
      <c r="Q88" s="447"/>
      <c r="R88" s="447"/>
    </row>
    <row r="89" spans="9:18" x14ac:dyDescent="0.2">
      <c r="I89" s="447"/>
      <c r="J89" s="217"/>
      <c r="K89" s="447"/>
      <c r="L89" s="447"/>
      <c r="M89" s="447"/>
      <c r="N89" s="447"/>
      <c r="O89" s="447"/>
      <c r="P89" s="447"/>
      <c r="Q89" s="447"/>
      <c r="R89" s="447"/>
    </row>
    <row r="90" spans="9:18" x14ac:dyDescent="0.2">
      <c r="I90" s="447"/>
      <c r="J90" s="217"/>
      <c r="K90" s="447"/>
      <c r="L90" s="447"/>
      <c r="M90" s="447"/>
      <c r="N90" s="447"/>
      <c r="O90" s="447"/>
      <c r="P90" s="447"/>
      <c r="Q90" s="447"/>
      <c r="R90" s="447"/>
    </row>
    <row r="91" spans="9:18" x14ac:dyDescent="0.2">
      <c r="I91" s="447"/>
      <c r="J91" s="217"/>
      <c r="K91" s="447"/>
      <c r="L91" s="447"/>
      <c r="M91" s="447"/>
      <c r="N91" s="447"/>
      <c r="O91" s="447"/>
      <c r="P91" s="447"/>
      <c r="Q91" s="447"/>
      <c r="R91" s="447"/>
    </row>
    <row r="92" spans="9:18" x14ac:dyDescent="0.2">
      <c r="I92" s="447"/>
      <c r="J92" s="217"/>
      <c r="K92" s="447"/>
      <c r="L92" s="447"/>
      <c r="M92" s="447"/>
      <c r="N92" s="447"/>
      <c r="O92" s="447"/>
      <c r="P92" s="447"/>
      <c r="Q92" s="447"/>
      <c r="R92" s="447"/>
    </row>
    <row r="93" spans="9:18" x14ac:dyDescent="0.2">
      <c r="I93" s="447"/>
      <c r="J93" s="217"/>
      <c r="K93" s="447"/>
      <c r="L93" s="447"/>
      <c r="M93" s="447"/>
      <c r="N93" s="447"/>
      <c r="O93" s="447"/>
      <c r="P93" s="447"/>
      <c r="Q93" s="447"/>
      <c r="R93" s="447"/>
    </row>
    <row r="94" spans="9:18" x14ac:dyDescent="0.2">
      <c r="I94" s="447"/>
      <c r="J94" s="217"/>
      <c r="K94" s="447"/>
      <c r="L94" s="447"/>
      <c r="M94" s="447"/>
      <c r="N94" s="447"/>
      <c r="O94" s="447"/>
      <c r="P94" s="447"/>
      <c r="Q94" s="447"/>
      <c r="R94" s="447"/>
    </row>
    <row r="95" spans="9:18" x14ac:dyDescent="0.2">
      <c r="I95" s="447"/>
      <c r="J95" s="217"/>
      <c r="K95" s="447"/>
      <c r="L95" s="447"/>
      <c r="M95" s="447"/>
      <c r="N95" s="447"/>
      <c r="O95" s="447"/>
      <c r="P95" s="447"/>
      <c r="Q95" s="447"/>
      <c r="R95" s="447"/>
    </row>
    <row r="96" spans="9:18" x14ac:dyDescent="0.2">
      <c r="I96" s="447"/>
      <c r="J96" s="217"/>
      <c r="K96" s="447"/>
      <c r="L96" s="447"/>
      <c r="M96" s="447"/>
      <c r="N96" s="447"/>
      <c r="O96" s="447"/>
      <c r="P96" s="447"/>
      <c r="Q96" s="447"/>
      <c r="R96" s="447"/>
    </row>
    <row r="97" spans="9:18" x14ac:dyDescent="0.2">
      <c r="I97" s="447"/>
      <c r="J97" s="217"/>
      <c r="K97" s="447"/>
      <c r="L97" s="447"/>
      <c r="M97" s="447"/>
      <c r="N97" s="447"/>
      <c r="O97" s="447"/>
      <c r="P97" s="447"/>
      <c r="Q97" s="447"/>
      <c r="R97" s="447"/>
    </row>
    <row r="98" spans="9:18" x14ac:dyDescent="0.2">
      <c r="I98" s="447"/>
      <c r="J98" s="217"/>
      <c r="K98" s="447"/>
      <c r="L98" s="447"/>
      <c r="M98" s="447"/>
      <c r="N98" s="447"/>
      <c r="O98" s="447"/>
      <c r="P98" s="447"/>
      <c r="Q98" s="447"/>
      <c r="R98" s="447"/>
    </row>
    <row r="99" spans="9:18" x14ac:dyDescent="0.2">
      <c r="I99" s="447"/>
      <c r="J99" s="217"/>
      <c r="K99" s="447"/>
      <c r="L99" s="447"/>
      <c r="M99" s="447"/>
      <c r="N99" s="447"/>
      <c r="O99" s="447"/>
      <c r="P99" s="447"/>
      <c r="Q99" s="447"/>
      <c r="R99" s="447"/>
    </row>
    <row r="100" spans="9:18" x14ac:dyDescent="0.2">
      <c r="I100" s="447"/>
      <c r="J100" s="217"/>
      <c r="K100" s="447"/>
      <c r="L100" s="447"/>
      <c r="M100" s="447"/>
      <c r="N100" s="447"/>
      <c r="O100" s="447"/>
      <c r="P100" s="447"/>
      <c r="Q100" s="447"/>
      <c r="R100" s="447"/>
    </row>
    <row r="101" spans="9:18" x14ac:dyDescent="0.2">
      <c r="I101" s="447"/>
      <c r="J101" s="217"/>
      <c r="K101" s="447"/>
      <c r="L101" s="447"/>
      <c r="M101" s="447"/>
      <c r="N101" s="447"/>
      <c r="O101" s="447"/>
      <c r="P101" s="447"/>
      <c r="Q101" s="447"/>
      <c r="R101" s="447"/>
    </row>
    <row r="102" spans="9:18" x14ac:dyDescent="0.2">
      <c r="I102" s="447"/>
      <c r="J102" s="217"/>
      <c r="K102" s="447"/>
      <c r="L102" s="447"/>
      <c r="M102" s="447"/>
      <c r="N102" s="447"/>
      <c r="O102" s="447"/>
      <c r="P102" s="447"/>
      <c r="Q102" s="447"/>
      <c r="R102" s="447"/>
    </row>
    <row r="103" spans="9:18" x14ac:dyDescent="0.2">
      <c r="I103" s="447"/>
      <c r="J103" s="217"/>
      <c r="K103" s="447"/>
      <c r="L103" s="447"/>
      <c r="M103" s="447"/>
      <c r="N103" s="447"/>
      <c r="O103" s="447"/>
      <c r="P103" s="447"/>
      <c r="Q103" s="447"/>
      <c r="R103" s="447"/>
    </row>
    <row r="104" spans="9:18" x14ac:dyDescent="0.2">
      <c r="I104" s="447"/>
      <c r="J104" s="217"/>
      <c r="K104" s="447"/>
      <c r="L104" s="447"/>
      <c r="M104" s="447"/>
      <c r="N104" s="447"/>
      <c r="O104" s="447"/>
      <c r="P104" s="447"/>
      <c r="Q104" s="447"/>
      <c r="R104" s="447"/>
    </row>
    <row r="105" spans="9:18" x14ac:dyDescent="0.2">
      <c r="I105" s="447"/>
      <c r="J105" s="217"/>
      <c r="K105" s="447"/>
      <c r="L105" s="447"/>
      <c r="M105" s="447"/>
      <c r="N105" s="447"/>
      <c r="O105" s="447"/>
      <c r="P105" s="447"/>
      <c r="Q105" s="447"/>
      <c r="R105" s="447"/>
    </row>
    <row r="106" spans="9:18" x14ac:dyDescent="0.2">
      <c r="I106" s="447"/>
      <c r="J106" s="217"/>
      <c r="K106" s="447"/>
      <c r="L106" s="447"/>
      <c r="M106" s="447"/>
      <c r="N106" s="447"/>
      <c r="O106" s="447"/>
      <c r="P106" s="447"/>
      <c r="Q106" s="447"/>
      <c r="R106" s="447"/>
    </row>
    <row r="107" spans="9:18" x14ac:dyDescent="0.2">
      <c r="I107" s="447"/>
      <c r="J107" s="217"/>
      <c r="K107" s="447"/>
      <c r="L107" s="447"/>
      <c r="M107" s="447"/>
      <c r="N107" s="447"/>
      <c r="O107" s="447"/>
      <c r="P107" s="447"/>
      <c r="Q107" s="447"/>
      <c r="R107" s="447"/>
    </row>
    <row r="108" spans="9:18" x14ac:dyDescent="0.2">
      <c r="I108" s="447"/>
      <c r="J108" s="217"/>
      <c r="K108" s="447"/>
      <c r="L108" s="447"/>
      <c r="M108" s="447"/>
      <c r="N108" s="447"/>
      <c r="O108" s="447"/>
      <c r="P108" s="447"/>
      <c r="Q108" s="447"/>
      <c r="R108" s="447"/>
    </row>
    <row r="109" spans="9:18" x14ac:dyDescent="0.2">
      <c r="I109" s="447"/>
      <c r="J109" s="217"/>
      <c r="K109" s="447"/>
      <c r="L109" s="447"/>
      <c r="M109" s="447"/>
      <c r="N109" s="447"/>
      <c r="O109" s="447"/>
      <c r="P109" s="447"/>
      <c r="Q109" s="447"/>
      <c r="R109" s="447"/>
    </row>
    <row r="110" spans="9:18" x14ac:dyDescent="0.2">
      <c r="I110" s="447"/>
      <c r="J110" s="217"/>
      <c r="K110" s="447"/>
      <c r="L110" s="447"/>
      <c r="M110" s="447"/>
      <c r="N110" s="447"/>
      <c r="O110" s="447"/>
      <c r="P110" s="447"/>
      <c r="Q110" s="447"/>
      <c r="R110" s="447"/>
    </row>
  </sheetData>
  <mergeCells count="15">
    <mergeCell ref="M9:Q9"/>
    <mergeCell ref="R9:R10"/>
    <mergeCell ref="A22:G22"/>
    <mergeCell ref="G9:G10"/>
    <mergeCell ref="H9:H10"/>
    <mergeCell ref="I9:I10"/>
    <mergeCell ref="J9:J10"/>
    <mergeCell ref="K9:K10"/>
    <mergeCell ref="L9:L10"/>
    <mergeCell ref="A9:A10"/>
    <mergeCell ref="B9:B10"/>
    <mergeCell ref="C9:C10"/>
    <mergeCell ref="D9:D10"/>
    <mergeCell ref="E9:E10"/>
    <mergeCell ref="F9:F10"/>
  </mergeCells>
  <pageMargins left="0.7" right="0.7" top="0.78740157499999996" bottom="0.78740157499999996" header="0.3" footer="0.3"/>
  <pageSetup paperSize="9" scale="4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2" tint="-0.499984740745262"/>
    <pageSetUpPr fitToPage="1"/>
  </sheetPr>
  <dimension ref="A1:Q531"/>
  <sheetViews>
    <sheetView view="pageLayout" topLeftCell="A7" zoomScaleNormal="75" zoomScaleSheetLayoutView="75" workbookViewId="0">
      <selection activeCell="G19" sqref="G19"/>
    </sheetView>
  </sheetViews>
  <sheetFormatPr defaultColWidth="9.140625" defaultRowHeight="12.75" outlineLevelCol="1" x14ac:dyDescent="0.2"/>
  <cols>
    <col min="1" max="1" width="4.140625" style="1" customWidth="1"/>
    <col min="2" max="2" width="3.85546875" style="1" customWidth="1"/>
    <col min="3" max="3" width="16" style="1" hidden="1" customWidth="1" outlineLevel="1"/>
    <col min="4" max="4" width="5.42578125" style="1" hidden="1" customWidth="1" outlineLevel="1"/>
    <col min="5" max="5" width="14" style="1" hidden="1" customWidth="1" outlineLevel="1"/>
    <col min="6" max="6" width="10.85546875" style="1" customWidth="1" collapsed="1"/>
    <col min="7" max="7" width="79.140625" style="1" customWidth="1"/>
    <col min="8" max="8" width="11.140625" style="7" customWidth="1"/>
    <col min="9" max="9" width="11.140625" style="1" customWidth="1"/>
    <col min="10" max="10" width="14.28515625" style="1" customWidth="1"/>
    <col min="11" max="11" width="12.85546875" style="1" customWidth="1"/>
    <col min="12" max="12" width="12.7109375" style="1" customWidth="1"/>
    <col min="13" max="13" width="13.42578125" style="1" customWidth="1"/>
    <col min="14" max="14" width="11.42578125" style="1" customWidth="1"/>
    <col min="15" max="15" width="14.7109375" style="1" customWidth="1"/>
    <col min="16" max="16" width="12.85546875" style="1" customWidth="1"/>
    <col min="17" max="16384" width="9.140625" style="1"/>
  </cols>
  <sheetData>
    <row r="1" spans="1:17" s="535" customFormat="1" ht="18" x14ac:dyDescent="0.25">
      <c r="A1" s="160" t="s">
        <v>72</v>
      </c>
      <c r="B1" s="160"/>
      <c r="C1" s="160"/>
      <c r="D1" s="160"/>
      <c r="E1" s="160"/>
      <c r="F1" s="175"/>
      <c r="G1" s="176"/>
      <c r="H1" s="178"/>
      <c r="I1" s="178"/>
      <c r="J1" s="179"/>
      <c r="K1" s="175"/>
      <c r="L1" s="175"/>
      <c r="M1" s="175"/>
      <c r="N1" s="175"/>
      <c r="O1" s="175"/>
      <c r="P1" s="175"/>
    </row>
    <row r="2" spans="1:17" s="535" customFormat="1" ht="15" x14ac:dyDescent="0.25">
      <c r="A2" s="163" t="s">
        <v>6</v>
      </c>
      <c r="B2" s="163"/>
      <c r="C2" s="163"/>
      <c r="D2" s="163"/>
      <c r="E2" s="163"/>
      <c r="F2" s="163"/>
      <c r="G2" s="163" t="s">
        <v>7</v>
      </c>
      <c r="H2" s="1203" t="s">
        <v>346</v>
      </c>
      <c r="I2" s="163"/>
      <c r="J2" s="180"/>
      <c r="K2" s="163"/>
      <c r="L2" s="163"/>
      <c r="M2" s="186"/>
      <c r="N2" s="163"/>
      <c r="O2" s="163"/>
      <c r="P2" s="163"/>
    </row>
    <row r="3" spans="1:17" s="535" customFormat="1" ht="14.25" customHeight="1" x14ac:dyDescent="0.2">
      <c r="A3" s="163"/>
      <c r="B3" s="163"/>
      <c r="C3" s="163"/>
      <c r="D3" s="163"/>
      <c r="E3" s="163"/>
      <c r="F3" s="163"/>
      <c r="G3" s="163" t="s">
        <v>9</v>
      </c>
      <c r="H3" s="163"/>
      <c r="I3" s="163"/>
      <c r="J3" s="180"/>
      <c r="K3" s="163"/>
      <c r="L3" s="163"/>
      <c r="M3" s="163"/>
      <c r="N3" s="163"/>
      <c r="O3" s="163"/>
      <c r="P3" s="163"/>
    </row>
    <row r="4" spans="1:17" s="535" customFormat="1" ht="21" customHeight="1" thickBot="1" x14ac:dyDescent="0.25">
      <c r="A4" s="175"/>
      <c r="B4" s="175"/>
      <c r="C4" s="175"/>
      <c r="D4" s="175"/>
      <c r="E4" s="175"/>
      <c r="F4" s="175"/>
      <c r="G4" s="176"/>
      <c r="H4" s="178"/>
      <c r="I4" s="178"/>
      <c r="J4" s="179"/>
      <c r="K4" s="175"/>
      <c r="L4" s="175"/>
      <c r="M4" s="175"/>
      <c r="N4" s="175"/>
      <c r="O4" s="175"/>
      <c r="P4" s="187" t="s">
        <v>10</v>
      </c>
    </row>
    <row r="5" spans="1:17" s="535" customFormat="1" ht="25.5" customHeight="1" thickBot="1" x14ac:dyDescent="0.25">
      <c r="A5" s="1384" t="s">
        <v>127</v>
      </c>
      <c r="B5" s="1385"/>
      <c r="C5" s="1385"/>
      <c r="D5" s="1385"/>
      <c r="E5" s="1385"/>
      <c r="F5" s="1385"/>
      <c r="G5" s="1385"/>
      <c r="H5" s="1385"/>
      <c r="I5" s="1385"/>
      <c r="J5" s="1385"/>
      <c r="K5" s="1385"/>
      <c r="L5" s="1385"/>
      <c r="M5" s="1385"/>
      <c r="N5" s="1385"/>
      <c r="O5" s="1385"/>
      <c r="P5" s="1394"/>
      <c r="Q5" s="53"/>
    </row>
    <row r="6" spans="1:17" s="535" customFormat="1" ht="30" customHeight="1" thickBot="1" x14ac:dyDescent="0.25">
      <c r="A6" s="1248" t="s">
        <v>51</v>
      </c>
      <c r="B6" s="1249" t="s">
        <v>67</v>
      </c>
      <c r="C6" s="1245" t="s">
        <v>4</v>
      </c>
      <c r="D6" s="1245" t="s">
        <v>3</v>
      </c>
      <c r="E6" s="1245" t="s">
        <v>5</v>
      </c>
      <c r="F6" s="1248" t="s">
        <v>47</v>
      </c>
      <c r="G6" s="1244" t="s">
        <v>70</v>
      </c>
      <c r="H6" s="1247" t="s">
        <v>15</v>
      </c>
      <c r="I6" s="1243" t="s">
        <v>16</v>
      </c>
      <c r="J6" s="1257" t="s">
        <v>17</v>
      </c>
      <c r="K6" s="1259" t="s">
        <v>18</v>
      </c>
      <c r="L6" s="1256" t="s">
        <v>146</v>
      </c>
      <c r="M6" s="1258" t="s">
        <v>144</v>
      </c>
      <c r="N6" s="1258"/>
      <c r="O6" s="1258"/>
      <c r="P6" s="1255" t="s">
        <v>147</v>
      </c>
    </row>
    <row r="7" spans="1:17" s="535" customFormat="1" ht="58.5" customHeight="1" thickBot="1" x14ac:dyDescent="0.25">
      <c r="A7" s="1248"/>
      <c r="B7" s="1368"/>
      <c r="C7" s="1369"/>
      <c r="D7" s="1369"/>
      <c r="E7" s="1369"/>
      <c r="F7" s="1248"/>
      <c r="G7" s="1244"/>
      <c r="H7" s="1380"/>
      <c r="I7" s="1367"/>
      <c r="J7" s="1362"/>
      <c r="K7" s="1259"/>
      <c r="L7" s="1259"/>
      <c r="M7" s="137" t="s">
        <v>19</v>
      </c>
      <c r="N7" s="123" t="s">
        <v>65</v>
      </c>
      <c r="O7" s="123" t="s">
        <v>66</v>
      </c>
      <c r="P7" s="1244"/>
    </row>
    <row r="8" spans="1:17" s="867" customFormat="1" ht="24.75" customHeight="1" x14ac:dyDescent="0.2">
      <c r="A8" s="60">
        <v>1</v>
      </c>
      <c r="B8" s="61" t="s">
        <v>179</v>
      </c>
      <c r="C8" s="61"/>
      <c r="D8" s="61"/>
      <c r="E8" s="61"/>
      <c r="F8" s="868" t="s">
        <v>164</v>
      </c>
      <c r="G8" s="869" t="s">
        <v>167</v>
      </c>
      <c r="H8" s="546"/>
      <c r="I8" s="546" t="s">
        <v>225</v>
      </c>
      <c r="J8" s="878">
        <v>1000</v>
      </c>
      <c r="K8" s="870">
        <v>2016</v>
      </c>
      <c r="L8" s="887">
        <v>0</v>
      </c>
      <c r="M8" s="275">
        <f>SUM(N8:O8)</f>
        <v>800</v>
      </c>
      <c r="N8" s="964">
        <v>0</v>
      </c>
      <c r="O8" s="880">
        <v>800</v>
      </c>
      <c r="P8" s="864">
        <f>J8-L8-M8</f>
        <v>200</v>
      </c>
    </row>
    <row r="9" spans="1:17" s="867" customFormat="1" ht="22.5" customHeight="1" x14ac:dyDescent="0.2">
      <c r="A9" s="5">
        <v>2</v>
      </c>
      <c r="B9" s="3" t="s">
        <v>190</v>
      </c>
      <c r="C9" s="3"/>
      <c r="D9" s="3"/>
      <c r="E9" s="3"/>
      <c r="F9" s="871" t="s">
        <v>165</v>
      </c>
      <c r="G9" s="872" t="s">
        <v>166</v>
      </c>
      <c r="H9" s="545"/>
      <c r="I9" s="545" t="s">
        <v>225</v>
      </c>
      <c r="J9" s="879">
        <v>1500</v>
      </c>
      <c r="K9" s="873">
        <v>2016</v>
      </c>
      <c r="L9" s="1109">
        <v>0</v>
      </c>
      <c r="M9" s="966">
        <f t="shared" ref="M9:M14" si="0">SUM(N9:O9)</f>
        <v>1200</v>
      </c>
      <c r="N9" s="965">
        <v>0</v>
      </c>
      <c r="O9" s="881">
        <v>1200</v>
      </c>
      <c r="P9" s="708">
        <f t="shared" ref="P9:P14" si="1">J9-L9-M9</f>
        <v>300</v>
      </c>
    </row>
    <row r="10" spans="1:17" s="867" customFormat="1" ht="22.5" customHeight="1" x14ac:dyDescent="0.2">
      <c r="A10" s="5">
        <v>3</v>
      </c>
      <c r="B10" s="3" t="s">
        <v>158</v>
      </c>
      <c r="C10" s="3"/>
      <c r="D10" s="3"/>
      <c r="E10" s="3"/>
      <c r="F10" s="874" t="s">
        <v>159</v>
      </c>
      <c r="G10" s="649" t="s">
        <v>160</v>
      </c>
      <c r="H10" s="545"/>
      <c r="I10" s="545" t="s">
        <v>225</v>
      </c>
      <c r="J10" s="879">
        <v>800</v>
      </c>
      <c r="K10" s="873">
        <v>2016</v>
      </c>
      <c r="L10" s="1109">
        <v>0</v>
      </c>
      <c r="M10" s="966">
        <f t="shared" si="0"/>
        <v>640</v>
      </c>
      <c r="N10" s="965">
        <v>0</v>
      </c>
      <c r="O10" s="882">
        <v>640</v>
      </c>
      <c r="P10" s="708">
        <f t="shared" si="1"/>
        <v>160</v>
      </c>
    </row>
    <row r="11" spans="1:17" s="867" customFormat="1" ht="22.5" customHeight="1" x14ac:dyDescent="0.2">
      <c r="A11" s="5">
        <v>4</v>
      </c>
      <c r="B11" s="3" t="s">
        <v>158</v>
      </c>
      <c r="C11" s="3"/>
      <c r="D11" s="3"/>
      <c r="E11" s="3"/>
      <c r="F11" s="874" t="s">
        <v>161</v>
      </c>
      <c r="G11" s="649" t="s">
        <v>162</v>
      </c>
      <c r="H11" s="545"/>
      <c r="I11" s="545" t="s">
        <v>225</v>
      </c>
      <c r="J11" s="879">
        <v>1500</v>
      </c>
      <c r="K11" s="873">
        <v>2016</v>
      </c>
      <c r="L11" s="1109">
        <v>0</v>
      </c>
      <c r="M11" s="966">
        <f t="shared" si="0"/>
        <v>1200</v>
      </c>
      <c r="N11" s="965">
        <v>0</v>
      </c>
      <c r="O11" s="882">
        <v>1200</v>
      </c>
      <c r="P11" s="708">
        <f t="shared" si="1"/>
        <v>300</v>
      </c>
    </row>
    <row r="12" spans="1:17" s="867" customFormat="1" ht="24.75" customHeight="1" x14ac:dyDescent="0.2">
      <c r="A12" s="5">
        <v>5</v>
      </c>
      <c r="B12" s="3" t="s">
        <v>158</v>
      </c>
      <c r="C12" s="3"/>
      <c r="D12" s="3"/>
      <c r="E12" s="3"/>
      <c r="F12" s="875" t="s">
        <v>161</v>
      </c>
      <c r="G12" s="628" t="s">
        <v>163</v>
      </c>
      <c r="H12" s="545"/>
      <c r="I12" s="545" t="s">
        <v>225</v>
      </c>
      <c r="J12" s="879">
        <v>1500</v>
      </c>
      <c r="K12" s="873">
        <v>2016</v>
      </c>
      <c r="L12" s="1109">
        <v>0</v>
      </c>
      <c r="M12" s="966">
        <f t="shared" si="0"/>
        <v>1200</v>
      </c>
      <c r="N12" s="965">
        <v>0</v>
      </c>
      <c r="O12" s="882">
        <v>1200</v>
      </c>
      <c r="P12" s="708">
        <f t="shared" si="1"/>
        <v>300</v>
      </c>
    </row>
    <row r="13" spans="1:17" s="867" customFormat="1" ht="23.25" customHeight="1" x14ac:dyDescent="0.2">
      <c r="A13" s="5">
        <v>6</v>
      </c>
      <c r="B13" s="283" t="s">
        <v>190</v>
      </c>
      <c r="C13" s="283"/>
      <c r="D13" s="283"/>
      <c r="E13" s="283"/>
      <c r="F13" s="876" t="s">
        <v>168</v>
      </c>
      <c r="G13" s="877" t="s">
        <v>169</v>
      </c>
      <c r="H13" s="545"/>
      <c r="I13" s="545" t="s">
        <v>225</v>
      </c>
      <c r="J13" s="879">
        <v>1000</v>
      </c>
      <c r="K13" s="873">
        <v>2016</v>
      </c>
      <c r="L13" s="1109">
        <v>0</v>
      </c>
      <c r="M13" s="966">
        <f t="shared" si="0"/>
        <v>800</v>
      </c>
      <c r="N13" s="965">
        <v>0</v>
      </c>
      <c r="O13" s="883">
        <v>800</v>
      </c>
      <c r="P13" s="708">
        <f t="shared" si="1"/>
        <v>200</v>
      </c>
    </row>
    <row r="14" spans="1:17" s="867" customFormat="1" ht="23.25" customHeight="1" thickBot="1" x14ac:dyDescent="0.25">
      <c r="A14" s="5">
        <v>7</v>
      </c>
      <c r="B14" s="283" t="s">
        <v>190</v>
      </c>
      <c r="C14" s="283"/>
      <c r="D14" s="283"/>
      <c r="E14" s="283"/>
      <c r="F14" s="876" t="s">
        <v>170</v>
      </c>
      <c r="G14" s="877" t="s">
        <v>171</v>
      </c>
      <c r="H14" s="545"/>
      <c r="I14" s="545" t="s">
        <v>225</v>
      </c>
      <c r="J14" s="879">
        <v>2000</v>
      </c>
      <c r="K14" s="873">
        <v>2016</v>
      </c>
      <c r="L14" s="1109">
        <v>0</v>
      </c>
      <c r="M14" s="966">
        <f t="shared" si="0"/>
        <v>1600</v>
      </c>
      <c r="N14" s="965">
        <v>0</v>
      </c>
      <c r="O14" s="883">
        <v>1600</v>
      </c>
      <c r="P14" s="708">
        <f t="shared" si="1"/>
        <v>400</v>
      </c>
    </row>
    <row r="15" spans="1:17" s="369" customFormat="1" ht="37.5" customHeight="1" thickBot="1" x14ac:dyDescent="0.3">
      <c r="A15" s="1240" t="s">
        <v>290</v>
      </c>
      <c r="B15" s="1241"/>
      <c r="C15" s="1241"/>
      <c r="D15" s="1241"/>
      <c r="E15" s="1241"/>
      <c r="F15" s="1241"/>
      <c r="G15" s="1241"/>
      <c r="H15" s="884"/>
      <c r="I15" s="885"/>
      <c r="J15" s="788">
        <f t="shared" ref="J15:P15" si="2">SUM(J8:J14)</f>
        <v>9300</v>
      </c>
      <c r="K15" s="788">
        <f t="shared" si="2"/>
        <v>14112</v>
      </c>
      <c r="L15" s="789">
        <f t="shared" si="2"/>
        <v>0</v>
      </c>
      <c r="M15" s="790">
        <f t="shared" si="2"/>
        <v>7440</v>
      </c>
      <c r="N15" s="852">
        <f t="shared" si="2"/>
        <v>0</v>
      </c>
      <c r="O15" s="797">
        <f t="shared" si="2"/>
        <v>7440</v>
      </c>
      <c r="P15" s="798">
        <f t="shared" si="2"/>
        <v>1860</v>
      </c>
      <c r="Q15" s="812"/>
    </row>
    <row r="16" spans="1:17" x14ac:dyDescent="0.2">
      <c r="F16" s="83"/>
      <c r="G16" s="84"/>
      <c r="H16" s="537"/>
      <c r="I16" s="2"/>
      <c r="J16" s="2"/>
    </row>
    <row r="17" spans="6:16" x14ac:dyDescent="0.2">
      <c r="F17" s="83"/>
      <c r="G17" s="84"/>
      <c r="H17" s="537"/>
      <c r="I17" s="2"/>
      <c r="J17" s="239"/>
      <c r="L17" s="237"/>
    </row>
    <row r="18" spans="6:16" x14ac:dyDescent="0.2">
      <c r="F18" s="83"/>
      <c r="G18" s="84"/>
      <c r="H18" s="1393"/>
      <c r="I18" s="1393"/>
      <c r="J18" s="239"/>
      <c r="L18" s="237"/>
      <c r="M18" s="237"/>
      <c r="N18" s="237"/>
      <c r="O18" s="237"/>
      <c r="P18" s="237"/>
    </row>
    <row r="19" spans="6:16" x14ac:dyDescent="0.2">
      <c r="F19" s="83"/>
      <c r="G19" s="84"/>
      <c r="H19" s="537"/>
      <c r="I19" s="2"/>
      <c r="J19" s="239"/>
    </row>
    <row r="20" spans="6:16" x14ac:dyDescent="0.2">
      <c r="F20" s="83"/>
      <c r="G20" s="84"/>
      <c r="H20" s="537"/>
      <c r="I20" s="2"/>
      <c r="J20" s="239"/>
    </row>
    <row r="21" spans="6:16" x14ac:dyDescent="0.2">
      <c r="F21" s="82"/>
      <c r="G21" s="84"/>
      <c r="H21" s="537"/>
      <c r="I21" s="2"/>
      <c r="J21" s="239"/>
    </row>
    <row r="22" spans="6:16" x14ac:dyDescent="0.2">
      <c r="F22" s="82"/>
      <c r="G22" s="84"/>
      <c r="H22" s="537"/>
      <c r="I22" s="2"/>
      <c r="J22" s="239"/>
    </row>
    <row r="23" spans="6:16" x14ac:dyDescent="0.2">
      <c r="F23" s="85"/>
      <c r="G23" s="86"/>
      <c r="H23" s="537"/>
      <c r="I23" s="2"/>
      <c r="J23" s="2"/>
    </row>
    <row r="24" spans="6:16" x14ac:dyDescent="0.2">
      <c r="F24" s="82"/>
      <c r="G24" s="84"/>
      <c r="H24" s="537"/>
      <c r="I24" s="2"/>
      <c r="J24" s="2"/>
    </row>
    <row r="25" spans="6:16" x14ac:dyDescent="0.2">
      <c r="F25" s="83"/>
      <c r="G25" s="84"/>
      <c r="H25" s="537"/>
      <c r="I25" s="2"/>
      <c r="J25" s="2"/>
    </row>
    <row r="26" spans="6:16" x14ac:dyDescent="0.2">
      <c r="F26" s="83"/>
      <c r="G26" s="84"/>
      <c r="H26" s="537"/>
      <c r="I26" s="2"/>
      <c r="J26" s="2"/>
    </row>
    <row r="27" spans="6:16" x14ac:dyDescent="0.2">
      <c r="F27" s="83"/>
      <c r="G27" s="84"/>
      <c r="H27" s="537"/>
      <c r="I27" s="2"/>
      <c r="J27" s="2"/>
    </row>
    <row r="28" spans="6:16" x14ac:dyDescent="0.2">
      <c r="F28" s="83"/>
      <c r="G28" s="84"/>
      <c r="H28" s="537"/>
      <c r="I28" s="2"/>
      <c r="J28" s="2"/>
    </row>
    <row r="29" spans="6:16" x14ac:dyDescent="0.2">
      <c r="F29" s="83"/>
      <c r="G29" s="84"/>
      <c r="H29" s="537"/>
      <c r="I29" s="2"/>
      <c r="J29" s="2"/>
    </row>
    <row r="30" spans="6:16" x14ac:dyDescent="0.2">
      <c r="F30" s="83"/>
      <c r="G30" s="84"/>
      <c r="H30" s="537"/>
      <c r="I30" s="2"/>
      <c r="J30" s="2"/>
    </row>
    <row r="31" spans="6:16" x14ac:dyDescent="0.2">
      <c r="F31" s="83"/>
      <c r="G31" s="84"/>
      <c r="H31" s="537"/>
      <c r="I31" s="2"/>
      <c r="J31" s="2"/>
    </row>
    <row r="32" spans="6:16" x14ac:dyDescent="0.2">
      <c r="F32" s="83"/>
      <c r="G32" s="84"/>
      <c r="H32" s="537"/>
      <c r="I32" s="2"/>
      <c r="J32" s="2"/>
    </row>
    <row r="33" spans="6:10" x14ac:dyDescent="0.2">
      <c r="F33" s="83"/>
      <c r="G33" s="84"/>
      <c r="H33" s="537"/>
      <c r="I33" s="2"/>
      <c r="J33" s="2"/>
    </row>
    <row r="34" spans="6:10" x14ac:dyDescent="0.2">
      <c r="F34" s="83"/>
      <c r="G34" s="84"/>
      <c r="H34" s="537"/>
      <c r="I34" s="2"/>
      <c r="J34" s="2"/>
    </row>
    <row r="35" spans="6:10" x14ac:dyDescent="0.2">
      <c r="F35" s="83"/>
      <c r="G35" s="84"/>
      <c r="H35" s="537"/>
      <c r="I35" s="2"/>
      <c r="J35" s="2"/>
    </row>
    <row r="36" spans="6:10" x14ac:dyDescent="0.2">
      <c r="F36" s="83"/>
      <c r="G36" s="84"/>
      <c r="H36" s="537"/>
      <c r="I36" s="2"/>
      <c r="J36" s="2"/>
    </row>
    <row r="37" spans="6:10" x14ac:dyDescent="0.2">
      <c r="F37" s="83"/>
      <c r="G37" s="84"/>
      <c r="H37" s="537"/>
      <c r="I37" s="2"/>
      <c r="J37" s="2"/>
    </row>
    <row r="38" spans="6:10" x14ac:dyDescent="0.2">
      <c r="G38" s="2"/>
      <c r="H38" s="537"/>
      <c r="I38" s="2"/>
      <c r="J38" s="2"/>
    </row>
    <row r="39" spans="6:10" x14ac:dyDescent="0.2">
      <c r="G39" s="2"/>
      <c r="H39" s="537"/>
      <c r="I39" s="2"/>
      <c r="J39" s="2"/>
    </row>
    <row r="40" spans="6:10" x14ac:dyDescent="0.2">
      <c r="G40" s="2"/>
      <c r="H40" s="537"/>
      <c r="I40" s="2"/>
      <c r="J40" s="2"/>
    </row>
    <row r="41" spans="6:10" x14ac:dyDescent="0.2">
      <c r="G41" s="2"/>
      <c r="H41" s="537"/>
      <c r="I41" s="2"/>
      <c r="J41" s="2"/>
    </row>
    <row r="42" spans="6:10" x14ac:dyDescent="0.2">
      <c r="G42" s="2"/>
      <c r="H42" s="537"/>
      <c r="I42" s="2"/>
      <c r="J42" s="2"/>
    </row>
    <row r="43" spans="6:10" x14ac:dyDescent="0.2">
      <c r="G43" s="2"/>
      <c r="H43" s="537"/>
      <c r="I43" s="2"/>
      <c r="J43" s="2"/>
    </row>
    <row r="44" spans="6:10" x14ac:dyDescent="0.2">
      <c r="G44" s="2"/>
      <c r="H44" s="537"/>
      <c r="I44" s="2"/>
      <c r="J44" s="2"/>
    </row>
    <row r="45" spans="6:10" x14ac:dyDescent="0.2">
      <c r="G45" s="2"/>
      <c r="H45" s="537"/>
      <c r="I45" s="2"/>
      <c r="J45" s="2"/>
    </row>
    <row r="46" spans="6:10" x14ac:dyDescent="0.2">
      <c r="G46" s="2"/>
      <c r="H46" s="537"/>
      <c r="I46" s="2"/>
      <c r="J46" s="2"/>
    </row>
    <row r="47" spans="6:10" x14ac:dyDescent="0.2">
      <c r="G47" s="2"/>
      <c r="H47" s="537"/>
      <c r="I47" s="2"/>
      <c r="J47" s="2"/>
    </row>
    <row r="48" spans="6:10" x14ac:dyDescent="0.2">
      <c r="G48" s="2"/>
      <c r="H48" s="537"/>
      <c r="I48" s="2"/>
      <c r="J48" s="2"/>
    </row>
    <row r="49" spans="7:10" x14ac:dyDescent="0.2">
      <c r="G49" s="2"/>
      <c r="H49" s="537"/>
      <c r="I49" s="2"/>
      <c r="J49" s="2"/>
    </row>
    <row r="50" spans="7:10" x14ac:dyDescent="0.2">
      <c r="G50" s="2"/>
      <c r="H50" s="537"/>
      <c r="I50" s="2"/>
      <c r="J50" s="2"/>
    </row>
    <row r="51" spans="7:10" x14ac:dyDescent="0.2">
      <c r="G51" s="2"/>
      <c r="H51" s="537"/>
      <c r="I51" s="2"/>
      <c r="J51" s="2"/>
    </row>
    <row r="52" spans="7:10" x14ac:dyDescent="0.2">
      <c r="G52" s="2"/>
      <c r="H52" s="537"/>
      <c r="I52" s="2"/>
      <c r="J52" s="2"/>
    </row>
    <row r="53" spans="7:10" x14ac:dyDescent="0.2">
      <c r="G53" s="2"/>
      <c r="H53" s="537"/>
      <c r="I53" s="2"/>
      <c r="J53" s="2"/>
    </row>
    <row r="54" spans="7:10" x14ac:dyDescent="0.2">
      <c r="G54" s="2"/>
      <c r="H54" s="537"/>
      <c r="I54" s="2"/>
      <c r="J54" s="2"/>
    </row>
    <row r="55" spans="7:10" x14ac:dyDescent="0.2">
      <c r="G55" s="2"/>
      <c r="H55" s="537"/>
      <c r="I55" s="2"/>
      <c r="J55" s="2"/>
    </row>
    <row r="56" spans="7:10" x14ac:dyDescent="0.2">
      <c r="G56" s="2"/>
      <c r="H56" s="537"/>
      <c r="I56" s="2"/>
      <c r="J56" s="2"/>
    </row>
    <row r="57" spans="7:10" x14ac:dyDescent="0.2">
      <c r="G57" s="2"/>
      <c r="H57" s="537"/>
      <c r="I57" s="2"/>
      <c r="J57" s="2"/>
    </row>
    <row r="58" spans="7:10" x14ac:dyDescent="0.2">
      <c r="G58" s="2"/>
      <c r="H58" s="537"/>
      <c r="I58" s="2"/>
      <c r="J58" s="2"/>
    </row>
    <row r="59" spans="7:10" x14ac:dyDescent="0.2">
      <c r="G59" s="2"/>
      <c r="H59" s="537"/>
      <c r="I59" s="2"/>
      <c r="J59" s="2"/>
    </row>
    <row r="60" spans="7:10" x14ac:dyDescent="0.2">
      <c r="G60" s="2"/>
      <c r="H60" s="537"/>
      <c r="I60" s="2"/>
      <c r="J60" s="2"/>
    </row>
    <row r="61" spans="7:10" x14ac:dyDescent="0.2">
      <c r="G61" s="2"/>
      <c r="H61" s="537"/>
      <c r="I61" s="2"/>
      <c r="J61" s="2"/>
    </row>
    <row r="62" spans="7:10" x14ac:dyDescent="0.2">
      <c r="G62" s="2"/>
      <c r="H62" s="537"/>
      <c r="I62" s="2"/>
      <c r="J62" s="2"/>
    </row>
    <row r="63" spans="7:10" x14ac:dyDescent="0.2">
      <c r="G63" s="2"/>
      <c r="H63" s="537"/>
      <c r="I63" s="2"/>
      <c r="J63" s="2"/>
    </row>
    <row r="64" spans="7:10" x14ac:dyDescent="0.2">
      <c r="G64" s="2"/>
      <c r="H64" s="537"/>
      <c r="I64" s="2"/>
      <c r="J64" s="2"/>
    </row>
    <row r="65" spans="7:10" x14ac:dyDescent="0.2">
      <c r="G65" s="2"/>
      <c r="H65" s="537"/>
      <c r="I65" s="2"/>
      <c r="J65" s="2"/>
    </row>
    <row r="66" spans="7:10" x14ac:dyDescent="0.2">
      <c r="G66" s="2"/>
      <c r="H66" s="537"/>
      <c r="I66" s="2"/>
      <c r="J66" s="2"/>
    </row>
    <row r="67" spans="7:10" x14ac:dyDescent="0.2">
      <c r="G67" s="2"/>
      <c r="H67" s="537"/>
      <c r="I67" s="2"/>
      <c r="J67" s="2"/>
    </row>
    <row r="68" spans="7:10" x14ac:dyDescent="0.2">
      <c r="G68" s="2"/>
      <c r="H68" s="537"/>
      <c r="I68" s="2"/>
      <c r="J68" s="2"/>
    </row>
    <row r="69" spans="7:10" x14ac:dyDescent="0.2">
      <c r="G69" s="2"/>
      <c r="H69" s="537"/>
      <c r="I69" s="2"/>
      <c r="J69" s="2"/>
    </row>
    <row r="70" spans="7:10" x14ac:dyDescent="0.2">
      <c r="G70" s="2"/>
      <c r="H70" s="537"/>
      <c r="I70" s="2"/>
      <c r="J70" s="2"/>
    </row>
    <row r="71" spans="7:10" x14ac:dyDescent="0.2">
      <c r="G71" s="2"/>
      <c r="H71" s="537"/>
      <c r="I71" s="2"/>
      <c r="J71" s="2"/>
    </row>
    <row r="72" spans="7:10" x14ac:dyDescent="0.2">
      <c r="G72" s="2"/>
      <c r="H72" s="537"/>
      <c r="I72" s="2"/>
      <c r="J72" s="2"/>
    </row>
    <row r="73" spans="7:10" x14ac:dyDescent="0.2">
      <c r="G73" s="2"/>
      <c r="H73" s="537"/>
      <c r="I73" s="2"/>
      <c r="J73" s="2"/>
    </row>
    <row r="74" spans="7:10" x14ac:dyDescent="0.2">
      <c r="G74" s="2"/>
      <c r="H74" s="537"/>
      <c r="I74" s="2"/>
      <c r="J74" s="2"/>
    </row>
    <row r="75" spans="7:10" x14ac:dyDescent="0.2">
      <c r="G75" s="2"/>
      <c r="H75" s="537"/>
      <c r="I75" s="2"/>
      <c r="J75" s="2"/>
    </row>
    <row r="76" spans="7:10" x14ac:dyDescent="0.2">
      <c r="G76" s="2"/>
      <c r="H76" s="537"/>
      <c r="I76" s="2"/>
      <c r="J76" s="2"/>
    </row>
    <row r="77" spans="7:10" x14ac:dyDescent="0.2">
      <c r="G77" s="2"/>
      <c r="H77" s="537"/>
      <c r="I77" s="2"/>
      <c r="J77" s="2"/>
    </row>
    <row r="78" spans="7:10" x14ac:dyDescent="0.2">
      <c r="G78" s="2"/>
      <c r="H78" s="537"/>
      <c r="I78" s="2"/>
      <c r="J78" s="2"/>
    </row>
    <row r="79" spans="7:10" x14ac:dyDescent="0.2">
      <c r="G79" s="2"/>
      <c r="H79" s="537"/>
      <c r="I79" s="2"/>
      <c r="J79" s="2"/>
    </row>
    <row r="80" spans="7:10" x14ac:dyDescent="0.2">
      <c r="G80" s="2"/>
      <c r="H80" s="537"/>
      <c r="I80" s="2"/>
      <c r="J80" s="2"/>
    </row>
    <row r="81" spans="7:10" x14ac:dyDescent="0.2">
      <c r="G81" s="2"/>
      <c r="H81" s="537"/>
      <c r="I81" s="2"/>
      <c r="J81" s="2"/>
    </row>
    <row r="82" spans="7:10" x14ac:dyDescent="0.2">
      <c r="G82" s="2"/>
      <c r="H82" s="537"/>
      <c r="I82" s="2"/>
      <c r="J82" s="2"/>
    </row>
    <row r="83" spans="7:10" x14ac:dyDescent="0.2">
      <c r="G83" s="2"/>
      <c r="H83" s="537"/>
      <c r="I83" s="2"/>
      <c r="J83" s="2"/>
    </row>
    <row r="84" spans="7:10" x14ac:dyDescent="0.2">
      <c r="G84" s="2"/>
      <c r="H84" s="537"/>
      <c r="I84" s="2"/>
      <c r="J84" s="2"/>
    </row>
    <row r="85" spans="7:10" x14ac:dyDescent="0.2">
      <c r="G85" s="2"/>
      <c r="H85" s="537"/>
      <c r="I85" s="2"/>
      <c r="J85" s="2"/>
    </row>
    <row r="86" spans="7:10" x14ac:dyDescent="0.2">
      <c r="G86" s="2"/>
      <c r="H86" s="537"/>
      <c r="I86" s="2"/>
      <c r="J86" s="2"/>
    </row>
    <row r="87" spans="7:10" x14ac:dyDescent="0.2">
      <c r="G87" s="2"/>
      <c r="H87" s="537"/>
      <c r="I87" s="2"/>
      <c r="J87" s="2"/>
    </row>
    <row r="88" spans="7:10" x14ac:dyDescent="0.2">
      <c r="G88" s="2"/>
      <c r="H88" s="537"/>
      <c r="I88" s="2"/>
      <c r="J88" s="2"/>
    </row>
    <row r="89" spans="7:10" x14ac:dyDescent="0.2">
      <c r="G89" s="2"/>
      <c r="H89" s="537"/>
      <c r="I89" s="2"/>
      <c r="J89" s="2"/>
    </row>
    <row r="90" spans="7:10" x14ac:dyDescent="0.2">
      <c r="G90" s="2"/>
      <c r="H90" s="537"/>
      <c r="I90" s="2"/>
      <c r="J90" s="2"/>
    </row>
    <row r="91" spans="7:10" x14ac:dyDescent="0.2">
      <c r="G91" s="2"/>
      <c r="H91" s="537"/>
      <c r="I91" s="2"/>
      <c r="J91" s="2"/>
    </row>
    <row r="92" spans="7:10" x14ac:dyDescent="0.2">
      <c r="G92" s="2"/>
      <c r="H92" s="537"/>
      <c r="I92" s="2"/>
      <c r="J92" s="2"/>
    </row>
    <row r="93" spans="7:10" x14ac:dyDescent="0.2">
      <c r="G93" s="2"/>
      <c r="H93" s="537"/>
      <c r="I93" s="2"/>
      <c r="J93" s="2"/>
    </row>
    <row r="94" spans="7:10" x14ac:dyDescent="0.2">
      <c r="G94" s="2"/>
      <c r="H94" s="537"/>
      <c r="I94" s="2"/>
      <c r="J94" s="2"/>
    </row>
    <row r="95" spans="7:10" x14ac:dyDescent="0.2">
      <c r="G95" s="2"/>
      <c r="H95" s="537"/>
      <c r="I95" s="2"/>
      <c r="J95" s="2"/>
    </row>
    <row r="96" spans="7:10" x14ac:dyDescent="0.2">
      <c r="G96" s="2"/>
      <c r="H96" s="537"/>
      <c r="I96" s="2"/>
      <c r="J96" s="2"/>
    </row>
    <row r="97" spans="7:10" x14ac:dyDescent="0.2">
      <c r="G97" s="2"/>
      <c r="H97" s="537"/>
      <c r="I97" s="2"/>
      <c r="J97" s="2"/>
    </row>
    <row r="98" spans="7:10" x14ac:dyDescent="0.2">
      <c r="G98" s="2"/>
      <c r="H98" s="537"/>
      <c r="I98" s="2"/>
      <c r="J98" s="2"/>
    </row>
    <row r="99" spans="7:10" x14ac:dyDescent="0.2">
      <c r="G99" s="2"/>
      <c r="H99" s="537"/>
      <c r="I99" s="2"/>
      <c r="J99" s="2"/>
    </row>
    <row r="100" spans="7:10" x14ac:dyDescent="0.2">
      <c r="G100" s="2"/>
      <c r="H100" s="537"/>
      <c r="I100" s="2"/>
      <c r="J100" s="2"/>
    </row>
    <row r="101" spans="7:10" x14ac:dyDescent="0.2">
      <c r="G101" s="2"/>
      <c r="H101" s="537"/>
      <c r="I101" s="2"/>
      <c r="J101" s="2"/>
    </row>
    <row r="102" spans="7:10" x14ac:dyDescent="0.2">
      <c r="G102" s="2"/>
      <c r="H102" s="537"/>
      <c r="I102" s="2"/>
      <c r="J102" s="2"/>
    </row>
    <row r="103" spans="7:10" x14ac:dyDescent="0.2">
      <c r="G103" s="2"/>
      <c r="H103" s="537"/>
      <c r="I103" s="2"/>
      <c r="J103" s="2"/>
    </row>
    <row r="104" spans="7:10" x14ac:dyDescent="0.2">
      <c r="G104" s="2"/>
      <c r="H104" s="537"/>
      <c r="I104" s="2"/>
      <c r="J104" s="2"/>
    </row>
    <row r="105" spans="7:10" x14ac:dyDescent="0.2">
      <c r="G105" s="2"/>
      <c r="H105" s="537"/>
      <c r="I105" s="2"/>
      <c r="J105" s="2"/>
    </row>
    <row r="106" spans="7:10" x14ac:dyDescent="0.2">
      <c r="G106" s="2"/>
      <c r="H106" s="537"/>
      <c r="I106" s="2"/>
      <c r="J106" s="2"/>
    </row>
    <row r="107" spans="7:10" x14ac:dyDescent="0.2">
      <c r="G107" s="2"/>
      <c r="H107" s="537"/>
      <c r="I107" s="2"/>
      <c r="J107" s="2"/>
    </row>
    <row r="108" spans="7:10" x14ac:dyDescent="0.2">
      <c r="G108" s="2"/>
      <c r="H108" s="537"/>
      <c r="I108" s="2"/>
      <c r="J108" s="2"/>
    </row>
    <row r="109" spans="7:10" x14ac:dyDescent="0.2">
      <c r="G109" s="2"/>
      <c r="H109" s="537"/>
      <c r="I109" s="2"/>
      <c r="J109" s="2"/>
    </row>
    <row r="110" spans="7:10" x14ac:dyDescent="0.2">
      <c r="G110" s="2"/>
      <c r="H110" s="537"/>
      <c r="I110" s="2"/>
      <c r="J110" s="2"/>
    </row>
    <row r="111" spans="7:10" x14ac:dyDescent="0.2">
      <c r="G111" s="2"/>
      <c r="H111" s="537"/>
      <c r="I111" s="2"/>
      <c r="J111" s="2"/>
    </row>
    <row r="112" spans="7:10" x14ac:dyDescent="0.2">
      <c r="G112" s="2"/>
      <c r="H112" s="537"/>
      <c r="I112" s="2"/>
      <c r="J112" s="2"/>
    </row>
    <row r="113" spans="7:10" x14ac:dyDescent="0.2">
      <c r="G113" s="2"/>
      <c r="H113" s="537"/>
      <c r="I113" s="2"/>
      <c r="J113" s="2"/>
    </row>
    <row r="114" spans="7:10" x14ac:dyDescent="0.2">
      <c r="G114" s="2"/>
      <c r="H114" s="537"/>
      <c r="I114" s="2"/>
      <c r="J114" s="2"/>
    </row>
    <row r="115" spans="7:10" x14ac:dyDescent="0.2">
      <c r="G115" s="2"/>
      <c r="H115" s="537"/>
      <c r="I115" s="2"/>
      <c r="J115" s="2"/>
    </row>
    <row r="116" spans="7:10" x14ac:dyDescent="0.2">
      <c r="G116" s="2"/>
      <c r="H116" s="537"/>
      <c r="I116" s="2"/>
      <c r="J116" s="2"/>
    </row>
    <row r="117" spans="7:10" x14ac:dyDescent="0.2">
      <c r="G117" s="2"/>
      <c r="H117" s="537"/>
      <c r="I117" s="2"/>
      <c r="J117" s="2"/>
    </row>
    <row r="118" spans="7:10" x14ac:dyDescent="0.2">
      <c r="G118" s="2"/>
      <c r="H118" s="537"/>
      <c r="I118" s="2"/>
      <c r="J118" s="2"/>
    </row>
    <row r="119" spans="7:10" x14ac:dyDescent="0.2">
      <c r="G119" s="2"/>
      <c r="H119" s="537"/>
      <c r="I119" s="2"/>
      <c r="J119" s="2"/>
    </row>
    <row r="120" spans="7:10" x14ac:dyDescent="0.2">
      <c r="G120" s="2"/>
      <c r="H120" s="537"/>
      <c r="I120" s="2"/>
      <c r="J120" s="2"/>
    </row>
    <row r="121" spans="7:10" x14ac:dyDescent="0.2">
      <c r="G121" s="2"/>
      <c r="H121" s="537"/>
      <c r="I121" s="2"/>
      <c r="J121" s="2"/>
    </row>
    <row r="122" spans="7:10" x14ac:dyDescent="0.2">
      <c r="G122" s="2"/>
      <c r="H122" s="537"/>
      <c r="I122" s="2"/>
      <c r="J122" s="2"/>
    </row>
    <row r="123" spans="7:10" x14ac:dyDescent="0.2">
      <c r="G123" s="2"/>
      <c r="H123" s="537"/>
      <c r="I123" s="2"/>
      <c r="J123" s="2"/>
    </row>
    <row r="124" spans="7:10" x14ac:dyDescent="0.2">
      <c r="G124" s="2"/>
      <c r="H124" s="537"/>
      <c r="I124" s="2"/>
      <c r="J124" s="2"/>
    </row>
    <row r="125" spans="7:10" x14ac:dyDescent="0.2">
      <c r="G125" s="2"/>
      <c r="H125" s="537"/>
      <c r="I125" s="2"/>
      <c r="J125" s="2"/>
    </row>
    <row r="126" spans="7:10" x14ac:dyDescent="0.2">
      <c r="G126" s="2"/>
      <c r="H126" s="537"/>
      <c r="I126" s="2"/>
      <c r="J126" s="2"/>
    </row>
    <row r="127" spans="7:10" x14ac:dyDescent="0.2">
      <c r="G127" s="2"/>
      <c r="H127" s="537"/>
      <c r="I127" s="2"/>
      <c r="J127" s="2"/>
    </row>
    <row r="128" spans="7:10" x14ac:dyDescent="0.2">
      <c r="G128" s="2"/>
      <c r="H128" s="537"/>
      <c r="I128" s="2"/>
      <c r="J128" s="2"/>
    </row>
    <row r="129" spans="7:10" x14ac:dyDescent="0.2">
      <c r="G129" s="2"/>
      <c r="H129" s="537"/>
      <c r="I129" s="2"/>
      <c r="J129" s="2"/>
    </row>
    <row r="130" spans="7:10" x14ac:dyDescent="0.2">
      <c r="G130" s="2"/>
      <c r="H130" s="537"/>
      <c r="I130" s="2"/>
      <c r="J130" s="2"/>
    </row>
    <row r="131" spans="7:10" x14ac:dyDescent="0.2">
      <c r="G131" s="2"/>
      <c r="H131" s="537"/>
      <c r="I131" s="2"/>
      <c r="J131" s="2"/>
    </row>
    <row r="132" spans="7:10" x14ac:dyDescent="0.2">
      <c r="G132" s="2"/>
      <c r="H132" s="537"/>
      <c r="I132" s="2"/>
      <c r="J132" s="2"/>
    </row>
    <row r="133" spans="7:10" x14ac:dyDescent="0.2">
      <c r="G133" s="2"/>
      <c r="H133" s="537"/>
      <c r="I133" s="2"/>
      <c r="J133" s="2"/>
    </row>
    <row r="134" spans="7:10" x14ac:dyDescent="0.2">
      <c r="G134" s="2"/>
      <c r="H134" s="537"/>
      <c r="I134" s="2"/>
      <c r="J134" s="2"/>
    </row>
    <row r="135" spans="7:10" x14ac:dyDescent="0.2">
      <c r="G135" s="2"/>
      <c r="H135" s="537"/>
      <c r="I135" s="2"/>
      <c r="J135" s="2"/>
    </row>
    <row r="136" spans="7:10" x14ac:dyDescent="0.2">
      <c r="G136" s="2"/>
      <c r="H136" s="537"/>
      <c r="I136" s="2"/>
      <c r="J136" s="2"/>
    </row>
    <row r="137" spans="7:10" x14ac:dyDescent="0.2">
      <c r="G137" s="2"/>
      <c r="H137" s="537"/>
      <c r="I137" s="2"/>
      <c r="J137" s="2"/>
    </row>
    <row r="138" spans="7:10" x14ac:dyDescent="0.2">
      <c r="G138" s="2"/>
      <c r="H138" s="537"/>
      <c r="I138" s="2"/>
      <c r="J138" s="2"/>
    </row>
    <row r="139" spans="7:10" x14ac:dyDescent="0.2">
      <c r="G139" s="2"/>
      <c r="H139" s="537"/>
      <c r="I139" s="2"/>
      <c r="J139" s="2"/>
    </row>
    <row r="140" spans="7:10" x14ac:dyDescent="0.2">
      <c r="G140" s="2"/>
      <c r="H140" s="537"/>
      <c r="I140" s="2"/>
      <c r="J140" s="2"/>
    </row>
    <row r="141" spans="7:10" x14ac:dyDescent="0.2">
      <c r="G141" s="2"/>
      <c r="H141" s="537"/>
      <c r="I141" s="2"/>
      <c r="J141" s="2"/>
    </row>
    <row r="142" spans="7:10" x14ac:dyDescent="0.2">
      <c r="G142" s="2"/>
      <c r="H142" s="537"/>
      <c r="I142" s="2"/>
      <c r="J142" s="2"/>
    </row>
    <row r="143" spans="7:10" x14ac:dyDescent="0.2">
      <c r="G143" s="2"/>
      <c r="H143" s="537"/>
      <c r="I143" s="2"/>
      <c r="J143" s="2"/>
    </row>
    <row r="144" spans="7:10" x14ac:dyDescent="0.2">
      <c r="G144" s="2"/>
      <c r="H144" s="537"/>
      <c r="I144" s="2"/>
      <c r="J144" s="2"/>
    </row>
    <row r="145" spans="7:10" x14ac:dyDescent="0.2">
      <c r="G145" s="2"/>
      <c r="H145" s="537"/>
      <c r="I145" s="2"/>
      <c r="J145" s="2"/>
    </row>
    <row r="146" spans="7:10" x14ac:dyDescent="0.2">
      <c r="G146" s="2"/>
      <c r="H146" s="537"/>
      <c r="I146" s="2"/>
      <c r="J146" s="2"/>
    </row>
    <row r="147" spans="7:10" x14ac:dyDescent="0.2">
      <c r="G147" s="2"/>
      <c r="H147" s="537"/>
      <c r="I147" s="2"/>
      <c r="J147" s="2"/>
    </row>
    <row r="148" spans="7:10" x14ac:dyDescent="0.2">
      <c r="G148" s="2"/>
      <c r="H148" s="537"/>
      <c r="I148" s="2"/>
      <c r="J148" s="2"/>
    </row>
    <row r="149" spans="7:10" x14ac:dyDescent="0.2">
      <c r="G149" s="2"/>
      <c r="H149" s="537"/>
      <c r="I149" s="2"/>
      <c r="J149" s="2"/>
    </row>
    <row r="150" spans="7:10" x14ac:dyDescent="0.2">
      <c r="G150" s="2"/>
      <c r="H150" s="537"/>
      <c r="I150" s="2"/>
      <c r="J150" s="2"/>
    </row>
    <row r="151" spans="7:10" x14ac:dyDescent="0.2">
      <c r="G151" s="2"/>
      <c r="H151" s="537"/>
      <c r="I151" s="2"/>
      <c r="J151" s="2"/>
    </row>
    <row r="152" spans="7:10" x14ac:dyDescent="0.2">
      <c r="G152" s="2"/>
      <c r="H152" s="537"/>
      <c r="I152" s="2"/>
      <c r="J152" s="2"/>
    </row>
    <row r="153" spans="7:10" x14ac:dyDescent="0.2">
      <c r="G153" s="2"/>
      <c r="H153" s="537"/>
      <c r="I153" s="2"/>
      <c r="J153" s="2"/>
    </row>
    <row r="154" spans="7:10" x14ac:dyDescent="0.2">
      <c r="G154" s="2"/>
      <c r="H154" s="537"/>
      <c r="I154" s="2"/>
      <c r="J154" s="2"/>
    </row>
    <row r="155" spans="7:10" x14ac:dyDescent="0.2">
      <c r="G155" s="2"/>
      <c r="H155" s="537"/>
      <c r="I155" s="2"/>
      <c r="J155" s="2"/>
    </row>
    <row r="156" spans="7:10" x14ac:dyDescent="0.2">
      <c r="G156" s="2"/>
      <c r="H156" s="537"/>
      <c r="I156" s="2"/>
      <c r="J156" s="2"/>
    </row>
    <row r="157" spans="7:10" x14ac:dyDescent="0.2">
      <c r="G157" s="2"/>
      <c r="H157" s="537"/>
      <c r="I157" s="2"/>
      <c r="J157" s="2"/>
    </row>
    <row r="158" spans="7:10" x14ac:dyDescent="0.2">
      <c r="G158" s="2"/>
      <c r="H158" s="537"/>
      <c r="I158" s="2"/>
      <c r="J158" s="2"/>
    </row>
    <row r="159" spans="7:10" x14ac:dyDescent="0.2">
      <c r="G159" s="2"/>
      <c r="H159" s="537"/>
      <c r="I159" s="2"/>
      <c r="J159" s="2"/>
    </row>
    <row r="160" spans="7:10" x14ac:dyDescent="0.2">
      <c r="G160" s="2"/>
      <c r="H160" s="537"/>
      <c r="I160" s="2"/>
      <c r="J160" s="2"/>
    </row>
    <row r="161" spans="7:10" x14ac:dyDescent="0.2">
      <c r="G161" s="2"/>
      <c r="H161" s="537"/>
      <c r="I161" s="2"/>
      <c r="J161" s="2"/>
    </row>
    <row r="162" spans="7:10" x14ac:dyDescent="0.2">
      <c r="G162" s="2"/>
      <c r="H162" s="537"/>
      <c r="I162" s="2"/>
      <c r="J162" s="2"/>
    </row>
    <row r="163" spans="7:10" x14ac:dyDescent="0.2">
      <c r="G163" s="2"/>
      <c r="H163" s="537"/>
      <c r="I163" s="2"/>
      <c r="J163" s="2"/>
    </row>
    <row r="164" spans="7:10" x14ac:dyDescent="0.2">
      <c r="G164" s="2"/>
      <c r="H164" s="537"/>
      <c r="I164" s="2"/>
      <c r="J164" s="2"/>
    </row>
    <row r="165" spans="7:10" x14ac:dyDescent="0.2">
      <c r="G165" s="2"/>
      <c r="H165" s="537"/>
      <c r="I165" s="2"/>
      <c r="J165" s="2"/>
    </row>
    <row r="166" spans="7:10" x14ac:dyDescent="0.2">
      <c r="G166" s="2"/>
      <c r="H166" s="537"/>
      <c r="I166" s="2"/>
      <c r="J166" s="2"/>
    </row>
    <row r="167" spans="7:10" x14ac:dyDescent="0.2">
      <c r="G167" s="2"/>
      <c r="H167" s="537"/>
      <c r="I167" s="2"/>
      <c r="J167" s="2"/>
    </row>
    <row r="168" spans="7:10" x14ac:dyDescent="0.2">
      <c r="G168" s="2"/>
      <c r="H168" s="537"/>
      <c r="I168" s="2"/>
      <c r="J168" s="2"/>
    </row>
    <row r="169" spans="7:10" x14ac:dyDescent="0.2">
      <c r="G169" s="2"/>
      <c r="H169" s="537"/>
      <c r="I169" s="2"/>
      <c r="J169" s="2"/>
    </row>
    <row r="170" spans="7:10" x14ac:dyDescent="0.2">
      <c r="G170" s="2"/>
      <c r="H170" s="537"/>
      <c r="I170" s="2"/>
      <c r="J170" s="2"/>
    </row>
    <row r="171" spans="7:10" x14ac:dyDescent="0.2">
      <c r="G171" s="2"/>
      <c r="H171" s="537"/>
      <c r="I171" s="2"/>
      <c r="J171" s="2"/>
    </row>
    <row r="172" spans="7:10" x14ac:dyDescent="0.2">
      <c r="G172" s="2"/>
      <c r="H172" s="537"/>
      <c r="I172" s="2"/>
      <c r="J172" s="2"/>
    </row>
    <row r="173" spans="7:10" x14ac:dyDescent="0.2">
      <c r="G173" s="2"/>
      <c r="H173" s="537"/>
      <c r="I173" s="2"/>
      <c r="J173" s="2"/>
    </row>
    <row r="174" spans="7:10" x14ac:dyDescent="0.2">
      <c r="G174" s="2"/>
      <c r="H174" s="537"/>
      <c r="I174" s="2"/>
      <c r="J174" s="2"/>
    </row>
    <row r="175" spans="7:10" x14ac:dyDescent="0.2">
      <c r="G175" s="2"/>
      <c r="H175" s="537"/>
      <c r="I175" s="2"/>
      <c r="J175" s="2"/>
    </row>
    <row r="176" spans="7:10" x14ac:dyDescent="0.2">
      <c r="G176" s="2"/>
      <c r="H176" s="537"/>
      <c r="I176" s="2"/>
      <c r="J176" s="2"/>
    </row>
    <row r="177" spans="7:10" x14ac:dyDescent="0.2">
      <c r="G177" s="2"/>
      <c r="H177" s="537"/>
      <c r="I177" s="2"/>
      <c r="J177" s="2"/>
    </row>
    <row r="178" spans="7:10" x14ac:dyDescent="0.2">
      <c r="G178" s="2"/>
      <c r="H178" s="537"/>
      <c r="I178" s="2"/>
      <c r="J178" s="2"/>
    </row>
    <row r="179" spans="7:10" x14ac:dyDescent="0.2">
      <c r="G179" s="2"/>
      <c r="H179" s="537"/>
      <c r="I179" s="2"/>
      <c r="J179" s="2"/>
    </row>
    <row r="180" spans="7:10" x14ac:dyDescent="0.2">
      <c r="G180" s="2"/>
      <c r="H180" s="537"/>
      <c r="I180" s="2"/>
      <c r="J180" s="2"/>
    </row>
    <row r="181" spans="7:10" x14ac:dyDescent="0.2">
      <c r="G181" s="2"/>
      <c r="H181" s="537"/>
      <c r="I181" s="2"/>
      <c r="J181" s="2"/>
    </row>
    <row r="182" spans="7:10" x14ac:dyDescent="0.2">
      <c r="G182" s="2"/>
      <c r="H182" s="537"/>
      <c r="I182" s="2"/>
      <c r="J182" s="2"/>
    </row>
    <row r="183" spans="7:10" x14ac:dyDescent="0.2">
      <c r="G183" s="2"/>
      <c r="H183" s="537"/>
      <c r="I183" s="2"/>
      <c r="J183" s="2"/>
    </row>
    <row r="184" spans="7:10" x14ac:dyDescent="0.2">
      <c r="G184" s="2"/>
      <c r="H184" s="537"/>
      <c r="I184" s="2"/>
      <c r="J184" s="2"/>
    </row>
    <row r="185" spans="7:10" x14ac:dyDescent="0.2">
      <c r="G185" s="2"/>
      <c r="H185" s="537"/>
      <c r="I185" s="2"/>
      <c r="J185" s="2"/>
    </row>
    <row r="186" spans="7:10" x14ac:dyDescent="0.2">
      <c r="G186" s="2"/>
      <c r="H186" s="537"/>
      <c r="I186" s="2"/>
      <c r="J186" s="2"/>
    </row>
    <row r="187" spans="7:10" x14ac:dyDescent="0.2">
      <c r="G187" s="2"/>
      <c r="H187" s="537"/>
      <c r="I187" s="2"/>
      <c r="J187" s="2"/>
    </row>
    <row r="188" spans="7:10" x14ac:dyDescent="0.2">
      <c r="G188" s="2"/>
      <c r="H188" s="537"/>
      <c r="I188" s="2"/>
      <c r="J188" s="2"/>
    </row>
    <row r="189" spans="7:10" x14ac:dyDescent="0.2">
      <c r="G189" s="2"/>
      <c r="H189" s="537"/>
      <c r="I189" s="2"/>
      <c r="J189" s="2"/>
    </row>
    <row r="190" spans="7:10" x14ac:dyDescent="0.2">
      <c r="G190" s="2"/>
      <c r="H190" s="537"/>
      <c r="I190" s="2"/>
      <c r="J190" s="2"/>
    </row>
    <row r="191" spans="7:10" x14ac:dyDescent="0.2">
      <c r="G191" s="2"/>
      <c r="H191" s="537"/>
      <c r="I191" s="2"/>
      <c r="J191" s="2"/>
    </row>
    <row r="192" spans="7:10" x14ac:dyDescent="0.2">
      <c r="G192" s="2"/>
      <c r="H192" s="537"/>
      <c r="I192" s="2"/>
      <c r="J192" s="2"/>
    </row>
    <row r="193" spans="7:10" x14ac:dyDescent="0.2">
      <c r="G193" s="2"/>
      <c r="H193" s="537"/>
      <c r="I193" s="2"/>
      <c r="J193" s="2"/>
    </row>
    <row r="196" spans="7:10" x14ac:dyDescent="0.2">
      <c r="H196" s="1"/>
    </row>
    <row r="197" spans="7:10" x14ac:dyDescent="0.2">
      <c r="H197" s="1"/>
    </row>
    <row r="198" spans="7:10" x14ac:dyDescent="0.2">
      <c r="H198" s="1"/>
    </row>
    <row r="199" spans="7:10" x14ac:dyDescent="0.2">
      <c r="H199" s="1"/>
    </row>
    <row r="200" spans="7:10" x14ac:dyDescent="0.2">
      <c r="H200" s="1"/>
    </row>
    <row r="201" spans="7:10" x14ac:dyDescent="0.2">
      <c r="H201" s="1"/>
    </row>
    <row r="202" spans="7:10" x14ac:dyDescent="0.2">
      <c r="H202" s="1"/>
    </row>
    <row r="203" spans="7:10" x14ac:dyDescent="0.2">
      <c r="H203" s="1"/>
    </row>
    <row r="204" spans="7:10" x14ac:dyDescent="0.2">
      <c r="H204" s="1"/>
    </row>
    <row r="205" spans="7:10" x14ac:dyDescent="0.2">
      <c r="H205" s="1"/>
    </row>
    <row r="206" spans="7:10" x14ac:dyDescent="0.2">
      <c r="H206" s="1"/>
    </row>
    <row r="207" spans="7:10" x14ac:dyDescent="0.2">
      <c r="H207" s="1"/>
    </row>
    <row r="208" spans="7:10" x14ac:dyDescent="0.2">
      <c r="H208" s="1"/>
    </row>
    <row r="209" spans="8:8" x14ac:dyDescent="0.2">
      <c r="H209" s="1"/>
    </row>
    <row r="210" spans="8:8" x14ac:dyDescent="0.2">
      <c r="H210" s="1"/>
    </row>
    <row r="211" spans="8:8" x14ac:dyDescent="0.2">
      <c r="H211" s="1"/>
    </row>
    <row r="212" spans="8:8" x14ac:dyDescent="0.2">
      <c r="H212" s="1"/>
    </row>
    <row r="213" spans="8:8" x14ac:dyDescent="0.2">
      <c r="H213" s="1"/>
    </row>
    <row r="214" spans="8:8" x14ac:dyDescent="0.2">
      <c r="H214" s="1"/>
    </row>
    <row r="215" spans="8:8" x14ac:dyDescent="0.2">
      <c r="H215" s="1"/>
    </row>
    <row r="216" spans="8:8" x14ac:dyDescent="0.2">
      <c r="H216" s="1"/>
    </row>
    <row r="217" spans="8:8" x14ac:dyDescent="0.2">
      <c r="H217" s="1"/>
    </row>
    <row r="218" spans="8:8" x14ac:dyDescent="0.2">
      <c r="H218" s="1"/>
    </row>
    <row r="219" spans="8:8" x14ac:dyDescent="0.2">
      <c r="H219" s="1"/>
    </row>
    <row r="220" spans="8:8" x14ac:dyDescent="0.2">
      <c r="H220" s="1"/>
    </row>
    <row r="221" spans="8:8" x14ac:dyDescent="0.2">
      <c r="H221" s="1"/>
    </row>
    <row r="222" spans="8:8" x14ac:dyDescent="0.2">
      <c r="H222" s="1"/>
    </row>
    <row r="223" spans="8:8" x14ac:dyDescent="0.2">
      <c r="H223" s="1"/>
    </row>
    <row r="224" spans="8:8" x14ac:dyDescent="0.2">
      <c r="H224" s="1"/>
    </row>
    <row r="225" spans="8:8" x14ac:dyDescent="0.2">
      <c r="H225" s="1"/>
    </row>
    <row r="226" spans="8:8" x14ac:dyDescent="0.2">
      <c r="H226" s="1"/>
    </row>
    <row r="227" spans="8:8" x14ac:dyDescent="0.2">
      <c r="H227" s="1"/>
    </row>
    <row r="228" spans="8:8" x14ac:dyDescent="0.2">
      <c r="H228" s="1"/>
    </row>
    <row r="229" spans="8:8" x14ac:dyDescent="0.2">
      <c r="H229" s="1"/>
    </row>
    <row r="230" spans="8:8" x14ac:dyDescent="0.2">
      <c r="H230" s="1"/>
    </row>
    <row r="231" spans="8:8" x14ac:dyDescent="0.2">
      <c r="H231" s="1"/>
    </row>
    <row r="232" spans="8:8" x14ac:dyDescent="0.2">
      <c r="H232" s="1"/>
    </row>
    <row r="233" spans="8:8" x14ac:dyDescent="0.2">
      <c r="H233" s="1"/>
    </row>
    <row r="234" spans="8:8" x14ac:dyDescent="0.2">
      <c r="H234" s="1"/>
    </row>
    <row r="235" spans="8:8" x14ac:dyDescent="0.2">
      <c r="H235" s="1"/>
    </row>
    <row r="236" spans="8:8" x14ac:dyDescent="0.2">
      <c r="H236" s="1"/>
    </row>
    <row r="237" spans="8:8" x14ac:dyDescent="0.2">
      <c r="H237" s="1"/>
    </row>
    <row r="238" spans="8:8" x14ac:dyDescent="0.2">
      <c r="H238" s="1"/>
    </row>
    <row r="239" spans="8:8" x14ac:dyDescent="0.2">
      <c r="H239" s="1"/>
    </row>
    <row r="240" spans="8:8" x14ac:dyDescent="0.2">
      <c r="H240" s="1"/>
    </row>
    <row r="241" spans="8:8" x14ac:dyDescent="0.2">
      <c r="H241" s="1"/>
    </row>
    <row r="242" spans="8:8" x14ac:dyDescent="0.2">
      <c r="H242" s="1"/>
    </row>
    <row r="243" spans="8:8" x14ac:dyDescent="0.2">
      <c r="H243" s="1"/>
    </row>
    <row r="244" spans="8:8" x14ac:dyDescent="0.2">
      <c r="H244" s="1"/>
    </row>
    <row r="245" spans="8:8" x14ac:dyDescent="0.2">
      <c r="H245" s="1"/>
    </row>
    <row r="246" spans="8:8" x14ac:dyDescent="0.2">
      <c r="H246" s="1"/>
    </row>
    <row r="247" spans="8:8" x14ac:dyDescent="0.2">
      <c r="H247" s="1"/>
    </row>
    <row r="248" spans="8:8" x14ac:dyDescent="0.2">
      <c r="H248" s="1"/>
    </row>
    <row r="249" spans="8:8" x14ac:dyDescent="0.2">
      <c r="H249" s="1"/>
    </row>
    <row r="250" spans="8:8" x14ac:dyDescent="0.2">
      <c r="H250" s="1"/>
    </row>
    <row r="251" spans="8:8" x14ac:dyDescent="0.2">
      <c r="H251" s="1"/>
    </row>
    <row r="252" spans="8:8" x14ac:dyDescent="0.2">
      <c r="H252" s="1"/>
    </row>
    <row r="253" spans="8:8" x14ac:dyDescent="0.2">
      <c r="H253" s="1"/>
    </row>
    <row r="254" spans="8:8" x14ac:dyDescent="0.2">
      <c r="H254" s="1"/>
    </row>
    <row r="255" spans="8:8" x14ac:dyDescent="0.2">
      <c r="H255" s="1"/>
    </row>
    <row r="256" spans="8:8" x14ac:dyDescent="0.2">
      <c r="H256" s="1"/>
    </row>
    <row r="257" spans="8:8" x14ac:dyDescent="0.2">
      <c r="H257" s="1"/>
    </row>
    <row r="258" spans="8:8" x14ac:dyDescent="0.2">
      <c r="H258" s="1"/>
    </row>
    <row r="259" spans="8:8" x14ac:dyDescent="0.2">
      <c r="H259" s="1"/>
    </row>
    <row r="260" spans="8:8" x14ac:dyDescent="0.2">
      <c r="H260" s="1"/>
    </row>
    <row r="261" spans="8:8" x14ac:dyDescent="0.2">
      <c r="H261" s="1"/>
    </row>
    <row r="262" spans="8:8" x14ac:dyDescent="0.2">
      <c r="H262" s="1"/>
    </row>
    <row r="263" spans="8:8" x14ac:dyDescent="0.2">
      <c r="H263" s="1"/>
    </row>
    <row r="264" spans="8:8" x14ac:dyDescent="0.2">
      <c r="H264" s="1"/>
    </row>
    <row r="265" spans="8:8" x14ac:dyDescent="0.2">
      <c r="H265" s="1"/>
    </row>
    <row r="266" spans="8:8" x14ac:dyDescent="0.2">
      <c r="H266" s="1"/>
    </row>
    <row r="267" spans="8:8" x14ac:dyDescent="0.2">
      <c r="H267" s="1"/>
    </row>
    <row r="268" spans="8:8" x14ac:dyDescent="0.2">
      <c r="H268" s="1"/>
    </row>
    <row r="269" spans="8:8" x14ac:dyDescent="0.2">
      <c r="H269" s="1"/>
    </row>
    <row r="270" spans="8:8" x14ac:dyDescent="0.2">
      <c r="H270" s="1"/>
    </row>
    <row r="271" spans="8:8" x14ac:dyDescent="0.2">
      <c r="H271" s="1"/>
    </row>
    <row r="272" spans="8:8" x14ac:dyDescent="0.2">
      <c r="H272" s="1"/>
    </row>
    <row r="273" spans="8:8" x14ac:dyDescent="0.2">
      <c r="H273" s="1"/>
    </row>
    <row r="274" spans="8:8" x14ac:dyDescent="0.2">
      <c r="H274" s="1"/>
    </row>
    <row r="275" spans="8:8" x14ac:dyDescent="0.2">
      <c r="H275" s="1"/>
    </row>
    <row r="276" spans="8:8" x14ac:dyDescent="0.2">
      <c r="H276" s="1"/>
    </row>
    <row r="277" spans="8:8" x14ac:dyDescent="0.2">
      <c r="H277" s="1"/>
    </row>
    <row r="278" spans="8:8" x14ac:dyDescent="0.2">
      <c r="H278" s="1"/>
    </row>
    <row r="279" spans="8:8" x14ac:dyDescent="0.2">
      <c r="H279" s="1"/>
    </row>
    <row r="280" spans="8:8" x14ac:dyDescent="0.2">
      <c r="H280" s="1"/>
    </row>
    <row r="281" spans="8:8" x14ac:dyDescent="0.2">
      <c r="H281" s="1"/>
    </row>
    <row r="282" spans="8:8" x14ac:dyDescent="0.2">
      <c r="H282" s="1"/>
    </row>
    <row r="283" spans="8:8" x14ac:dyDescent="0.2">
      <c r="H283" s="1"/>
    </row>
    <row r="284" spans="8:8" x14ac:dyDescent="0.2">
      <c r="H284" s="1"/>
    </row>
    <row r="285" spans="8:8" x14ac:dyDescent="0.2">
      <c r="H285" s="1"/>
    </row>
    <row r="286" spans="8:8" x14ac:dyDescent="0.2">
      <c r="H286" s="1"/>
    </row>
    <row r="287" spans="8:8" x14ac:dyDescent="0.2">
      <c r="H287" s="1"/>
    </row>
    <row r="288" spans="8:8" x14ac:dyDescent="0.2">
      <c r="H288" s="1"/>
    </row>
    <row r="289" spans="8:8" x14ac:dyDescent="0.2">
      <c r="H289" s="1"/>
    </row>
    <row r="290" spans="8:8" x14ac:dyDescent="0.2">
      <c r="H290" s="1"/>
    </row>
    <row r="291" spans="8:8" x14ac:dyDescent="0.2">
      <c r="H291" s="1"/>
    </row>
    <row r="292" spans="8:8" x14ac:dyDescent="0.2">
      <c r="H292" s="1"/>
    </row>
    <row r="293" spans="8:8" x14ac:dyDescent="0.2">
      <c r="H293" s="1"/>
    </row>
    <row r="294" spans="8:8" x14ac:dyDescent="0.2">
      <c r="H294" s="1"/>
    </row>
    <row r="295" spans="8:8" x14ac:dyDescent="0.2">
      <c r="H295" s="1"/>
    </row>
    <row r="296" spans="8:8" x14ac:dyDescent="0.2">
      <c r="H296" s="1"/>
    </row>
    <row r="297" spans="8:8" x14ac:dyDescent="0.2">
      <c r="H297" s="1"/>
    </row>
    <row r="298" spans="8:8" x14ac:dyDescent="0.2">
      <c r="H298" s="1"/>
    </row>
    <row r="299" spans="8:8" x14ac:dyDescent="0.2">
      <c r="H299" s="1"/>
    </row>
    <row r="300" spans="8:8" x14ac:dyDescent="0.2">
      <c r="H300" s="1"/>
    </row>
    <row r="301" spans="8:8" x14ac:dyDescent="0.2">
      <c r="H301" s="1"/>
    </row>
    <row r="302" spans="8:8" x14ac:dyDescent="0.2">
      <c r="H302" s="1"/>
    </row>
    <row r="303" spans="8:8" x14ac:dyDescent="0.2">
      <c r="H303" s="1"/>
    </row>
    <row r="304" spans="8:8" x14ac:dyDescent="0.2">
      <c r="H304" s="1"/>
    </row>
    <row r="305" spans="8:8" x14ac:dyDescent="0.2">
      <c r="H305" s="1"/>
    </row>
    <row r="306" spans="8:8" x14ac:dyDescent="0.2">
      <c r="H306" s="1"/>
    </row>
    <row r="307" spans="8:8" x14ac:dyDescent="0.2">
      <c r="H307" s="1"/>
    </row>
    <row r="308" spans="8:8" x14ac:dyDescent="0.2">
      <c r="H308" s="1"/>
    </row>
    <row r="309" spans="8:8" x14ac:dyDescent="0.2">
      <c r="H309" s="1"/>
    </row>
    <row r="310" spans="8:8" x14ac:dyDescent="0.2">
      <c r="H310" s="1"/>
    </row>
    <row r="311" spans="8:8" x14ac:dyDescent="0.2">
      <c r="H311" s="1"/>
    </row>
    <row r="312" spans="8:8" x14ac:dyDescent="0.2">
      <c r="H312" s="1"/>
    </row>
    <row r="313" spans="8:8" x14ac:dyDescent="0.2">
      <c r="H313" s="1"/>
    </row>
    <row r="314" spans="8:8" x14ac:dyDescent="0.2">
      <c r="H314" s="1"/>
    </row>
    <row r="315" spans="8:8" x14ac:dyDescent="0.2">
      <c r="H315" s="1"/>
    </row>
    <row r="316" spans="8:8" x14ac:dyDescent="0.2">
      <c r="H316" s="1"/>
    </row>
    <row r="317" spans="8:8" x14ac:dyDescent="0.2">
      <c r="H317" s="1"/>
    </row>
    <row r="318" spans="8:8" x14ac:dyDescent="0.2">
      <c r="H318" s="1"/>
    </row>
    <row r="319" spans="8:8" x14ac:dyDescent="0.2">
      <c r="H319" s="1"/>
    </row>
    <row r="320" spans="8:8" x14ac:dyDescent="0.2">
      <c r="H320" s="1"/>
    </row>
    <row r="321" spans="8:8" x14ac:dyDescent="0.2">
      <c r="H321" s="1"/>
    </row>
    <row r="322" spans="8:8" x14ac:dyDescent="0.2">
      <c r="H322" s="1"/>
    </row>
    <row r="323" spans="8:8" x14ac:dyDescent="0.2">
      <c r="H323" s="1"/>
    </row>
    <row r="324" spans="8:8" x14ac:dyDescent="0.2">
      <c r="H324" s="1"/>
    </row>
    <row r="325" spans="8:8" x14ac:dyDescent="0.2">
      <c r="H325" s="1"/>
    </row>
    <row r="326" spans="8:8" x14ac:dyDescent="0.2">
      <c r="H326" s="1"/>
    </row>
    <row r="327" spans="8:8" x14ac:dyDescent="0.2">
      <c r="H327" s="1"/>
    </row>
    <row r="328" spans="8:8" x14ac:dyDescent="0.2">
      <c r="H328" s="1"/>
    </row>
    <row r="329" spans="8:8" x14ac:dyDescent="0.2">
      <c r="H329" s="1"/>
    </row>
    <row r="330" spans="8:8" x14ac:dyDescent="0.2">
      <c r="H330" s="1"/>
    </row>
    <row r="331" spans="8:8" x14ac:dyDescent="0.2">
      <c r="H331" s="1"/>
    </row>
    <row r="332" spans="8:8" x14ac:dyDescent="0.2">
      <c r="H332" s="1"/>
    </row>
    <row r="333" spans="8:8" x14ac:dyDescent="0.2">
      <c r="H333" s="1"/>
    </row>
    <row r="334" spans="8:8" x14ac:dyDescent="0.2">
      <c r="H334" s="1"/>
    </row>
    <row r="335" spans="8:8" x14ac:dyDescent="0.2">
      <c r="H335" s="1"/>
    </row>
    <row r="336" spans="8:8" x14ac:dyDescent="0.2">
      <c r="H336" s="1"/>
    </row>
    <row r="337" spans="8:8" x14ac:dyDescent="0.2">
      <c r="H337" s="1"/>
    </row>
    <row r="338" spans="8:8" x14ac:dyDescent="0.2">
      <c r="H338" s="1"/>
    </row>
    <row r="339" spans="8:8" x14ac:dyDescent="0.2">
      <c r="H339" s="1"/>
    </row>
    <row r="340" spans="8:8" x14ac:dyDescent="0.2">
      <c r="H340" s="1"/>
    </row>
    <row r="341" spans="8:8" x14ac:dyDescent="0.2">
      <c r="H341" s="1"/>
    </row>
    <row r="342" spans="8:8" x14ac:dyDescent="0.2">
      <c r="H342" s="1"/>
    </row>
    <row r="343" spans="8:8" x14ac:dyDescent="0.2">
      <c r="H343" s="1"/>
    </row>
    <row r="344" spans="8:8" x14ac:dyDescent="0.2">
      <c r="H344" s="1"/>
    </row>
    <row r="345" spans="8:8" x14ac:dyDescent="0.2">
      <c r="H345" s="1"/>
    </row>
    <row r="346" spans="8:8" x14ac:dyDescent="0.2">
      <c r="H346" s="1"/>
    </row>
    <row r="347" spans="8:8" x14ac:dyDescent="0.2">
      <c r="H347" s="1"/>
    </row>
    <row r="348" spans="8:8" x14ac:dyDescent="0.2">
      <c r="H348" s="1"/>
    </row>
    <row r="349" spans="8:8" x14ac:dyDescent="0.2">
      <c r="H349" s="1"/>
    </row>
    <row r="350" spans="8:8" x14ac:dyDescent="0.2">
      <c r="H350" s="1"/>
    </row>
    <row r="351" spans="8:8" x14ac:dyDescent="0.2">
      <c r="H351" s="1"/>
    </row>
    <row r="352" spans="8:8" x14ac:dyDescent="0.2">
      <c r="H352" s="1"/>
    </row>
    <row r="353" spans="8:8" x14ac:dyDescent="0.2">
      <c r="H353" s="1"/>
    </row>
    <row r="354" spans="8:8" x14ac:dyDescent="0.2">
      <c r="H354" s="1"/>
    </row>
    <row r="355" spans="8:8" x14ac:dyDescent="0.2">
      <c r="H355" s="1"/>
    </row>
    <row r="356" spans="8:8" x14ac:dyDescent="0.2">
      <c r="H356" s="1"/>
    </row>
    <row r="357" spans="8:8" x14ac:dyDescent="0.2">
      <c r="H357" s="1"/>
    </row>
    <row r="358" spans="8:8" x14ac:dyDescent="0.2">
      <c r="H358" s="1"/>
    </row>
    <row r="359" spans="8:8" x14ac:dyDescent="0.2">
      <c r="H359" s="1"/>
    </row>
    <row r="360" spans="8:8" x14ac:dyDescent="0.2">
      <c r="H360" s="1"/>
    </row>
    <row r="361" spans="8:8" x14ac:dyDescent="0.2">
      <c r="H361" s="1"/>
    </row>
    <row r="362" spans="8:8" x14ac:dyDescent="0.2">
      <c r="H362" s="1"/>
    </row>
    <row r="363" spans="8:8" x14ac:dyDescent="0.2">
      <c r="H363" s="1"/>
    </row>
    <row r="364" spans="8:8" x14ac:dyDescent="0.2">
      <c r="H364" s="1"/>
    </row>
    <row r="365" spans="8:8" x14ac:dyDescent="0.2">
      <c r="H365" s="1"/>
    </row>
    <row r="366" spans="8:8" x14ac:dyDescent="0.2">
      <c r="H366" s="1"/>
    </row>
    <row r="367" spans="8:8" x14ac:dyDescent="0.2">
      <c r="H367" s="1"/>
    </row>
    <row r="368" spans="8:8" x14ac:dyDescent="0.2">
      <c r="H368" s="1"/>
    </row>
    <row r="369" spans="8:8" x14ac:dyDescent="0.2">
      <c r="H369" s="1"/>
    </row>
    <row r="370" spans="8:8" x14ac:dyDescent="0.2">
      <c r="H370" s="1"/>
    </row>
    <row r="371" spans="8:8" x14ac:dyDescent="0.2">
      <c r="H371" s="1"/>
    </row>
    <row r="372" spans="8:8" x14ac:dyDescent="0.2">
      <c r="H372" s="1"/>
    </row>
    <row r="373" spans="8:8" x14ac:dyDescent="0.2">
      <c r="H373" s="1"/>
    </row>
    <row r="374" spans="8:8" x14ac:dyDescent="0.2">
      <c r="H374" s="1"/>
    </row>
    <row r="375" spans="8:8" x14ac:dyDescent="0.2">
      <c r="H375" s="1"/>
    </row>
    <row r="376" spans="8:8" x14ac:dyDescent="0.2">
      <c r="H376" s="1"/>
    </row>
    <row r="377" spans="8:8" x14ac:dyDescent="0.2">
      <c r="H377" s="1"/>
    </row>
    <row r="378" spans="8:8" x14ac:dyDescent="0.2">
      <c r="H378" s="1"/>
    </row>
    <row r="379" spans="8:8" x14ac:dyDescent="0.2">
      <c r="H379" s="1"/>
    </row>
    <row r="380" spans="8:8" x14ac:dyDescent="0.2">
      <c r="H380" s="1"/>
    </row>
    <row r="381" spans="8:8" x14ac:dyDescent="0.2">
      <c r="H381" s="1"/>
    </row>
    <row r="382" spans="8:8" x14ac:dyDescent="0.2">
      <c r="H382" s="1"/>
    </row>
    <row r="383" spans="8:8" x14ac:dyDescent="0.2">
      <c r="H383" s="1"/>
    </row>
    <row r="384" spans="8:8" x14ac:dyDescent="0.2">
      <c r="H384" s="1"/>
    </row>
    <row r="385" spans="8:8" x14ac:dyDescent="0.2">
      <c r="H385" s="1"/>
    </row>
    <row r="386" spans="8:8" x14ac:dyDescent="0.2">
      <c r="H386" s="1"/>
    </row>
    <row r="387" spans="8:8" x14ac:dyDescent="0.2">
      <c r="H387" s="1"/>
    </row>
    <row r="388" spans="8:8" x14ac:dyDescent="0.2">
      <c r="H388" s="1"/>
    </row>
    <row r="389" spans="8:8" x14ac:dyDescent="0.2">
      <c r="H389" s="1"/>
    </row>
    <row r="390" spans="8:8" x14ac:dyDescent="0.2">
      <c r="H390" s="1"/>
    </row>
    <row r="391" spans="8:8" x14ac:dyDescent="0.2">
      <c r="H391" s="1"/>
    </row>
    <row r="392" spans="8:8" x14ac:dyDescent="0.2">
      <c r="H392" s="1"/>
    </row>
    <row r="393" spans="8:8" x14ac:dyDescent="0.2">
      <c r="H393" s="1"/>
    </row>
    <row r="394" spans="8:8" x14ac:dyDescent="0.2">
      <c r="H394" s="1"/>
    </row>
    <row r="395" spans="8:8" x14ac:dyDescent="0.2">
      <c r="H395" s="1"/>
    </row>
    <row r="396" spans="8:8" x14ac:dyDescent="0.2">
      <c r="H396" s="1"/>
    </row>
    <row r="397" spans="8:8" x14ac:dyDescent="0.2">
      <c r="H397" s="1"/>
    </row>
    <row r="398" spans="8:8" x14ac:dyDescent="0.2">
      <c r="H398" s="1"/>
    </row>
    <row r="399" spans="8:8" x14ac:dyDescent="0.2">
      <c r="H399" s="1"/>
    </row>
    <row r="400" spans="8:8" x14ac:dyDescent="0.2">
      <c r="H400" s="1"/>
    </row>
    <row r="401" spans="8:8" x14ac:dyDescent="0.2">
      <c r="H401" s="1"/>
    </row>
    <row r="402" spans="8:8" x14ac:dyDescent="0.2">
      <c r="H402" s="1"/>
    </row>
    <row r="403" spans="8:8" x14ac:dyDescent="0.2">
      <c r="H403" s="1"/>
    </row>
    <row r="404" spans="8:8" x14ac:dyDescent="0.2">
      <c r="H404" s="1"/>
    </row>
    <row r="405" spans="8:8" x14ac:dyDescent="0.2">
      <c r="H405" s="1"/>
    </row>
    <row r="406" spans="8:8" x14ac:dyDescent="0.2">
      <c r="H406" s="1"/>
    </row>
    <row r="407" spans="8:8" x14ac:dyDescent="0.2">
      <c r="H407" s="1"/>
    </row>
    <row r="408" spans="8:8" x14ac:dyDescent="0.2">
      <c r="H408" s="1"/>
    </row>
    <row r="409" spans="8:8" x14ac:dyDescent="0.2">
      <c r="H409" s="1"/>
    </row>
    <row r="410" spans="8:8" x14ac:dyDescent="0.2">
      <c r="H410" s="1"/>
    </row>
    <row r="411" spans="8:8" x14ac:dyDescent="0.2">
      <c r="H411" s="1"/>
    </row>
    <row r="412" spans="8:8" x14ac:dyDescent="0.2">
      <c r="H412" s="1"/>
    </row>
    <row r="413" spans="8:8" x14ac:dyDescent="0.2">
      <c r="H413" s="1"/>
    </row>
    <row r="414" spans="8:8" x14ac:dyDescent="0.2">
      <c r="H414" s="1"/>
    </row>
    <row r="415" spans="8:8" x14ac:dyDescent="0.2">
      <c r="H415" s="1"/>
    </row>
    <row r="416" spans="8:8" x14ac:dyDescent="0.2">
      <c r="H416" s="1"/>
    </row>
    <row r="417" spans="8:8" x14ac:dyDescent="0.2">
      <c r="H417" s="1"/>
    </row>
    <row r="418" spans="8:8" x14ac:dyDescent="0.2">
      <c r="H418" s="1"/>
    </row>
    <row r="419" spans="8:8" x14ac:dyDescent="0.2">
      <c r="H419" s="1"/>
    </row>
    <row r="420" spans="8:8" x14ac:dyDescent="0.2">
      <c r="H420" s="1"/>
    </row>
    <row r="421" spans="8:8" x14ac:dyDescent="0.2">
      <c r="H421" s="1"/>
    </row>
    <row r="422" spans="8:8" x14ac:dyDescent="0.2">
      <c r="H422" s="1"/>
    </row>
    <row r="423" spans="8:8" x14ac:dyDescent="0.2">
      <c r="H423" s="1"/>
    </row>
    <row r="424" spans="8:8" x14ac:dyDescent="0.2">
      <c r="H424" s="1"/>
    </row>
    <row r="425" spans="8:8" x14ac:dyDescent="0.2">
      <c r="H425" s="1"/>
    </row>
    <row r="426" spans="8:8" x14ac:dyDescent="0.2">
      <c r="H426" s="1"/>
    </row>
    <row r="427" spans="8:8" x14ac:dyDescent="0.2">
      <c r="H427" s="1"/>
    </row>
    <row r="428" spans="8:8" x14ac:dyDescent="0.2">
      <c r="H428" s="1"/>
    </row>
    <row r="429" spans="8:8" x14ac:dyDescent="0.2">
      <c r="H429" s="1"/>
    </row>
    <row r="430" spans="8:8" x14ac:dyDescent="0.2">
      <c r="H430" s="1"/>
    </row>
    <row r="431" spans="8:8" x14ac:dyDescent="0.2">
      <c r="H431" s="1"/>
    </row>
    <row r="432" spans="8:8" x14ac:dyDescent="0.2">
      <c r="H432" s="1"/>
    </row>
    <row r="433" spans="8:8" x14ac:dyDescent="0.2">
      <c r="H433" s="1"/>
    </row>
    <row r="434" spans="8:8" x14ac:dyDescent="0.2">
      <c r="H434" s="1"/>
    </row>
    <row r="435" spans="8:8" x14ac:dyDescent="0.2">
      <c r="H435" s="1"/>
    </row>
    <row r="436" spans="8:8" x14ac:dyDescent="0.2">
      <c r="H436" s="1"/>
    </row>
    <row r="437" spans="8:8" x14ac:dyDescent="0.2">
      <c r="H437" s="1"/>
    </row>
    <row r="438" spans="8:8" x14ac:dyDescent="0.2">
      <c r="H438" s="1"/>
    </row>
    <row r="439" spans="8:8" x14ac:dyDescent="0.2">
      <c r="H439" s="1"/>
    </row>
    <row r="440" spans="8:8" x14ac:dyDescent="0.2">
      <c r="H440" s="1"/>
    </row>
    <row r="441" spans="8:8" x14ac:dyDescent="0.2">
      <c r="H441" s="1"/>
    </row>
    <row r="442" spans="8:8" x14ac:dyDescent="0.2">
      <c r="H442" s="1"/>
    </row>
    <row r="443" spans="8:8" x14ac:dyDescent="0.2">
      <c r="H443" s="1"/>
    </row>
    <row r="444" spans="8:8" x14ac:dyDescent="0.2">
      <c r="H444" s="1"/>
    </row>
    <row r="445" spans="8:8" x14ac:dyDescent="0.2">
      <c r="H445" s="1"/>
    </row>
    <row r="446" spans="8:8" x14ac:dyDescent="0.2">
      <c r="H446" s="1"/>
    </row>
    <row r="447" spans="8:8" x14ac:dyDescent="0.2">
      <c r="H447" s="1"/>
    </row>
    <row r="448" spans="8:8" x14ac:dyDescent="0.2">
      <c r="H448" s="1"/>
    </row>
    <row r="449" spans="8:8" x14ac:dyDescent="0.2">
      <c r="H449" s="1"/>
    </row>
    <row r="450" spans="8:8" x14ac:dyDescent="0.2">
      <c r="H450" s="1"/>
    </row>
    <row r="451" spans="8:8" x14ac:dyDescent="0.2">
      <c r="H451" s="1"/>
    </row>
    <row r="452" spans="8:8" x14ac:dyDescent="0.2">
      <c r="H452" s="1"/>
    </row>
    <row r="453" spans="8:8" x14ac:dyDescent="0.2">
      <c r="H453" s="1"/>
    </row>
    <row r="454" spans="8:8" x14ac:dyDescent="0.2">
      <c r="H454" s="1"/>
    </row>
    <row r="455" spans="8:8" x14ac:dyDescent="0.2">
      <c r="H455" s="1"/>
    </row>
    <row r="456" spans="8:8" x14ac:dyDescent="0.2">
      <c r="H456" s="1"/>
    </row>
    <row r="457" spans="8:8" x14ac:dyDescent="0.2">
      <c r="H457" s="1"/>
    </row>
    <row r="458" spans="8:8" x14ac:dyDescent="0.2">
      <c r="H458" s="1"/>
    </row>
    <row r="459" spans="8:8" x14ac:dyDescent="0.2">
      <c r="H459" s="1"/>
    </row>
    <row r="460" spans="8:8" x14ac:dyDescent="0.2">
      <c r="H460" s="1"/>
    </row>
    <row r="461" spans="8:8" x14ac:dyDescent="0.2">
      <c r="H461" s="1"/>
    </row>
    <row r="462" spans="8:8" x14ac:dyDescent="0.2">
      <c r="H462" s="1"/>
    </row>
    <row r="463" spans="8:8" x14ac:dyDescent="0.2">
      <c r="H463" s="1"/>
    </row>
    <row r="464" spans="8:8" x14ac:dyDescent="0.2">
      <c r="H464" s="1"/>
    </row>
    <row r="465" spans="8:8" x14ac:dyDescent="0.2">
      <c r="H465" s="1"/>
    </row>
    <row r="466" spans="8:8" x14ac:dyDescent="0.2">
      <c r="H466" s="1"/>
    </row>
    <row r="467" spans="8:8" x14ac:dyDescent="0.2">
      <c r="H467" s="1"/>
    </row>
    <row r="468" spans="8:8" x14ac:dyDescent="0.2">
      <c r="H468" s="1"/>
    </row>
    <row r="469" spans="8:8" x14ac:dyDescent="0.2">
      <c r="H469" s="1"/>
    </row>
    <row r="470" spans="8:8" x14ac:dyDescent="0.2">
      <c r="H470" s="1"/>
    </row>
    <row r="471" spans="8:8" x14ac:dyDescent="0.2">
      <c r="H471" s="1"/>
    </row>
    <row r="472" spans="8:8" x14ac:dyDescent="0.2">
      <c r="H472" s="1"/>
    </row>
    <row r="473" spans="8:8" x14ac:dyDescent="0.2">
      <c r="H473" s="1"/>
    </row>
    <row r="474" spans="8:8" x14ac:dyDescent="0.2">
      <c r="H474" s="1"/>
    </row>
    <row r="475" spans="8:8" x14ac:dyDescent="0.2">
      <c r="H475" s="1"/>
    </row>
    <row r="476" spans="8:8" x14ac:dyDescent="0.2">
      <c r="H476" s="1"/>
    </row>
    <row r="477" spans="8:8" x14ac:dyDescent="0.2">
      <c r="H477" s="1"/>
    </row>
    <row r="478" spans="8:8" x14ac:dyDescent="0.2">
      <c r="H478" s="1"/>
    </row>
    <row r="479" spans="8:8" x14ac:dyDescent="0.2">
      <c r="H479" s="1"/>
    </row>
    <row r="480" spans="8:8" x14ac:dyDescent="0.2">
      <c r="H480" s="1"/>
    </row>
    <row r="481" spans="8:8" x14ac:dyDescent="0.2">
      <c r="H481" s="1"/>
    </row>
    <row r="482" spans="8:8" x14ac:dyDescent="0.2">
      <c r="H482" s="1"/>
    </row>
    <row r="483" spans="8:8" x14ac:dyDescent="0.2">
      <c r="H483" s="1"/>
    </row>
    <row r="484" spans="8:8" x14ac:dyDescent="0.2">
      <c r="H484" s="1"/>
    </row>
    <row r="485" spans="8:8" x14ac:dyDescent="0.2">
      <c r="H485" s="1"/>
    </row>
    <row r="486" spans="8:8" x14ac:dyDescent="0.2">
      <c r="H486" s="1"/>
    </row>
    <row r="487" spans="8:8" x14ac:dyDescent="0.2">
      <c r="H487" s="1"/>
    </row>
    <row r="488" spans="8:8" x14ac:dyDescent="0.2">
      <c r="H488" s="1"/>
    </row>
    <row r="489" spans="8:8" x14ac:dyDescent="0.2">
      <c r="H489" s="1"/>
    </row>
    <row r="490" spans="8:8" x14ac:dyDescent="0.2">
      <c r="H490" s="1"/>
    </row>
    <row r="491" spans="8:8" x14ac:dyDescent="0.2">
      <c r="H491" s="1"/>
    </row>
    <row r="492" spans="8:8" x14ac:dyDescent="0.2">
      <c r="H492" s="1"/>
    </row>
    <row r="493" spans="8:8" x14ac:dyDescent="0.2">
      <c r="H493" s="1"/>
    </row>
    <row r="494" spans="8:8" x14ac:dyDescent="0.2">
      <c r="H494" s="1"/>
    </row>
    <row r="495" spans="8:8" x14ac:dyDescent="0.2">
      <c r="H495" s="1"/>
    </row>
    <row r="496" spans="8:8" x14ac:dyDescent="0.2">
      <c r="H496" s="1"/>
    </row>
    <row r="497" spans="8:8" x14ac:dyDescent="0.2">
      <c r="H497" s="1"/>
    </row>
    <row r="498" spans="8:8" x14ac:dyDescent="0.2">
      <c r="H498" s="1"/>
    </row>
    <row r="499" spans="8:8" x14ac:dyDescent="0.2">
      <c r="H499" s="1"/>
    </row>
    <row r="500" spans="8:8" x14ac:dyDescent="0.2">
      <c r="H500" s="1"/>
    </row>
    <row r="501" spans="8:8" x14ac:dyDescent="0.2">
      <c r="H501" s="1"/>
    </row>
    <row r="502" spans="8:8" x14ac:dyDescent="0.2">
      <c r="H502" s="1"/>
    </row>
    <row r="503" spans="8:8" x14ac:dyDescent="0.2">
      <c r="H503" s="1"/>
    </row>
    <row r="504" spans="8:8" x14ac:dyDescent="0.2">
      <c r="H504" s="1"/>
    </row>
    <row r="505" spans="8:8" x14ac:dyDescent="0.2">
      <c r="H505" s="1"/>
    </row>
    <row r="506" spans="8:8" x14ac:dyDescent="0.2">
      <c r="H506" s="1"/>
    </row>
    <row r="507" spans="8:8" x14ac:dyDescent="0.2">
      <c r="H507" s="1"/>
    </row>
    <row r="508" spans="8:8" x14ac:dyDescent="0.2">
      <c r="H508" s="1"/>
    </row>
    <row r="509" spans="8:8" x14ac:dyDescent="0.2">
      <c r="H509" s="1"/>
    </row>
    <row r="510" spans="8:8" x14ac:dyDescent="0.2">
      <c r="H510" s="1"/>
    </row>
    <row r="511" spans="8:8" x14ac:dyDescent="0.2">
      <c r="H511" s="1"/>
    </row>
    <row r="512" spans="8:8" x14ac:dyDescent="0.2">
      <c r="H512" s="1"/>
    </row>
    <row r="513" spans="8:8" x14ac:dyDescent="0.2">
      <c r="H513" s="1"/>
    </row>
    <row r="514" spans="8:8" x14ac:dyDescent="0.2">
      <c r="H514" s="1"/>
    </row>
    <row r="515" spans="8:8" x14ac:dyDescent="0.2">
      <c r="H515" s="1"/>
    </row>
    <row r="516" spans="8:8" x14ac:dyDescent="0.2">
      <c r="H516" s="1"/>
    </row>
    <row r="517" spans="8:8" x14ac:dyDescent="0.2">
      <c r="H517" s="1"/>
    </row>
    <row r="518" spans="8:8" x14ac:dyDescent="0.2">
      <c r="H518" s="1"/>
    </row>
    <row r="519" spans="8:8" x14ac:dyDescent="0.2">
      <c r="H519" s="1"/>
    </row>
    <row r="520" spans="8:8" x14ac:dyDescent="0.2">
      <c r="H520" s="1"/>
    </row>
    <row r="521" spans="8:8" x14ac:dyDescent="0.2">
      <c r="H521" s="1"/>
    </row>
    <row r="522" spans="8:8" x14ac:dyDescent="0.2">
      <c r="H522" s="1"/>
    </row>
    <row r="523" spans="8:8" x14ac:dyDescent="0.2">
      <c r="H523" s="1"/>
    </row>
    <row r="524" spans="8:8" x14ac:dyDescent="0.2">
      <c r="H524" s="1"/>
    </row>
    <row r="525" spans="8:8" x14ac:dyDescent="0.2">
      <c r="H525" s="1"/>
    </row>
    <row r="526" spans="8:8" x14ac:dyDescent="0.2">
      <c r="H526" s="1"/>
    </row>
    <row r="527" spans="8:8" x14ac:dyDescent="0.2">
      <c r="H527" s="1"/>
    </row>
    <row r="528" spans="8:8" x14ac:dyDescent="0.2">
      <c r="H528" s="1"/>
    </row>
    <row r="529" spans="8:8" x14ac:dyDescent="0.2">
      <c r="H529" s="1"/>
    </row>
    <row r="530" spans="8:8" x14ac:dyDescent="0.2">
      <c r="H530" s="1"/>
    </row>
    <row r="531" spans="8:8" x14ac:dyDescent="0.2">
      <c r="H531" s="1"/>
    </row>
  </sheetData>
  <mergeCells count="17">
    <mergeCell ref="P6:P7"/>
    <mergeCell ref="A5:P5"/>
    <mergeCell ref="A6:A7"/>
    <mergeCell ref="B6:B7"/>
    <mergeCell ref="C6:C7"/>
    <mergeCell ref="D6:D7"/>
    <mergeCell ref="E6:E7"/>
    <mergeCell ref="F6:F7"/>
    <mergeCell ref="G6:G7"/>
    <mergeCell ref="H6:H7"/>
    <mergeCell ref="I6:I7"/>
    <mergeCell ref="J6:J7"/>
    <mergeCell ref="A15:G15"/>
    <mergeCell ref="H18:I18"/>
    <mergeCell ref="K6:K7"/>
    <mergeCell ref="L6:L7"/>
    <mergeCell ref="M6:O6"/>
  </mergeCells>
  <phoneticPr fontId="3" type="noConversion"/>
  <pageMargins left="0.78740157480314965" right="0.78740157480314965" top="0.6692913385826772" bottom="0.86614173228346458" header="0.27559055118110237" footer="0.39370078740157483"/>
  <pageSetup paperSize="9" scale="62" firstPageNumber="16" fitToHeight="0" orientation="landscape" r:id="rId1"/>
  <headerFooter alignWithMargins="0">
    <oddFooter>&amp;L&amp;"Arial,Kurzíva"Zastupitelstvo Olomouckého kraje 20-02-2015
6.1 Rozpočet Olomouckého kraje 2015 - investice
Příloha č. 1: Návrh nových investičních akcí 2015&amp;RStrana &amp;P (celkem 22)</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enableFormatConditionsCalculation="0">
    <tabColor theme="2" tint="-0.499984740745262"/>
    <pageSetUpPr fitToPage="1"/>
  </sheetPr>
  <dimension ref="A1:T525"/>
  <sheetViews>
    <sheetView view="pageLayout" topLeftCell="A20" zoomScaleNormal="75" zoomScaleSheetLayoutView="75" workbookViewId="0">
      <selection activeCell="M8" sqref="M8"/>
    </sheetView>
  </sheetViews>
  <sheetFormatPr defaultColWidth="9.140625" defaultRowHeight="12.75" outlineLevelCol="1" x14ac:dyDescent="0.2"/>
  <cols>
    <col min="1" max="1" width="4.140625" style="1" customWidth="1"/>
    <col min="2" max="2" width="3.85546875" style="1" customWidth="1"/>
    <col min="3" max="3" width="16" style="1" hidden="1" customWidth="1" outlineLevel="1"/>
    <col min="4" max="4" width="5.42578125" style="1" hidden="1" customWidth="1" outlineLevel="1"/>
    <col min="5" max="5" width="14" style="1" hidden="1" customWidth="1" outlineLevel="1"/>
    <col min="6" max="6" width="9.140625" style="1" customWidth="1" collapsed="1"/>
    <col min="7" max="7" width="52.85546875" style="1" bestFit="1" customWidth="1"/>
    <col min="8" max="8" width="47" style="9" customWidth="1"/>
    <col min="9" max="9" width="11.140625" style="7" customWidth="1"/>
    <col min="10" max="10" width="11.140625" style="1" customWidth="1"/>
    <col min="11" max="11" width="14.28515625" style="1" customWidth="1"/>
    <col min="12" max="12" width="12.85546875" style="1" customWidth="1"/>
    <col min="13" max="13" width="12.7109375" style="1" customWidth="1"/>
    <col min="14" max="14" width="13.42578125" style="1" customWidth="1"/>
    <col min="15" max="17" width="11.42578125" style="1" hidden="1" customWidth="1"/>
    <col min="18" max="18" width="14.7109375" style="1" customWidth="1"/>
    <col min="19" max="19" width="12.85546875" style="1" customWidth="1"/>
    <col min="20" max="16384" width="9.140625" style="1"/>
  </cols>
  <sheetData>
    <row r="1" spans="1:20" s="49" customFormat="1" ht="18" x14ac:dyDescent="0.25">
      <c r="A1" s="160" t="s">
        <v>72</v>
      </c>
      <c r="B1" s="160"/>
      <c r="C1" s="160"/>
      <c r="D1" s="160"/>
      <c r="E1" s="160"/>
      <c r="F1" s="175"/>
      <c r="G1" s="176"/>
      <c r="H1" s="175"/>
      <c r="I1" s="178"/>
      <c r="J1" s="178"/>
      <c r="K1" s="179"/>
      <c r="L1" s="175"/>
      <c r="M1" s="175"/>
      <c r="N1" s="175"/>
      <c r="O1" s="175"/>
      <c r="P1" s="175"/>
      <c r="Q1" s="175"/>
      <c r="R1" s="175"/>
      <c r="S1" s="175"/>
    </row>
    <row r="2" spans="1:20" s="49" customFormat="1" ht="15.75" x14ac:dyDescent="0.25">
      <c r="A2" s="163" t="s">
        <v>6</v>
      </c>
      <c r="B2" s="163"/>
      <c r="C2" s="163"/>
      <c r="D2" s="163"/>
      <c r="E2" s="163"/>
      <c r="F2" s="163"/>
      <c r="G2" s="163" t="s">
        <v>7</v>
      </c>
      <c r="H2" s="173" t="s">
        <v>8</v>
      </c>
      <c r="I2" s="163"/>
      <c r="J2" s="163"/>
      <c r="K2" s="180"/>
      <c r="L2" s="163"/>
      <c r="M2" s="163"/>
      <c r="N2" s="186"/>
      <c r="O2" s="163"/>
      <c r="P2" s="163"/>
      <c r="Q2" s="163"/>
      <c r="R2" s="163"/>
      <c r="S2" s="163"/>
    </row>
    <row r="3" spans="1:20" s="49" customFormat="1" ht="14.25" customHeight="1" x14ac:dyDescent="0.2">
      <c r="A3" s="163"/>
      <c r="B3" s="163"/>
      <c r="C3" s="163"/>
      <c r="D3" s="163"/>
      <c r="E3" s="163"/>
      <c r="F3" s="163"/>
      <c r="G3" s="163" t="s">
        <v>9</v>
      </c>
      <c r="H3" s="163"/>
      <c r="I3" s="163"/>
      <c r="J3" s="163"/>
      <c r="K3" s="180"/>
      <c r="L3" s="163"/>
      <c r="M3" s="163"/>
      <c r="N3" s="163"/>
      <c r="O3" s="163"/>
      <c r="P3" s="163"/>
      <c r="Q3" s="163"/>
      <c r="R3" s="163"/>
      <c r="S3" s="163"/>
    </row>
    <row r="4" spans="1:20" s="49" customFormat="1" ht="21" customHeight="1" thickBot="1" x14ac:dyDescent="0.25">
      <c r="A4" s="175"/>
      <c r="B4" s="175"/>
      <c r="C4" s="175"/>
      <c r="D4" s="175"/>
      <c r="E4" s="175"/>
      <c r="F4" s="175"/>
      <c r="G4" s="176"/>
      <c r="H4" s="175"/>
      <c r="I4" s="178"/>
      <c r="J4" s="178"/>
      <c r="K4" s="179"/>
      <c r="L4" s="175"/>
      <c r="M4" s="175"/>
      <c r="N4" s="175"/>
      <c r="O4" s="175"/>
      <c r="P4" s="175"/>
      <c r="Q4" s="175"/>
      <c r="R4" s="175"/>
      <c r="S4" s="187" t="s">
        <v>10</v>
      </c>
    </row>
    <row r="5" spans="1:20" s="49" customFormat="1" ht="25.5" customHeight="1" thickBot="1" x14ac:dyDescent="0.25">
      <c r="A5" s="1384" t="s">
        <v>291</v>
      </c>
      <c r="B5" s="1385"/>
      <c r="C5" s="1385"/>
      <c r="D5" s="1385"/>
      <c r="E5" s="1385"/>
      <c r="F5" s="1385"/>
      <c r="G5" s="1385"/>
      <c r="H5" s="1385"/>
      <c r="I5" s="1385"/>
      <c r="J5" s="1385"/>
      <c r="K5" s="1385"/>
      <c r="L5" s="1385"/>
      <c r="M5" s="1385"/>
      <c r="N5" s="1385"/>
      <c r="O5" s="1385"/>
      <c r="P5" s="1385"/>
      <c r="Q5" s="1385"/>
      <c r="R5" s="1385"/>
      <c r="S5" s="1394"/>
      <c r="T5" s="53"/>
    </row>
    <row r="6" spans="1:20" s="49" customFormat="1" ht="30" customHeight="1" thickBot="1" x14ac:dyDescent="0.25">
      <c r="A6" s="1248" t="s">
        <v>51</v>
      </c>
      <c r="B6" s="1249" t="s">
        <v>67</v>
      </c>
      <c r="C6" s="1245" t="s">
        <v>4</v>
      </c>
      <c r="D6" s="1245" t="s">
        <v>3</v>
      </c>
      <c r="E6" s="1245" t="s">
        <v>5</v>
      </c>
      <c r="F6" s="1248" t="s">
        <v>47</v>
      </c>
      <c r="G6" s="1244" t="s">
        <v>70</v>
      </c>
      <c r="H6" s="1242" t="s">
        <v>69</v>
      </c>
      <c r="I6" s="1247" t="s">
        <v>15</v>
      </c>
      <c r="J6" s="1243" t="s">
        <v>16</v>
      </c>
      <c r="K6" s="1257" t="s">
        <v>17</v>
      </c>
      <c r="L6" s="1259" t="s">
        <v>18</v>
      </c>
      <c r="M6" s="1256" t="s">
        <v>146</v>
      </c>
      <c r="N6" s="1258" t="s">
        <v>144</v>
      </c>
      <c r="O6" s="1258"/>
      <c r="P6" s="1258"/>
      <c r="Q6" s="1258"/>
      <c r="R6" s="1258"/>
      <c r="S6" s="1255" t="s">
        <v>147</v>
      </c>
    </row>
    <row r="7" spans="1:20" s="49" customFormat="1" ht="58.5" customHeight="1" thickBot="1" x14ac:dyDescent="0.25">
      <c r="A7" s="1248"/>
      <c r="B7" s="1368"/>
      <c r="C7" s="1369"/>
      <c r="D7" s="1369"/>
      <c r="E7" s="1369"/>
      <c r="F7" s="1248"/>
      <c r="G7" s="1244"/>
      <c r="H7" s="1242"/>
      <c r="I7" s="1380"/>
      <c r="J7" s="1367"/>
      <c r="K7" s="1362"/>
      <c r="L7" s="1259"/>
      <c r="M7" s="1259"/>
      <c r="N7" s="137" t="s">
        <v>19</v>
      </c>
      <c r="O7" s="137" t="s">
        <v>65</v>
      </c>
      <c r="P7" s="368" t="s">
        <v>99</v>
      </c>
      <c r="Q7" s="368" t="s">
        <v>100</v>
      </c>
      <c r="R7" s="137" t="s">
        <v>66</v>
      </c>
      <c r="S7" s="1244"/>
    </row>
    <row r="8" spans="1:20" ht="31.5" customHeight="1" thickBot="1" x14ac:dyDescent="0.25">
      <c r="A8" s="60">
        <v>1</v>
      </c>
      <c r="B8" s="61" t="s">
        <v>179</v>
      </c>
      <c r="C8" s="61"/>
      <c r="D8" s="61"/>
      <c r="E8" s="61"/>
      <c r="F8" s="886" t="s">
        <v>254</v>
      </c>
      <c r="G8" s="443" t="s">
        <v>258</v>
      </c>
      <c r="H8" s="444" t="s">
        <v>259</v>
      </c>
      <c r="I8" s="546"/>
      <c r="J8" s="546" t="s">
        <v>223</v>
      </c>
      <c r="K8" s="878">
        <v>400</v>
      </c>
      <c r="L8" s="870">
        <v>2015</v>
      </c>
      <c r="M8" s="887">
        <v>0</v>
      </c>
      <c r="N8" s="275">
        <f>O8+R8+Q8</f>
        <v>400</v>
      </c>
      <c r="O8" s="274"/>
      <c r="P8" s="274"/>
      <c r="Q8" s="274"/>
      <c r="R8" s="888">
        <v>400</v>
      </c>
      <c r="S8" s="864">
        <f>K8-M8-N8</f>
        <v>0</v>
      </c>
    </row>
    <row r="9" spans="1:20" s="369" customFormat="1" ht="37.5" customHeight="1" thickBot="1" x14ac:dyDescent="0.3">
      <c r="A9" s="1240" t="s">
        <v>292</v>
      </c>
      <c r="B9" s="1241"/>
      <c r="C9" s="1241"/>
      <c r="D9" s="1241"/>
      <c r="E9" s="1241"/>
      <c r="F9" s="1241"/>
      <c r="G9" s="1241"/>
      <c r="H9" s="1241"/>
      <c r="I9" s="884"/>
      <c r="J9" s="885"/>
      <c r="K9" s="788">
        <f>SUM(K8:K8)</f>
        <v>400</v>
      </c>
      <c r="L9" s="788"/>
      <c r="M9" s="789">
        <f t="shared" ref="M9:S9" si="0">SUM(M8:M8)</f>
        <v>0</v>
      </c>
      <c r="N9" s="791">
        <f t="shared" si="0"/>
        <v>400</v>
      </c>
      <c r="O9" s="788">
        <f t="shared" si="0"/>
        <v>0</v>
      </c>
      <c r="P9" s="788">
        <f t="shared" si="0"/>
        <v>0</v>
      </c>
      <c r="Q9" s="789">
        <f t="shared" si="0"/>
        <v>0</v>
      </c>
      <c r="R9" s="790">
        <f t="shared" si="0"/>
        <v>400</v>
      </c>
      <c r="S9" s="798">
        <f t="shared" si="0"/>
        <v>0</v>
      </c>
      <c r="T9" s="812"/>
    </row>
    <row r="10" spans="1:20" x14ac:dyDescent="0.2">
      <c r="F10" s="83"/>
      <c r="G10" s="84"/>
      <c r="H10" s="8"/>
      <c r="I10" s="6"/>
      <c r="J10" s="2"/>
      <c r="K10" s="2"/>
    </row>
    <row r="11" spans="1:20" x14ac:dyDescent="0.2">
      <c r="F11" s="83"/>
      <c r="G11" s="84"/>
      <c r="H11" s="8"/>
      <c r="I11" s="6"/>
      <c r="J11" s="2"/>
      <c r="K11" s="239"/>
      <c r="M11" s="237"/>
    </row>
    <row r="12" spans="1:20" x14ac:dyDescent="0.2">
      <c r="F12" s="83"/>
      <c r="G12" s="84"/>
      <c r="H12" s="8"/>
      <c r="I12" s="1393"/>
      <c r="J12" s="1393"/>
      <c r="K12" s="239"/>
      <c r="M12" s="237"/>
      <c r="N12" s="237"/>
      <c r="O12" s="237"/>
      <c r="P12" s="237"/>
      <c r="Q12" s="237"/>
      <c r="R12" s="237"/>
      <c r="S12" s="237"/>
    </row>
    <row r="13" spans="1:20" x14ac:dyDescent="0.2">
      <c r="F13" s="83"/>
      <c r="G13" s="84"/>
      <c r="H13" s="8"/>
      <c r="I13" s="6"/>
      <c r="J13" s="2"/>
      <c r="K13" s="2"/>
    </row>
    <row r="14" spans="1:20" x14ac:dyDescent="0.2">
      <c r="F14" s="83"/>
      <c r="G14" s="84"/>
      <c r="H14" s="54"/>
      <c r="I14" s="6"/>
      <c r="J14" s="2"/>
      <c r="K14" s="2"/>
    </row>
    <row r="15" spans="1:20" x14ac:dyDescent="0.2">
      <c r="F15" s="82"/>
      <c r="G15" s="84"/>
      <c r="H15" s="55"/>
      <c r="I15" s="6"/>
      <c r="J15" s="2"/>
      <c r="K15" s="2"/>
    </row>
    <row r="16" spans="1:20" x14ac:dyDescent="0.2">
      <c r="F16" s="82"/>
      <c r="G16" s="84"/>
      <c r="H16" s="54"/>
      <c r="I16" s="6"/>
      <c r="J16" s="2"/>
      <c r="K16" s="2"/>
    </row>
    <row r="17" spans="6:11" x14ac:dyDescent="0.2">
      <c r="F17" s="85"/>
      <c r="G17" s="86"/>
      <c r="H17" s="55"/>
      <c r="I17" s="6"/>
      <c r="J17" s="2"/>
      <c r="K17" s="2"/>
    </row>
    <row r="18" spans="6:11" x14ac:dyDescent="0.2">
      <c r="F18" s="82"/>
      <c r="G18" s="84"/>
      <c r="H18" s="55"/>
      <c r="I18" s="6"/>
      <c r="J18" s="2"/>
      <c r="K18" s="2"/>
    </row>
    <row r="19" spans="6:11" x14ac:dyDescent="0.2">
      <c r="F19" s="83"/>
      <c r="G19" s="84"/>
      <c r="H19" s="56"/>
      <c r="I19" s="6"/>
      <c r="J19" s="2"/>
      <c r="K19" s="2"/>
    </row>
    <row r="20" spans="6:11" x14ac:dyDescent="0.2">
      <c r="F20" s="83"/>
      <c r="G20" s="84"/>
      <c r="H20" s="57"/>
      <c r="I20" s="6"/>
      <c r="J20" s="2"/>
      <c r="K20" s="2"/>
    </row>
    <row r="21" spans="6:11" x14ac:dyDescent="0.2">
      <c r="F21" s="83"/>
      <c r="G21" s="84"/>
      <c r="H21" s="8"/>
      <c r="I21" s="6"/>
      <c r="J21" s="2"/>
      <c r="K21" s="2"/>
    </row>
    <row r="22" spans="6:11" x14ac:dyDescent="0.2">
      <c r="F22" s="83"/>
      <c r="G22" s="84"/>
      <c r="H22" s="8"/>
      <c r="I22" s="6"/>
      <c r="J22" s="2"/>
      <c r="K22" s="2"/>
    </row>
    <row r="23" spans="6:11" x14ac:dyDescent="0.2">
      <c r="F23" s="83"/>
      <c r="G23" s="84"/>
      <c r="H23" s="8"/>
      <c r="I23" s="6"/>
      <c r="J23" s="2"/>
      <c r="K23" s="2"/>
    </row>
    <row r="24" spans="6:11" x14ac:dyDescent="0.2">
      <c r="F24" s="83"/>
      <c r="G24" s="84"/>
      <c r="H24" s="8"/>
      <c r="I24" s="6"/>
      <c r="J24" s="2"/>
      <c r="K24" s="2"/>
    </row>
    <row r="25" spans="6:11" x14ac:dyDescent="0.2">
      <c r="F25" s="83"/>
      <c r="G25" s="84"/>
      <c r="H25" s="8"/>
      <c r="I25" s="6"/>
      <c r="J25" s="2"/>
      <c r="K25" s="2"/>
    </row>
    <row r="26" spans="6:11" x14ac:dyDescent="0.2">
      <c r="F26" s="83"/>
      <c r="G26" s="84"/>
      <c r="H26" s="8"/>
      <c r="I26" s="6"/>
      <c r="J26" s="2"/>
      <c r="K26" s="2"/>
    </row>
    <row r="27" spans="6:11" x14ac:dyDescent="0.2">
      <c r="F27" s="83"/>
      <c r="G27" s="84"/>
      <c r="H27" s="8"/>
      <c r="I27" s="6"/>
      <c r="J27" s="2"/>
      <c r="K27" s="2"/>
    </row>
    <row r="28" spans="6:11" x14ac:dyDescent="0.2">
      <c r="F28" s="83"/>
      <c r="G28" s="84"/>
      <c r="H28" s="8"/>
      <c r="I28" s="6"/>
      <c r="J28" s="2"/>
      <c r="K28" s="2"/>
    </row>
    <row r="29" spans="6:11" x14ac:dyDescent="0.2">
      <c r="F29" s="83"/>
      <c r="G29" s="84"/>
      <c r="H29" s="8"/>
      <c r="I29" s="6"/>
      <c r="J29" s="2"/>
      <c r="K29" s="2"/>
    </row>
    <row r="30" spans="6:11" x14ac:dyDescent="0.2">
      <c r="F30" s="83"/>
      <c r="G30" s="84"/>
      <c r="H30" s="8"/>
      <c r="I30" s="6"/>
      <c r="J30" s="2"/>
      <c r="K30" s="2"/>
    </row>
    <row r="31" spans="6:11" x14ac:dyDescent="0.2">
      <c r="F31" s="83"/>
      <c r="G31" s="84"/>
      <c r="H31" s="8"/>
      <c r="I31" s="6"/>
      <c r="J31" s="2"/>
      <c r="K31" s="2"/>
    </row>
    <row r="32" spans="6:11" x14ac:dyDescent="0.2">
      <c r="G32" s="2"/>
      <c r="H32" s="8"/>
      <c r="I32" s="6"/>
      <c r="J32" s="2"/>
      <c r="K32" s="2"/>
    </row>
    <row r="33" spans="7:11" x14ac:dyDescent="0.2">
      <c r="G33" s="2"/>
      <c r="H33" s="8"/>
      <c r="I33" s="6"/>
      <c r="J33" s="2"/>
      <c r="K33" s="2"/>
    </row>
    <row r="34" spans="7:11" x14ac:dyDescent="0.2">
      <c r="G34" s="2"/>
      <c r="H34" s="8"/>
      <c r="I34" s="6"/>
      <c r="J34" s="2"/>
      <c r="K34" s="2"/>
    </row>
    <row r="35" spans="7:11" x14ac:dyDescent="0.2">
      <c r="G35" s="2"/>
      <c r="H35" s="8"/>
      <c r="I35" s="6"/>
      <c r="J35" s="2"/>
      <c r="K35" s="2"/>
    </row>
    <row r="36" spans="7:11" x14ac:dyDescent="0.2">
      <c r="G36" s="2"/>
      <c r="H36" s="8"/>
      <c r="I36" s="6"/>
      <c r="J36" s="2"/>
      <c r="K36" s="2"/>
    </row>
    <row r="37" spans="7:11" x14ac:dyDescent="0.2">
      <c r="G37" s="2"/>
      <c r="H37" s="8"/>
      <c r="I37" s="6"/>
      <c r="J37" s="2"/>
      <c r="K37" s="2"/>
    </row>
    <row r="38" spans="7:11" x14ac:dyDescent="0.2">
      <c r="G38" s="2"/>
      <c r="H38" s="8"/>
      <c r="I38" s="6"/>
      <c r="J38" s="2"/>
      <c r="K38" s="2"/>
    </row>
    <row r="39" spans="7:11" x14ac:dyDescent="0.2">
      <c r="G39" s="2"/>
      <c r="H39" s="8"/>
      <c r="I39" s="6"/>
      <c r="J39" s="2"/>
      <c r="K39" s="2"/>
    </row>
    <row r="40" spans="7:11" x14ac:dyDescent="0.2">
      <c r="G40" s="2"/>
      <c r="H40" s="8"/>
      <c r="I40" s="6"/>
      <c r="J40" s="2"/>
      <c r="K40" s="2"/>
    </row>
    <row r="41" spans="7:11" x14ac:dyDescent="0.2">
      <c r="G41" s="2"/>
      <c r="H41" s="8"/>
      <c r="I41" s="6"/>
      <c r="J41" s="2"/>
      <c r="K41" s="2"/>
    </row>
    <row r="42" spans="7:11" x14ac:dyDescent="0.2">
      <c r="G42" s="2"/>
      <c r="H42" s="8"/>
      <c r="I42" s="6"/>
      <c r="J42" s="2"/>
      <c r="K42" s="2"/>
    </row>
    <row r="43" spans="7:11" x14ac:dyDescent="0.2">
      <c r="G43" s="2"/>
      <c r="H43" s="8"/>
      <c r="I43" s="6"/>
      <c r="J43" s="2"/>
      <c r="K43" s="2"/>
    </row>
    <row r="44" spans="7:11" x14ac:dyDescent="0.2">
      <c r="G44" s="2"/>
      <c r="H44" s="8"/>
      <c r="I44" s="6"/>
      <c r="J44" s="2"/>
      <c r="K44" s="2"/>
    </row>
    <row r="45" spans="7:11" x14ac:dyDescent="0.2">
      <c r="G45" s="2"/>
      <c r="H45" s="8"/>
      <c r="I45" s="6"/>
      <c r="J45" s="2"/>
      <c r="K45" s="2"/>
    </row>
    <row r="46" spans="7:11" x14ac:dyDescent="0.2">
      <c r="G46" s="2"/>
      <c r="H46" s="8"/>
      <c r="I46" s="6"/>
      <c r="J46" s="2"/>
      <c r="K46" s="2"/>
    </row>
    <row r="47" spans="7:11" x14ac:dyDescent="0.2">
      <c r="G47" s="2"/>
      <c r="H47" s="8"/>
      <c r="I47" s="6"/>
      <c r="J47" s="2"/>
      <c r="K47" s="2"/>
    </row>
    <row r="48" spans="7:11" x14ac:dyDescent="0.2">
      <c r="G48" s="2"/>
      <c r="H48" s="8"/>
      <c r="I48" s="6"/>
      <c r="J48" s="2"/>
      <c r="K48" s="2"/>
    </row>
    <row r="49" spans="7:11" x14ac:dyDescent="0.2">
      <c r="G49" s="2"/>
      <c r="H49" s="8"/>
      <c r="I49" s="6"/>
      <c r="J49" s="2"/>
      <c r="K49" s="2"/>
    </row>
    <row r="50" spans="7:11" x14ac:dyDescent="0.2">
      <c r="G50" s="2"/>
      <c r="H50" s="8"/>
      <c r="I50" s="6"/>
      <c r="J50" s="2"/>
      <c r="K50" s="2"/>
    </row>
    <row r="51" spans="7:11" x14ac:dyDescent="0.2">
      <c r="G51" s="2"/>
      <c r="H51" s="8"/>
      <c r="I51" s="6"/>
      <c r="J51" s="2"/>
      <c r="K51" s="2"/>
    </row>
    <row r="52" spans="7:11" x14ac:dyDescent="0.2">
      <c r="G52" s="2"/>
      <c r="H52" s="8"/>
      <c r="I52" s="6"/>
      <c r="J52" s="2"/>
      <c r="K52" s="2"/>
    </row>
    <row r="53" spans="7:11" x14ac:dyDescent="0.2">
      <c r="G53" s="2"/>
      <c r="H53" s="8"/>
      <c r="I53" s="6"/>
      <c r="J53" s="2"/>
      <c r="K53" s="2"/>
    </row>
    <row r="54" spans="7:11" x14ac:dyDescent="0.2">
      <c r="G54" s="2"/>
      <c r="H54" s="8"/>
      <c r="I54" s="6"/>
      <c r="J54" s="2"/>
      <c r="K54" s="2"/>
    </row>
    <row r="55" spans="7:11" x14ac:dyDescent="0.2">
      <c r="G55" s="2"/>
      <c r="H55" s="8"/>
      <c r="I55" s="6"/>
      <c r="J55" s="2"/>
      <c r="K55" s="2"/>
    </row>
    <row r="56" spans="7:11" x14ac:dyDescent="0.2">
      <c r="G56" s="2"/>
      <c r="H56" s="8"/>
      <c r="I56" s="6"/>
      <c r="J56" s="2"/>
      <c r="K56" s="2"/>
    </row>
    <row r="57" spans="7:11" x14ac:dyDescent="0.2">
      <c r="G57" s="2"/>
      <c r="H57" s="8"/>
      <c r="I57" s="6"/>
      <c r="J57" s="2"/>
      <c r="K57" s="2"/>
    </row>
    <row r="58" spans="7:11" x14ac:dyDescent="0.2">
      <c r="G58" s="2"/>
      <c r="H58" s="8"/>
      <c r="I58" s="6"/>
      <c r="J58" s="2"/>
      <c r="K58" s="2"/>
    </row>
    <row r="59" spans="7:11" x14ac:dyDescent="0.2">
      <c r="G59" s="2"/>
      <c r="H59" s="8"/>
      <c r="I59" s="6"/>
      <c r="J59" s="2"/>
      <c r="K59" s="2"/>
    </row>
    <row r="60" spans="7:11" x14ac:dyDescent="0.2">
      <c r="G60" s="2"/>
      <c r="H60" s="8"/>
      <c r="I60" s="6"/>
      <c r="J60" s="2"/>
      <c r="K60" s="2"/>
    </row>
    <row r="61" spans="7:11" x14ac:dyDescent="0.2">
      <c r="G61" s="2"/>
      <c r="H61" s="8"/>
      <c r="I61" s="6"/>
      <c r="J61" s="2"/>
      <c r="K61" s="2"/>
    </row>
    <row r="62" spans="7:11" x14ac:dyDescent="0.2">
      <c r="G62" s="2"/>
      <c r="H62" s="8"/>
      <c r="I62" s="6"/>
      <c r="J62" s="2"/>
      <c r="K62" s="2"/>
    </row>
    <row r="63" spans="7:11" x14ac:dyDescent="0.2">
      <c r="G63" s="2"/>
      <c r="H63" s="8"/>
      <c r="I63" s="6"/>
      <c r="J63" s="2"/>
      <c r="K63" s="2"/>
    </row>
    <row r="64" spans="7:11" x14ac:dyDescent="0.2">
      <c r="G64" s="2"/>
      <c r="H64" s="8"/>
      <c r="I64" s="6"/>
      <c r="J64" s="2"/>
      <c r="K64" s="2"/>
    </row>
    <row r="65" spans="7:11" x14ac:dyDescent="0.2">
      <c r="G65" s="2"/>
      <c r="H65" s="8"/>
      <c r="I65" s="6"/>
      <c r="J65" s="2"/>
      <c r="K65" s="2"/>
    </row>
    <row r="66" spans="7:11" x14ac:dyDescent="0.2">
      <c r="G66" s="2"/>
      <c r="H66" s="8"/>
      <c r="I66" s="6"/>
      <c r="J66" s="2"/>
      <c r="K66" s="2"/>
    </row>
    <row r="67" spans="7:11" x14ac:dyDescent="0.2">
      <c r="G67" s="2"/>
      <c r="H67" s="8"/>
      <c r="I67" s="6"/>
      <c r="J67" s="2"/>
      <c r="K67" s="2"/>
    </row>
    <row r="68" spans="7:11" x14ac:dyDescent="0.2">
      <c r="G68" s="2"/>
      <c r="H68" s="8"/>
      <c r="I68" s="6"/>
      <c r="J68" s="2"/>
      <c r="K68" s="2"/>
    </row>
    <row r="69" spans="7:11" x14ac:dyDescent="0.2">
      <c r="G69" s="2"/>
      <c r="H69" s="8"/>
      <c r="I69" s="6"/>
      <c r="J69" s="2"/>
      <c r="K69" s="2"/>
    </row>
    <row r="70" spans="7:11" x14ac:dyDescent="0.2">
      <c r="G70" s="2"/>
      <c r="H70" s="8"/>
      <c r="I70" s="6"/>
      <c r="J70" s="2"/>
      <c r="K70" s="2"/>
    </row>
    <row r="71" spans="7:11" x14ac:dyDescent="0.2">
      <c r="G71" s="2"/>
      <c r="H71" s="8"/>
      <c r="I71" s="6"/>
      <c r="J71" s="2"/>
      <c r="K71" s="2"/>
    </row>
    <row r="72" spans="7:11" x14ac:dyDescent="0.2">
      <c r="G72" s="2"/>
      <c r="H72" s="8"/>
      <c r="I72" s="6"/>
      <c r="J72" s="2"/>
      <c r="K72" s="2"/>
    </row>
    <row r="73" spans="7:11" x14ac:dyDescent="0.2">
      <c r="G73" s="2"/>
      <c r="H73" s="8"/>
      <c r="I73" s="6"/>
      <c r="J73" s="2"/>
      <c r="K73" s="2"/>
    </row>
    <row r="74" spans="7:11" x14ac:dyDescent="0.2">
      <c r="G74" s="2"/>
      <c r="H74" s="8"/>
      <c r="I74" s="6"/>
      <c r="J74" s="2"/>
      <c r="K74" s="2"/>
    </row>
    <row r="75" spans="7:11" x14ac:dyDescent="0.2">
      <c r="G75" s="2"/>
      <c r="H75" s="8"/>
      <c r="I75" s="6"/>
      <c r="J75" s="2"/>
      <c r="K75" s="2"/>
    </row>
    <row r="76" spans="7:11" x14ac:dyDescent="0.2">
      <c r="G76" s="2"/>
      <c r="H76" s="8"/>
      <c r="I76" s="6"/>
      <c r="J76" s="2"/>
      <c r="K76" s="2"/>
    </row>
    <row r="77" spans="7:11" x14ac:dyDescent="0.2">
      <c r="G77" s="2"/>
      <c r="H77" s="8"/>
      <c r="I77" s="6"/>
      <c r="J77" s="2"/>
      <c r="K77" s="2"/>
    </row>
    <row r="78" spans="7:11" x14ac:dyDescent="0.2">
      <c r="G78" s="2"/>
      <c r="H78" s="8"/>
      <c r="I78" s="6"/>
      <c r="J78" s="2"/>
      <c r="K78" s="2"/>
    </row>
    <row r="79" spans="7:11" x14ac:dyDescent="0.2">
      <c r="G79" s="2"/>
      <c r="H79" s="8"/>
      <c r="I79" s="6"/>
      <c r="J79" s="2"/>
      <c r="K79" s="2"/>
    </row>
    <row r="80" spans="7:11" x14ac:dyDescent="0.2">
      <c r="G80" s="2"/>
      <c r="H80" s="8"/>
      <c r="I80" s="6"/>
      <c r="J80" s="2"/>
      <c r="K80" s="2"/>
    </row>
    <row r="81" spans="7:11" x14ac:dyDescent="0.2">
      <c r="G81" s="2"/>
      <c r="H81" s="8"/>
      <c r="I81" s="6"/>
      <c r="J81" s="2"/>
      <c r="K81" s="2"/>
    </row>
    <row r="82" spans="7:11" x14ac:dyDescent="0.2">
      <c r="G82" s="2"/>
      <c r="H82" s="8"/>
      <c r="I82" s="6"/>
      <c r="J82" s="2"/>
      <c r="K82" s="2"/>
    </row>
    <row r="83" spans="7:11" x14ac:dyDescent="0.2">
      <c r="G83" s="2"/>
      <c r="H83" s="8"/>
      <c r="I83" s="6"/>
      <c r="J83" s="2"/>
      <c r="K83" s="2"/>
    </row>
    <row r="84" spans="7:11" x14ac:dyDescent="0.2">
      <c r="G84" s="2"/>
      <c r="H84" s="8"/>
      <c r="I84" s="6"/>
      <c r="J84" s="2"/>
      <c r="K84" s="2"/>
    </row>
    <row r="85" spans="7:11" x14ac:dyDescent="0.2">
      <c r="G85" s="2"/>
      <c r="H85" s="8"/>
      <c r="I85" s="6"/>
      <c r="J85" s="2"/>
      <c r="K85" s="2"/>
    </row>
    <row r="86" spans="7:11" x14ac:dyDescent="0.2">
      <c r="G86" s="2"/>
      <c r="H86" s="8"/>
      <c r="I86" s="6"/>
      <c r="J86" s="2"/>
      <c r="K86" s="2"/>
    </row>
    <row r="87" spans="7:11" x14ac:dyDescent="0.2">
      <c r="G87" s="2"/>
      <c r="H87" s="8"/>
      <c r="I87" s="6"/>
      <c r="J87" s="2"/>
      <c r="K87" s="2"/>
    </row>
    <row r="88" spans="7:11" x14ac:dyDescent="0.2">
      <c r="G88" s="2"/>
      <c r="H88" s="8"/>
      <c r="I88" s="6"/>
      <c r="J88" s="2"/>
      <c r="K88" s="2"/>
    </row>
    <row r="89" spans="7:11" x14ac:dyDescent="0.2">
      <c r="G89" s="2"/>
      <c r="H89" s="8"/>
      <c r="I89" s="6"/>
      <c r="J89" s="2"/>
      <c r="K89" s="2"/>
    </row>
    <row r="90" spans="7:11" x14ac:dyDescent="0.2">
      <c r="G90" s="2"/>
      <c r="H90" s="8"/>
      <c r="I90" s="6"/>
      <c r="J90" s="2"/>
      <c r="K90" s="2"/>
    </row>
    <row r="91" spans="7:11" x14ac:dyDescent="0.2">
      <c r="G91" s="2"/>
      <c r="H91" s="8"/>
      <c r="I91" s="6"/>
      <c r="J91" s="2"/>
      <c r="K91" s="2"/>
    </row>
    <row r="92" spans="7:11" x14ac:dyDescent="0.2">
      <c r="G92" s="2"/>
      <c r="H92" s="8"/>
      <c r="I92" s="6"/>
      <c r="J92" s="2"/>
      <c r="K92" s="2"/>
    </row>
    <row r="93" spans="7:11" x14ac:dyDescent="0.2">
      <c r="G93" s="2"/>
      <c r="H93" s="8"/>
      <c r="I93" s="6"/>
      <c r="J93" s="2"/>
      <c r="K93" s="2"/>
    </row>
    <row r="94" spans="7:11" x14ac:dyDescent="0.2">
      <c r="G94" s="2"/>
      <c r="H94" s="8"/>
      <c r="I94" s="6"/>
      <c r="J94" s="2"/>
      <c r="K94" s="2"/>
    </row>
    <row r="95" spans="7:11" x14ac:dyDescent="0.2">
      <c r="G95" s="2"/>
      <c r="H95" s="8"/>
      <c r="I95" s="6"/>
      <c r="J95" s="2"/>
      <c r="K95" s="2"/>
    </row>
    <row r="96" spans="7:11" x14ac:dyDescent="0.2">
      <c r="G96" s="2"/>
      <c r="H96" s="8"/>
      <c r="I96" s="6"/>
      <c r="J96" s="2"/>
      <c r="K96" s="2"/>
    </row>
    <row r="97" spans="7:11" x14ac:dyDescent="0.2">
      <c r="G97" s="2"/>
      <c r="H97" s="8"/>
      <c r="I97" s="6"/>
      <c r="J97" s="2"/>
      <c r="K97" s="2"/>
    </row>
    <row r="98" spans="7:11" x14ac:dyDescent="0.2">
      <c r="G98" s="2"/>
      <c r="H98" s="8"/>
      <c r="I98" s="6"/>
      <c r="J98" s="2"/>
      <c r="K98" s="2"/>
    </row>
    <row r="99" spans="7:11" x14ac:dyDescent="0.2">
      <c r="G99" s="2"/>
      <c r="H99" s="8"/>
      <c r="I99" s="6"/>
      <c r="J99" s="2"/>
      <c r="K99" s="2"/>
    </row>
    <row r="100" spans="7:11" x14ac:dyDescent="0.2">
      <c r="G100" s="2"/>
      <c r="H100" s="8"/>
      <c r="I100" s="6"/>
      <c r="J100" s="2"/>
      <c r="K100" s="2"/>
    </row>
    <row r="101" spans="7:11" x14ac:dyDescent="0.2">
      <c r="G101" s="2"/>
      <c r="H101" s="8"/>
      <c r="I101" s="6"/>
      <c r="J101" s="2"/>
      <c r="K101" s="2"/>
    </row>
    <row r="102" spans="7:11" x14ac:dyDescent="0.2">
      <c r="G102" s="2"/>
      <c r="H102" s="8"/>
      <c r="I102" s="6"/>
      <c r="J102" s="2"/>
      <c r="K102" s="2"/>
    </row>
    <row r="103" spans="7:11" x14ac:dyDescent="0.2">
      <c r="G103" s="2"/>
      <c r="H103" s="8"/>
      <c r="I103" s="6"/>
      <c r="J103" s="2"/>
      <c r="K103" s="2"/>
    </row>
    <row r="104" spans="7:11" x14ac:dyDescent="0.2">
      <c r="G104" s="2"/>
      <c r="H104" s="8"/>
      <c r="I104" s="6"/>
      <c r="J104" s="2"/>
      <c r="K104" s="2"/>
    </row>
    <row r="105" spans="7:11" x14ac:dyDescent="0.2">
      <c r="G105" s="2"/>
      <c r="H105" s="8"/>
      <c r="I105" s="6"/>
      <c r="J105" s="2"/>
      <c r="K105" s="2"/>
    </row>
    <row r="106" spans="7:11" x14ac:dyDescent="0.2">
      <c r="G106" s="2"/>
      <c r="H106" s="8"/>
      <c r="I106" s="6"/>
      <c r="J106" s="2"/>
      <c r="K106" s="2"/>
    </row>
    <row r="107" spans="7:11" x14ac:dyDescent="0.2">
      <c r="G107" s="2"/>
      <c r="H107" s="8"/>
      <c r="I107" s="6"/>
      <c r="J107" s="2"/>
      <c r="K107" s="2"/>
    </row>
    <row r="108" spans="7:11" x14ac:dyDescent="0.2">
      <c r="G108" s="2"/>
      <c r="H108" s="8"/>
      <c r="I108" s="6"/>
      <c r="J108" s="2"/>
      <c r="K108" s="2"/>
    </row>
    <row r="109" spans="7:11" x14ac:dyDescent="0.2">
      <c r="G109" s="2"/>
      <c r="H109" s="8"/>
      <c r="I109" s="6"/>
      <c r="J109" s="2"/>
      <c r="K109" s="2"/>
    </row>
    <row r="110" spans="7:11" x14ac:dyDescent="0.2">
      <c r="G110" s="2"/>
      <c r="H110" s="8"/>
      <c r="I110" s="6"/>
      <c r="J110" s="2"/>
      <c r="K110" s="2"/>
    </row>
    <row r="111" spans="7:11" x14ac:dyDescent="0.2">
      <c r="G111" s="2"/>
      <c r="H111" s="8"/>
      <c r="I111" s="6"/>
      <c r="J111" s="2"/>
      <c r="K111" s="2"/>
    </row>
    <row r="112" spans="7:11" x14ac:dyDescent="0.2">
      <c r="G112" s="2"/>
      <c r="H112" s="8"/>
      <c r="I112" s="6"/>
      <c r="J112" s="2"/>
      <c r="K112" s="2"/>
    </row>
    <row r="113" spans="7:11" x14ac:dyDescent="0.2">
      <c r="G113" s="2"/>
      <c r="H113" s="8"/>
      <c r="I113" s="6"/>
      <c r="J113" s="2"/>
      <c r="K113" s="2"/>
    </row>
    <row r="114" spans="7:11" x14ac:dyDescent="0.2">
      <c r="G114" s="2"/>
      <c r="H114" s="8"/>
      <c r="I114" s="6"/>
      <c r="J114" s="2"/>
      <c r="K114" s="2"/>
    </row>
    <row r="115" spans="7:11" x14ac:dyDescent="0.2">
      <c r="G115" s="2"/>
      <c r="H115" s="8"/>
      <c r="I115" s="6"/>
      <c r="J115" s="2"/>
      <c r="K115" s="2"/>
    </row>
    <row r="116" spans="7:11" x14ac:dyDescent="0.2">
      <c r="G116" s="2"/>
      <c r="H116" s="8"/>
      <c r="I116" s="6"/>
      <c r="J116" s="2"/>
      <c r="K116" s="2"/>
    </row>
    <row r="117" spans="7:11" x14ac:dyDescent="0.2">
      <c r="G117" s="2"/>
      <c r="H117" s="8"/>
      <c r="I117" s="6"/>
      <c r="J117" s="2"/>
      <c r="K117" s="2"/>
    </row>
    <row r="118" spans="7:11" x14ac:dyDescent="0.2">
      <c r="G118" s="2"/>
      <c r="H118" s="8"/>
      <c r="I118" s="6"/>
      <c r="J118" s="2"/>
      <c r="K118" s="2"/>
    </row>
    <row r="119" spans="7:11" x14ac:dyDescent="0.2">
      <c r="G119" s="2"/>
      <c r="H119" s="8"/>
      <c r="I119" s="6"/>
      <c r="J119" s="2"/>
      <c r="K119" s="2"/>
    </row>
    <row r="120" spans="7:11" x14ac:dyDescent="0.2">
      <c r="G120" s="2"/>
      <c r="H120" s="8"/>
      <c r="I120" s="6"/>
      <c r="J120" s="2"/>
      <c r="K120" s="2"/>
    </row>
    <row r="121" spans="7:11" x14ac:dyDescent="0.2">
      <c r="G121" s="2"/>
      <c r="H121" s="8"/>
      <c r="I121" s="6"/>
      <c r="J121" s="2"/>
      <c r="K121" s="2"/>
    </row>
    <row r="122" spans="7:11" x14ac:dyDescent="0.2">
      <c r="G122" s="2"/>
      <c r="H122" s="8"/>
      <c r="I122" s="6"/>
      <c r="J122" s="2"/>
      <c r="K122" s="2"/>
    </row>
    <row r="123" spans="7:11" x14ac:dyDescent="0.2">
      <c r="G123" s="2"/>
      <c r="H123" s="8"/>
      <c r="I123" s="6"/>
      <c r="J123" s="2"/>
      <c r="K123" s="2"/>
    </row>
    <row r="124" spans="7:11" x14ac:dyDescent="0.2">
      <c r="G124" s="2"/>
      <c r="H124" s="8"/>
      <c r="I124" s="6"/>
      <c r="J124" s="2"/>
      <c r="K124" s="2"/>
    </row>
    <row r="125" spans="7:11" x14ac:dyDescent="0.2">
      <c r="G125" s="2"/>
      <c r="H125" s="8"/>
      <c r="I125" s="6"/>
      <c r="J125" s="2"/>
      <c r="K125" s="2"/>
    </row>
    <row r="126" spans="7:11" x14ac:dyDescent="0.2">
      <c r="G126" s="2"/>
      <c r="H126" s="8"/>
      <c r="I126" s="6"/>
      <c r="J126" s="2"/>
      <c r="K126" s="2"/>
    </row>
    <row r="127" spans="7:11" x14ac:dyDescent="0.2">
      <c r="G127" s="2"/>
      <c r="H127" s="8"/>
      <c r="I127" s="6"/>
      <c r="J127" s="2"/>
      <c r="K127" s="2"/>
    </row>
    <row r="128" spans="7:11" x14ac:dyDescent="0.2">
      <c r="G128" s="2"/>
      <c r="H128" s="8"/>
      <c r="I128" s="6"/>
      <c r="J128" s="2"/>
      <c r="K128" s="2"/>
    </row>
    <row r="129" spans="7:11" x14ac:dyDescent="0.2">
      <c r="G129" s="2"/>
      <c r="H129" s="8"/>
      <c r="I129" s="6"/>
      <c r="J129" s="2"/>
      <c r="K129" s="2"/>
    </row>
    <row r="130" spans="7:11" x14ac:dyDescent="0.2">
      <c r="G130" s="2"/>
      <c r="H130" s="8"/>
      <c r="I130" s="6"/>
      <c r="J130" s="2"/>
      <c r="K130" s="2"/>
    </row>
    <row r="131" spans="7:11" x14ac:dyDescent="0.2">
      <c r="G131" s="2"/>
      <c r="H131" s="8"/>
      <c r="I131" s="6"/>
      <c r="J131" s="2"/>
      <c r="K131" s="2"/>
    </row>
    <row r="132" spans="7:11" x14ac:dyDescent="0.2">
      <c r="G132" s="2"/>
      <c r="H132" s="8"/>
      <c r="I132" s="6"/>
      <c r="J132" s="2"/>
      <c r="K132" s="2"/>
    </row>
    <row r="133" spans="7:11" x14ac:dyDescent="0.2">
      <c r="G133" s="2"/>
      <c r="H133" s="8"/>
      <c r="I133" s="6"/>
      <c r="J133" s="2"/>
      <c r="K133" s="2"/>
    </row>
    <row r="134" spans="7:11" x14ac:dyDescent="0.2">
      <c r="G134" s="2"/>
      <c r="H134" s="8"/>
      <c r="I134" s="6"/>
      <c r="J134" s="2"/>
      <c r="K134" s="2"/>
    </row>
    <row r="135" spans="7:11" x14ac:dyDescent="0.2">
      <c r="G135" s="2"/>
      <c r="H135" s="8"/>
      <c r="I135" s="6"/>
      <c r="J135" s="2"/>
      <c r="K135" s="2"/>
    </row>
    <row r="136" spans="7:11" x14ac:dyDescent="0.2">
      <c r="G136" s="2"/>
      <c r="H136" s="8"/>
      <c r="I136" s="6"/>
      <c r="J136" s="2"/>
      <c r="K136" s="2"/>
    </row>
    <row r="137" spans="7:11" x14ac:dyDescent="0.2">
      <c r="G137" s="2"/>
      <c r="H137" s="8"/>
      <c r="I137" s="6"/>
      <c r="J137" s="2"/>
      <c r="K137" s="2"/>
    </row>
    <row r="138" spans="7:11" x14ac:dyDescent="0.2">
      <c r="G138" s="2"/>
      <c r="H138" s="8"/>
      <c r="I138" s="6"/>
      <c r="J138" s="2"/>
      <c r="K138" s="2"/>
    </row>
    <row r="139" spans="7:11" x14ac:dyDescent="0.2">
      <c r="G139" s="2"/>
      <c r="H139" s="8"/>
      <c r="I139" s="6"/>
      <c r="J139" s="2"/>
      <c r="K139" s="2"/>
    </row>
    <row r="140" spans="7:11" x14ac:dyDescent="0.2">
      <c r="G140" s="2"/>
      <c r="H140" s="8"/>
      <c r="I140" s="6"/>
      <c r="J140" s="2"/>
      <c r="K140" s="2"/>
    </row>
    <row r="141" spans="7:11" x14ac:dyDescent="0.2">
      <c r="G141" s="2"/>
      <c r="H141" s="8"/>
      <c r="I141" s="6"/>
      <c r="J141" s="2"/>
      <c r="K141" s="2"/>
    </row>
    <row r="142" spans="7:11" x14ac:dyDescent="0.2">
      <c r="G142" s="2"/>
      <c r="H142" s="8"/>
      <c r="I142" s="6"/>
      <c r="J142" s="2"/>
      <c r="K142" s="2"/>
    </row>
    <row r="143" spans="7:11" x14ac:dyDescent="0.2">
      <c r="G143" s="2"/>
      <c r="H143" s="8"/>
      <c r="I143" s="6"/>
      <c r="J143" s="2"/>
      <c r="K143" s="2"/>
    </row>
    <row r="144" spans="7:11" x14ac:dyDescent="0.2">
      <c r="G144" s="2"/>
      <c r="H144" s="8"/>
      <c r="I144" s="6"/>
      <c r="J144" s="2"/>
      <c r="K144" s="2"/>
    </row>
    <row r="145" spans="7:11" x14ac:dyDescent="0.2">
      <c r="G145" s="2"/>
      <c r="H145" s="8"/>
      <c r="I145" s="6"/>
      <c r="J145" s="2"/>
      <c r="K145" s="2"/>
    </row>
    <row r="146" spans="7:11" x14ac:dyDescent="0.2">
      <c r="G146" s="2"/>
      <c r="H146" s="8"/>
      <c r="I146" s="6"/>
      <c r="J146" s="2"/>
      <c r="K146" s="2"/>
    </row>
    <row r="147" spans="7:11" x14ac:dyDescent="0.2">
      <c r="G147" s="2"/>
      <c r="H147" s="8"/>
      <c r="I147" s="6"/>
      <c r="J147" s="2"/>
      <c r="K147" s="2"/>
    </row>
    <row r="148" spans="7:11" x14ac:dyDescent="0.2">
      <c r="G148" s="2"/>
      <c r="H148" s="8"/>
      <c r="I148" s="6"/>
      <c r="J148" s="2"/>
      <c r="K148" s="2"/>
    </row>
    <row r="149" spans="7:11" x14ac:dyDescent="0.2">
      <c r="G149" s="2"/>
      <c r="H149" s="8"/>
      <c r="I149" s="6"/>
      <c r="J149" s="2"/>
      <c r="K149" s="2"/>
    </row>
    <row r="150" spans="7:11" x14ac:dyDescent="0.2">
      <c r="G150" s="2"/>
      <c r="H150" s="8"/>
      <c r="I150" s="6"/>
      <c r="J150" s="2"/>
      <c r="K150" s="2"/>
    </row>
    <row r="151" spans="7:11" x14ac:dyDescent="0.2">
      <c r="G151" s="2"/>
      <c r="H151" s="8"/>
      <c r="I151" s="6"/>
      <c r="J151" s="2"/>
      <c r="K151" s="2"/>
    </row>
    <row r="152" spans="7:11" x14ac:dyDescent="0.2">
      <c r="G152" s="2"/>
      <c r="H152" s="8"/>
      <c r="I152" s="6"/>
      <c r="J152" s="2"/>
      <c r="K152" s="2"/>
    </row>
    <row r="153" spans="7:11" x14ac:dyDescent="0.2">
      <c r="G153" s="2"/>
      <c r="H153" s="8"/>
      <c r="I153" s="6"/>
      <c r="J153" s="2"/>
      <c r="K153" s="2"/>
    </row>
    <row r="154" spans="7:11" x14ac:dyDescent="0.2">
      <c r="G154" s="2"/>
      <c r="H154" s="8"/>
      <c r="I154" s="6"/>
      <c r="J154" s="2"/>
      <c r="K154" s="2"/>
    </row>
    <row r="155" spans="7:11" x14ac:dyDescent="0.2">
      <c r="G155" s="2"/>
      <c r="H155" s="8"/>
      <c r="I155" s="6"/>
      <c r="J155" s="2"/>
      <c r="K155" s="2"/>
    </row>
    <row r="156" spans="7:11" x14ac:dyDescent="0.2">
      <c r="G156" s="2"/>
      <c r="H156" s="8"/>
      <c r="I156" s="6"/>
      <c r="J156" s="2"/>
      <c r="K156" s="2"/>
    </row>
    <row r="157" spans="7:11" x14ac:dyDescent="0.2">
      <c r="G157" s="2"/>
      <c r="H157" s="8"/>
      <c r="I157" s="6"/>
      <c r="J157" s="2"/>
      <c r="K157" s="2"/>
    </row>
    <row r="158" spans="7:11" x14ac:dyDescent="0.2">
      <c r="G158" s="2"/>
      <c r="H158" s="8"/>
      <c r="I158" s="6"/>
      <c r="J158" s="2"/>
      <c r="K158" s="2"/>
    </row>
    <row r="159" spans="7:11" x14ac:dyDescent="0.2">
      <c r="G159" s="2"/>
      <c r="H159" s="8"/>
      <c r="I159" s="6"/>
      <c r="J159" s="2"/>
      <c r="K159" s="2"/>
    </row>
    <row r="160" spans="7:11" x14ac:dyDescent="0.2">
      <c r="G160" s="2"/>
      <c r="H160" s="8"/>
      <c r="I160" s="6"/>
      <c r="J160" s="2"/>
      <c r="K160" s="2"/>
    </row>
    <row r="161" spans="7:11" x14ac:dyDescent="0.2">
      <c r="G161" s="2"/>
      <c r="H161" s="8"/>
      <c r="I161" s="6"/>
      <c r="J161" s="2"/>
      <c r="K161" s="2"/>
    </row>
    <row r="162" spans="7:11" x14ac:dyDescent="0.2">
      <c r="G162" s="2"/>
      <c r="H162" s="8"/>
      <c r="I162" s="6"/>
      <c r="J162" s="2"/>
      <c r="K162" s="2"/>
    </row>
    <row r="163" spans="7:11" x14ac:dyDescent="0.2">
      <c r="G163" s="2"/>
      <c r="H163" s="8"/>
      <c r="I163" s="6"/>
      <c r="J163" s="2"/>
      <c r="K163" s="2"/>
    </row>
    <row r="164" spans="7:11" x14ac:dyDescent="0.2">
      <c r="G164" s="2"/>
      <c r="H164" s="8"/>
      <c r="I164" s="6"/>
      <c r="J164" s="2"/>
      <c r="K164" s="2"/>
    </row>
    <row r="165" spans="7:11" x14ac:dyDescent="0.2">
      <c r="G165" s="2"/>
      <c r="H165" s="8"/>
      <c r="I165" s="6"/>
      <c r="J165" s="2"/>
      <c r="K165" s="2"/>
    </row>
    <row r="166" spans="7:11" x14ac:dyDescent="0.2">
      <c r="G166" s="2"/>
      <c r="H166" s="8"/>
      <c r="I166" s="6"/>
      <c r="J166" s="2"/>
      <c r="K166" s="2"/>
    </row>
    <row r="167" spans="7:11" x14ac:dyDescent="0.2">
      <c r="G167" s="2"/>
      <c r="H167" s="8"/>
      <c r="I167" s="6"/>
      <c r="J167" s="2"/>
      <c r="K167" s="2"/>
    </row>
    <row r="168" spans="7:11" x14ac:dyDescent="0.2">
      <c r="G168" s="2"/>
      <c r="H168" s="8"/>
      <c r="I168" s="6"/>
      <c r="J168" s="2"/>
      <c r="K168" s="2"/>
    </row>
    <row r="169" spans="7:11" x14ac:dyDescent="0.2">
      <c r="G169" s="2"/>
      <c r="H169" s="8"/>
      <c r="I169" s="6"/>
      <c r="J169" s="2"/>
      <c r="K169" s="2"/>
    </row>
    <row r="170" spans="7:11" x14ac:dyDescent="0.2">
      <c r="G170" s="2"/>
      <c r="H170" s="8"/>
      <c r="I170" s="6"/>
      <c r="J170" s="2"/>
      <c r="K170" s="2"/>
    </row>
    <row r="171" spans="7:11" x14ac:dyDescent="0.2">
      <c r="G171" s="2"/>
      <c r="H171" s="8"/>
      <c r="I171" s="6"/>
      <c r="J171" s="2"/>
      <c r="K171" s="2"/>
    </row>
    <row r="172" spans="7:11" x14ac:dyDescent="0.2">
      <c r="G172" s="2"/>
      <c r="H172" s="8"/>
      <c r="I172" s="6"/>
      <c r="J172" s="2"/>
      <c r="K172" s="2"/>
    </row>
    <row r="173" spans="7:11" x14ac:dyDescent="0.2">
      <c r="G173" s="2"/>
      <c r="H173" s="8"/>
      <c r="I173" s="6"/>
      <c r="J173" s="2"/>
      <c r="K173" s="2"/>
    </row>
    <row r="174" spans="7:11" x14ac:dyDescent="0.2">
      <c r="G174" s="2"/>
      <c r="H174" s="8"/>
      <c r="I174" s="6"/>
      <c r="J174" s="2"/>
      <c r="K174" s="2"/>
    </row>
    <row r="175" spans="7:11" x14ac:dyDescent="0.2">
      <c r="G175" s="2"/>
      <c r="H175" s="8"/>
      <c r="I175" s="6"/>
      <c r="J175" s="2"/>
      <c r="K175" s="2"/>
    </row>
    <row r="176" spans="7:11" x14ac:dyDescent="0.2">
      <c r="G176" s="2"/>
      <c r="H176" s="8"/>
      <c r="I176" s="6"/>
      <c r="J176" s="2"/>
      <c r="K176" s="2"/>
    </row>
    <row r="177" spans="7:11" x14ac:dyDescent="0.2">
      <c r="G177" s="2"/>
      <c r="H177" s="8"/>
      <c r="I177" s="6"/>
      <c r="J177" s="2"/>
      <c r="K177" s="2"/>
    </row>
    <row r="178" spans="7:11" x14ac:dyDescent="0.2">
      <c r="G178" s="2"/>
      <c r="H178" s="8"/>
      <c r="I178" s="6"/>
      <c r="J178" s="2"/>
      <c r="K178" s="2"/>
    </row>
    <row r="179" spans="7:11" x14ac:dyDescent="0.2">
      <c r="G179" s="2"/>
      <c r="H179" s="8"/>
      <c r="I179" s="6"/>
      <c r="J179" s="2"/>
      <c r="K179" s="2"/>
    </row>
    <row r="180" spans="7:11" x14ac:dyDescent="0.2">
      <c r="G180" s="2"/>
      <c r="H180" s="8"/>
      <c r="I180" s="6"/>
      <c r="J180" s="2"/>
      <c r="K180" s="2"/>
    </row>
    <row r="181" spans="7:11" x14ac:dyDescent="0.2">
      <c r="G181" s="2"/>
      <c r="H181" s="8"/>
      <c r="I181" s="6"/>
      <c r="J181" s="2"/>
      <c r="K181" s="2"/>
    </row>
    <row r="182" spans="7:11" x14ac:dyDescent="0.2">
      <c r="G182" s="2"/>
      <c r="H182" s="8"/>
      <c r="I182" s="6"/>
      <c r="J182" s="2"/>
      <c r="K182" s="2"/>
    </row>
    <row r="183" spans="7:11" x14ac:dyDescent="0.2">
      <c r="G183" s="2"/>
      <c r="H183" s="8"/>
      <c r="I183" s="6"/>
      <c r="J183" s="2"/>
      <c r="K183" s="2"/>
    </row>
    <row r="184" spans="7:11" x14ac:dyDescent="0.2">
      <c r="G184" s="2"/>
      <c r="H184" s="8"/>
      <c r="I184" s="6"/>
      <c r="J184" s="2"/>
      <c r="K184" s="2"/>
    </row>
    <row r="185" spans="7:11" x14ac:dyDescent="0.2">
      <c r="G185" s="2"/>
      <c r="H185" s="8"/>
      <c r="I185" s="6"/>
      <c r="J185" s="2"/>
      <c r="K185" s="2"/>
    </row>
    <row r="186" spans="7:11" x14ac:dyDescent="0.2">
      <c r="G186" s="2"/>
      <c r="H186" s="8"/>
      <c r="I186" s="6"/>
      <c r="J186" s="2"/>
      <c r="K186" s="2"/>
    </row>
    <row r="187" spans="7:11" x14ac:dyDescent="0.2">
      <c r="G187" s="2"/>
      <c r="H187" s="8"/>
      <c r="I187" s="6"/>
      <c r="J187" s="2"/>
      <c r="K187" s="2"/>
    </row>
    <row r="190" spans="7:11" x14ac:dyDescent="0.2">
      <c r="H190" s="1"/>
      <c r="I190" s="1"/>
    </row>
    <row r="191" spans="7:11" x14ac:dyDescent="0.2">
      <c r="H191" s="1"/>
      <c r="I191" s="1"/>
    </row>
    <row r="192" spans="7:11" x14ac:dyDescent="0.2">
      <c r="H192" s="1"/>
      <c r="I192" s="1"/>
    </row>
    <row r="193" spans="8:9" x14ac:dyDescent="0.2">
      <c r="H193" s="1"/>
      <c r="I193" s="1"/>
    </row>
    <row r="194" spans="8:9" x14ac:dyDescent="0.2">
      <c r="H194" s="1"/>
      <c r="I194" s="1"/>
    </row>
    <row r="195" spans="8:9" x14ac:dyDescent="0.2">
      <c r="H195" s="1"/>
      <c r="I195" s="1"/>
    </row>
    <row r="196" spans="8:9" x14ac:dyDescent="0.2">
      <c r="H196" s="1"/>
      <c r="I196" s="1"/>
    </row>
    <row r="197" spans="8:9" x14ac:dyDescent="0.2">
      <c r="H197" s="1"/>
      <c r="I197" s="1"/>
    </row>
    <row r="198" spans="8:9" x14ac:dyDescent="0.2">
      <c r="H198" s="1"/>
      <c r="I198" s="1"/>
    </row>
    <row r="199" spans="8:9" x14ac:dyDescent="0.2">
      <c r="H199" s="1"/>
      <c r="I199" s="1"/>
    </row>
    <row r="200" spans="8:9" x14ac:dyDescent="0.2">
      <c r="H200" s="1"/>
      <c r="I200" s="1"/>
    </row>
    <row r="201" spans="8:9" x14ac:dyDescent="0.2">
      <c r="H201" s="1"/>
      <c r="I201" s="1"/>
    </row>
    <row r="202" spans="8:9" x14ac:dyDescent="0.2">
      <c r="H202" s="1"/>
      <c r="I202" s="1"/>
    </row>
    <row r="203" spans="8:9" x14ac:dyDescent="0.2">
      <c r="H203" s="1"/>
      <c r="I203" s="1"/>
    </row>
    <row r="204" spans="8:9" x14ac:dyDescent="0.2">
      <c r="H204" s="1"/>
      <c r="I204" s="1"/>
    </row>
    <row r="205" spans="8:9" x14ac:dyDescent="0.2">
      <c r="H205" s="1"/>
      <c r="I205" s="1"/>
    </row>
    <row r="206" spans="8:9" x14ac:dyDescent="0.2">
      <c r="H206" s="1"/>
      <c r="I206" s="1"/>
    </row>
    <row r="207" spans="8:9" x14ac:dyDescent="0.2">
      <c r="H207" s="1"/>
      <c r="I207" s="1"/>
    </row>
    <row r="208" spans="8:9" x14ac:dyDescent="0.2">
      <c r="H208" s="1"/>
      <c r="I208" s="1"/>
    </row>
    <row r="209" spans="8:9" x14ac:dyDescent="0.2">
      <c r="H209" s="1"/>
      <c r="I209" s="1"/>
    </row>
    <row r="210" spans="8:9" x14ac:dyDescent="0.2">
      <c r="H210" s="1"/>
      <c r="I210" s="1"/>
    </row>
    <row r="211" spans="8:9" x14ac:dyDescent="0.2">
      <c r="H211" s="1"/>
      <c r="I211" s="1"/>
    </row>
    <row r="212" spans="8:9" x14ac:dyDescent="0.2">
      <c r="H212" s="1"/>
      <c r="I212" s="1"/>
    </row>
    <row r="213" spans="8:9" x14ac:dyDescent="0.2">
      <c r="H213" s="1"/>
      <c r="I213" s="1"/>
    </row>
    <row r="214" spans="8:9" x14ac:dyDescent="0.2">
      <c r="H214" s="1"/>
      <c r="I214" s="1"/>
    </row>
    <row r="215" spans="8:9" x14ac:dyDescent="0.2">
      <c r="H215" s="1"/>
      <c r="I215" s="1"/>
    </row>
    <row r="216" spans="8:9" x14ac:dyDescent="0.2">
      <c r="H216" s="1"/>
      <c r="I216" s="1"/>
    </row>
    <row r="217" spans="8:9" x14ac:dyDescent="0.2">
      <c r="H217" s="1"/>
      <c r="I217" s="1"/>
    </row>
    <row r="218" spans="8:9" x14ac:dyDescent="0.2">
      <c r="H218" s="1"/>
      <c r="I218" s="1"/>
    </row>
    <row r="219" spans="8:9" x14ac:dyDescent="0.2">
      <c r="H219" s="1"/>
      <c r="I219" s="1"/>
    </row>
    <row r="220" spans="8:9" x14ac:dyDescent="0.2">
      <c r="H220" s="1"/>
      <c r="I220" s="1"/>
    </row>
    <row r="221" spans="8:9" x14ac:dyDescent="0.2">
      <c r="H221" s="1"/>
      <c r="I221" s="1"/>
    </row>
    <row r="222" spans="8:9" x14ac:dyDescent="0.2">
      <c r="H222" s="1"/>
      <c r="I222" s="1"/>
    </row>
    <row r="223" spans="8:9" x14ac:dyDescent="0.2">
      <c r="H223" s="1"/>
      <c r="I223" s="1"/>
    </row>
    <row r="224" spans="8:9" x14ac:dyDescent="0.2">
      <c r="H224" s="1"/>
      <c r="I224" s="1"/>
    </row>
    <row r="225" spans="8:9" x14ac:dyDescent="0.2">
      <c r="H225" s="1"/>
      <c r="I225" s="1"/>
    </row>
    <row r="226" spans="8:9" x14ac:dyDescent="0.2">
      <c r="H226" s="1"/>
      <c r="I226" s="1"/>
    </row>
    <row r="227" spans="8:9" x14ac:dyDescent="0.2">
      <c r="H227" s="1"/>
      <c r="I227" s="1"/>
    </row>
    <row r="228" spans="8:9" x14ac:dyDescent="0.2">
      <c r="H228" s="1"/>
      <c r="I228" s="1"/>
    </row>
    <row r="229" spans="8:9" x14ac:dyDescent="0.2">
      <c r="H229" s="1"/>
      <c r="I229" s="1"/>
    </row>
    <row r="230" spans="8:9" x14ac:dyDescent="0.2">
      <c r="H230" s="1"/>
      <c r="I230" s="1"/>
    </row>
    <row r="231" spans="8:9" x14ac:dyDescent="0.2">
      <c r="H231" s="1"/>
      <c r="I231" s="1"/>
    </row>
    <row r="232" spans="8:9" x14ac:dyDescent="0.2">
      <c r="H232" s="1"/>
      <c r="I232" s="1"/>
    </row>
    <row r="233" spans="8:9" x14ac:dyDescent="0.2">
      <c r="H233" s="1"/>
      <c r="I233" s="1"/>
    </row>
    <row r="234" spans="8:9" x14ac:dyDescent="0.2">
      <c r="H234" s="1"/>
      <c r="I234" s="1"/>
    </row>
    <row r="235" spans="8:9" x14ac:dyDescent="0.2">
      <c r="H235" s="1"/>
      <c r="I235" s="1"/>
    </row>
    <row r="236" spans="8:9" x14ac:dyDescent="0.2">
      <c r="H236" s="1"/>
      <c r="I236" s="1"/>
    </row>
    <row r="237" spans="8:9" x14ac:dyDescent="0.2">
      <c r="H237" s="1"/>
      <c r="I237" s="1"/>
    </row>
    <row r="238" spans="8:9" x14ac:dyDescent="0.2">
      <c r="H238" s="1"/>
      <c r="I238" s="1"/>
    </row>
    <row r="239" spans="8:9" x14ac:dyDescent="0.2">
      <c r="H239" s="1"/>
      <c r="I239" s="1"/>
    </row>
    <row r="240" spans="8:9" x14ac:dyDescent="0.2">
      <c r="H240" s="1"/>
      <c r="I240" s="1"/>
    </row>
    <row r="241" spans="8:9" x14ac:dyDescent="0.2">
      <c r="H241" s="1"/>
      <c r="I241" s="1"/>
    </row>
    <row r="242" spans="8:9" x14ac:dyDescent="0.2">
      <c r="H242" s="1"/>
      <c r="I242" s="1"/>
    </row>
    <row r="243" spans="8:9" x14ac:dyDescent="0.2">
      <c r="H243" s="1"/>
      <c r="I243" s="1"/>
    </row>
    <row r="244" spans="8:9" x14ac:dyDescent="0.2">
      <c r="H244" s="1"/>
      <c r="I244" s="1"/>
    </row>
    <row r="245" spans="8:9" x14ac:dyDescent="0.2">
      <c r="H245" s="1"/>
      <c r="I245" s="1"/>
    </row>
    <row r="246" spans="8:9" x14ac:dyDescent="0.2">
      <c r="H246" s="1"/>
      <c r="I246" s="1"/>
    </row>
    <row r="247" spans="8:9" x14ac:dyDescent="0.2">
      <c r="H247" s="1"/>
      <c r="I247" s="1"/>
    </row>
    <row r="248" spans="8:9" x14ac:dyDescent="0.2">
      <c r="H248" s="1"/>
      <c r="I248" s="1"/>
    </row>
    <row r="249" spans="8:9" x14ac:dyDescent="0.2">
      <c r="H249" s="1"/>
      <c r="I249" s="1"/>
    </row>
    <row r="250" spans="8:9" x14ac:dyDescent="0.2">
      <c r="H250" s="1"/>
      <c r="I250" s="1"/>
    </row>
    <row r="251" spans="8:9" x14ac:dyDescent="0.2">
      <c r="H251" s="1"/>
      <c r="I251" s="1"/>
    </row>
    <row r="252" spans="8:9" x14ac:dyDescent="0.2">
      <c r="H252" s="1"/>
      <c r="I252" s="1"/>
    </row>
    <row r="253" spans="8:9" x14ac:dyDescent="0.2">
      <c r="H253" s="1"/>
      <c r="I253" s="1"/>
    </row>
    <row r="254" spans="8:9" x14ac:dyDescent="0.2">
      <c r="H254" s="1"/>
      <c r="I254" s="1"/>
    </row>
    <row r="255" spans="8:9" x14ac:dyDescent="0.2">
      <c r="H255" s="1"/>
      <c r="I255" s="1"/>
    </row>
    <row r="256" spans="8:9" x14ac:dyDescent="0.2">
      <c r="H256" s="1"/>
      <c r="I256" s="1"/>
    </row>
    <row r="257" spans="8:9" x14ac:dyDescent="0.2">
      <c r="H257" s="1"/>
      <c r="I257" s="1"/>
    </row>
    <row r="258" spans="8:9" x14ac:dyDescent="0.2">
      <c r="H258" s="1"/>
      <c r="I258" s="1"/>
    </row>
    <row r="259" spans="8:9" x14ac:dyDescent="0.2">
      <c r="H259" s="1"/>
      <c r="I259" s="1"/>
    </row>
    <row r="260" spans="8:9" x14ac:dyDescent="0.2">
      <c r="H260" s="1"/>
      <c r="I260" s="1"/>
    </row>
    <row r="261" spans="8:9" x14ac:dyDescent="0.2">
      <c r="H261" s="1"/>
      <c r="I261" s="1"/>
    </row>
    <row r="262" spans="8:9" x14ac:dyDescent="0.2">
      <c r="H262" s="1"/>
      <c r="I262" s="1"/>
    </row>
    <row r="263" spans="8:9" x14ac:dyDescent="0.2">
      <c r="H263" s="1"/>
      <c r="I263" s="1"/>
    </row>
    <row r="264" spans="8:9" x14ac:dyDescent="0.2">
      <c r="H264" s="1"/>
      <c r="I264" s="1"/>
    </row>
    <row r="265" spans="8:9" x14ac:dyDescent="0.2">
      <c r="H265" s="1"/>
      <c r="I265" s="1"/>
    </row>
    <row r="266" spans="8:9" x14ac:dyDescent="0.2">
      <c r="H266" s="1"/>
      <c r="I266" s="1"/>
    </row>
    <row r="267" spans="8:9" x14ac:dyDescent="0.2">
      <c r="H267" s="1"/>
      <c r="I267" s="1"/>
    </row>
    <row r="268" spans="8:9" x14ac:dyDescent="0.2">
      <c r="H268" s="1"/>
      <c r="I268" s="1"/>
    </row>
    <row r="269" spans="8:9" x14ac:dyDescent="0.2">
      <c r="H269" s="1"/>
      <c r="I269" s="1"/>
    </row>
    <row r="270" spans="8:9" x14ac:dyDescent="0.2">
      <c r="H270" s="1"/>
      <c r="I270" s="1"/>
    </row>
    <row r="271" spans="8:9" x14ac:dyDescent="0.2">
      <c r="H271" s="1"/>
      <c r="I271" s="1"/>
    </row>
    <row r="272" spans="8:9" x14ac:dyDescent="0.2">
      <c r="H272" s="1"/>
      <c r="I272" s="1"/>
    </row>
    <row r="273" spans="8:9" x14ac:dyDescent="0.2">
      <c r="H273" s="1"/>
      <c r="I273" s="1"/>
    </row>
    <row r="274" spans="8:9" x14ac:dyDescent="0.2">
      <c r="H274" s="1"/>
      <c r="I274" s="1"/>
    </row>
    <row r="275" spans="8:9" x14ac:dyDescent="0.2">
      <c r="H275" s="1"/>
      <c r="I275" s="1"/>
    </row>
    <row r="276" spans="8:9" x14ac:dyDescent="0.2">
      <c r="H276" s="1"/>
      <c r="I276" s="1"/>
    </row>
    <row r="277" spans="8:9" x14ac:dyDescent="0.2">
      <c r="H277" s="1"/>
      <c r="I277" s="1"/>
    </row>
    <row r="278" spans="8:9" x14ac:dyDescent="0.2">
      <c r="H278" s="1"/>
      <c r="I278" s="1"/>
    </row>
    <row r="279" spans="8:9" x14ac:dyDescent="0.2">
      <c r="H279" s="1"/>
      <c r="I279" s="1"/>
    </row>
    <row r="280" spans="8:9" x14ac:dyDescent="0.2">
      <c r="H280" s="1"/>
      <c r="I280" s="1"/>
    </row>
    <row r="281" spans="8:9" x14ac:dyDescent="0.2">
      <c r="H281" s="1"/>
      <c r="I281" s="1"/>
    </row>
    <row r="282" spans="8:9" x14ac:dyDescent="0.2">
      <c r="H282" s="1"/>
      <c r="I282" s="1"/>
    </row>
    <row r="283" spans="8:9" x14ac:dyDescent="0.2">
      <c r="H283" s="1"/>
      <c r="I283" s="1"/>
    </row>
    <row r="284" spans="8:9" x14ac:dyDescent="0.2">
      <c r="H284" s="1"/>
      <c r="I284" s="1"/>
    </row>
    <row r="285" spans="8:9" x14ac:dyDescent="0.2">
      <c r="H285" s="1"/>
      <c r="I285" s="1"/>
    </row>
    <row r="286" spans="8:9" x14ac:dyDescent="0.2">
      <c r="H286" s="1"/>
      <c r="I286" s="1"/>
    </row>
    <row r="287" spans="8:9" x14ac:dyDescent="0.2">
      <c r="H287" s="1"/>
      <c r="I287" s="1"/>
    </row>
    <row r="288" spans="8:9" x14ac:dyDescent="0.2">
      <c r="H288" s="1"/>
      <c r="I288" s="1"/>
    </row>
    <row r="289" spans="8:9" x14ac:dyDescent="0.2">
      <c r="H289" s="1"/>
      <c r="I289" s="1"/>
    </row>
    <row r="290" spans="8:9" x14ac:dyDescent="0.2">
      <c r="H290" s="1"/>
      <c r="I290" s="1"/>
    </row>
    <row r="291" spans="8:9" x14ac:dyDescent="0.2">
      <c r="H291" s="1"/>
      <c r="I291" s="1"/>
    </row>
    <row r="292" spans="8:9" x14ac:dyDescent="0.2">
      <c r="H292" s="1"/>
      <c r="I292" s="1"/>
    </row>
    <row r="293" spans="8:9" x14ac:dyDescent="0.2">
      <c r="H293" s="1"/>
      <c r="I293" s="1"/>
    </row>
    <row r="294" spans="8:9" x14ac:dyDescent="0.2">
      <c r="H294" s="1"/>
      <c r="I294" s="1"/>
    </row>
    <row r="295" spans="8:9" x14ac:dyDescent="0.2">
      <c r="H295" s="1"/>
      <c r="I295" s="1"/>
    </row>
    <row r="296" spans="8:9" x14ac:dyDescent="0.2">
      <c r="H296" s="1"/>
      <c r="I296" s="1"/>
    </row>
    <row r="297" spans="8:9" x14ac:dyDescent="0.2">
      <c r="H297" s="1"/>
      <c r="I297" s="1"/>
    </row>
    <row r="298" spans="8:9" x14ac:dyDescent="0.2">
      <c r="H298" s="1"/>
      <c r="I298" s="1"/>
    </row>
    <row r="299" spans="8:9" x14ac:dyDescent="0.2">
      <c r="H299" s="1"/>
      <c r="I299" s="1"/>
    </row>
    <row r="300" spans="8:9" x14ac:dyDescent="0.2">
      <c r="H300" s="1"/>
      <c r="I300" s="1"/>
    </row>
    <row r="301" spans="8:9" x14ac:dyDescent="0.2">
      <c r="H301" s="1"/>
      <c r="I301" s="1"/>
    </row>
    <row r="302" spans="8:9" x14ac:dyDescent="0.2">
      <c r="H302" s="1"/>
      <c r="I302" s="1"/>
    </row>
    <row r="303" spans="8:9" x14ac:dyDescent="0.2">
      <c r="H303" s="1"/>
      <c r="I303" s="1"/>
    </row>
    <row r="304" spans="8:9" x14ac:dyDescent="0.2">
      <c r="H304" s="1"/>
      <c r="I304" s="1"/>
    </row>
    <row r="305" spans="8:9" x14ac:dyDescent="0.2">
      <c r="H305" s="1"/>
      <c r="I305" s="1"/>
    </row>
    <row r="306" spans="8:9" x14ac:dyDescent="0.2">
      <c r="H306" s="1"/>
      <c r="I306" s="1"/>
    </row>
    <row r="307" spans="8:9" x14ac:dyDescent="0.2">
      <c r="H307" s="1"/>
      <c r="I307" s="1"/>
    </row>
    <row r="308" spans="8:9" x14ac:dyDescent="0.2">
      <c r="H308" s="1"/>
      <c r="I308" s="1"/>
    </row>
    <row r="309" spans="8:9" x14ac:dyDescent="0.2">
      <c r="H309" s="1"/>
      <c r="I309" s="1"/>
    </row>
    <row r="310" spans="8:9" x14ac:dyDescent="0.2">
      <c r="H310" s="1"/>
      <c r="I310" s="1"/>
    </row>
    <row r="311" spans="8:9" x14ac:dyDescent="0.2">
      <c r="H311" s="1"/>
      <c r="I311" s="1"/>
    </row>
    <row r="312" spans="8:9" x14ac:dyDescent="0.2">
      <c r="H312" s="1"/>
      <c r="I312" s="1"/>
    </row>
    <row r="313" spans="8:9" x14ac:dyDescent="0.2">
      <c r="H313" s="1"/>
      <c r="I313" s="1"/>
    </row>
    <row r="314" spans="8:9" x14ac:dyDescent="0.2">
      <c r="H314" s="1"/>
      <c r="I314" s="1"/>
    </row>
    <row r="315" spans="8:9" x14ac:dyDescent="0.2">
      <c r="H315" s="1"/>
      <c r="I315" s="1"/>
    </row>
    <row r="316" spans="8:9" x14ac:dyDescent="0.2">
      <c r="H316" s="1"/>
      <c r="I316" s="1"/>
    </row>
    <row r="317" spans="8:9" x14ac:dyDescent="0.2">
      <c r="H317" s="1"/>
      <c r="I317" s="1"/>
    </row>
    <row r="318" spans="8:9" x14ac:dyDescent="0.2">
      <c r="H318" s="1"/>
      <c r="I318" s="1"/>
    </row>
    <row r="319" spans="8:9" x14ac:dyDescent="0.2">
      <c r="H319" s="1"/>
      <c r="I319" s="1"/>
    </row>
    <row r="320" spans="8:9" x14ac:dyDescent="0.2">
      <c r="H320" s="1"/>
      <c r="I320" s="1"/>
    </row>
    <row r="321" spans="8:9" x14ac:dyDescent="0.2">
      <c r="H321" s="1"/>
      <c r="I321" s="1"/>
    </row>
    <row r="322" spans="8:9" x14ac:dyDescent="0.2">
      <c r="H322" s="1"/>
      <c r="I322" s="1"/>
    </row>
    <row r="323" spans="8:9" x14ac:dyDescent="0.2">
      <c r="H323" s="1"/>
      <c r="I323" s="1"/>
    </row>
    <row r="324" spans="8:9" x14ac:dyDescent="0.2">
      <c r="H324" s="1"/>
      <c r="I324" s="1"/>
    </row>
    <row r="325" spans="8:9" x14ac:dyDescent="0.2">
      <c r="H325" s="1"/>
      <c r="I325" s="1"/>
    </row>
    <row r="326" spans="8:9" x14ac:dyDescent="0.2">
      <c r="H326" s="1"/>
      <c r="I326" s="1"/>
    </row>
    <row r="327" spans="8:9" x14ac:dyDescent="0.2">
      <c r="H327" s="1"/>
      <c r="I327" s="1"/>
    </row>
    <row r="328" spans="8:9" x14ac:dyDescent="0.2">
      <c r="H328" s="1"/>
      <c r="I328" s="1"/>
    </row>
    <row r="329" spans="8:9" x14ac:dyDescent="0.2">
      <c r="H329" s="1"/>
      <c r="I329" s="1"/>
    </row>
    <row r="330" spans="8:9" x14ac:dyDescent="0.2">
      <c r="H330" s="1"/>
      <c r="I330" s="1"/>
    </row>
    <row r="331" spans="8:9" x14ac:dyDescent="0.2">
      <c r="H331" s="1"/>
      <c r="I331" s="1"/>
    </row>
    <row r="332" spans="8:9" x14ac:dyDescent="0.2">
      <c r="H332" s="1"/>
      <c r="I332" s="1"/>
    </row>
    <row r="333" spans="8:9" x14ac:dyDescent="0.2">
      <c r="H333" s="1"/>
      <c r="I333" s="1"/>
    </row>
    <row r="334" spans="8:9" x14ac:dyDescent="0.2">
      <c r="H334" s="1"/>
      <c r="I334" s="1"/>
    </row>
    <row r="335" spans="8:9" x14ac:dyDescent="0.2">
      <c r="H335" s="1"/>
      <c r="I335" s="1"/>
    </row>
    <row r="336" spans="8:9" x14ac:dyDescent="0.2">
      <c r="H336" s="1"/>
      <c r="I336" s="1"/>
    </row>
    <row r="337" spans="8:9" x14ac:dyDescent="0.2">
      <c r="H337" s="1"/>
      <c r="I337" s="1"/>
    </row>
    <row r="338" spans="8:9" x14ac:dyDescent="0.2">
      <c r="H338" s="1"/>
      <c r="I338" s="1"/>
    </row>
    <row r="339" spans="8:9" x14ac:dyDescent="0.2">
      <c r="H339" s="1"/>
      <c r="I339" s="1"/>
    </row>
    <row r="340" spans="8:9" x14ac:dyDescent="0.2">
      <c r="H340" s="1"/>
      <c r="I340" s="1"/>
    </row>
    <row r="341" spans="8:9" x14ac:dyDescent="0.2">
      <c r="H341" s="1"/>
      <c r="I341" s="1"/>
    </row>
    <row r="342" spans="8:9" x14ac:dyDescent="0.2">
      <c r="H342" s="1"/>
      <c r="I342" s="1"/>
    </row>
    <row r="343" spans="8:9" x14ac:dyDescent="0.2">
      <c r="H343" s="1"/>
      <c r="I343" s="1"/>
    </row>
    <row r="344" spans="8:9" x14ac:dyDescent="0.2">
      <c r="H344" s="1"/>
      <c r="I344" s="1"/>
    </row>
    <row r="345" spans="8:9" x14ac:dyDescent="0.2">
      <c r="H345" s="1"/>
      <c r="I345" s="1"/>
    </row>
    <row r="346" spans="8:9" x14ac:dyDescent="0.2">
      <c r="H346" s="1"/>
      <c r="I346" s="1"/>
    </row>
    <row r="347" spans="8:9" x14ac:dyDescent="0.2">
      <c r="H347" s="1"/>
      <c r="I347" s="1"/>
    </row>
    <row r="348" spans="8:9" x14ac:dyDescent="0.2">
      <c r="H348" s="1"/>
      <c r="I348" s="1"/>
    </row>
    <row r="349" spans="8:9" x14ac:dyDescent="0.2">
      <c r="H349" s="1"/>
      <c r="I349" s="1"/>
    </row>
    <row r="350" spans="8:9" x14ac:dyDescent="0.2">
      <c r="H350" s="1"/>
      <c r="I350" s="1"/>
    </row>
    <row r="351" spans="8:9" x14ac:dyDescent="0.2">
      <c r="H351" s="1"/>
      <c r="I351" s="1"/>
    </row>
    <row r="352" spans="8:9" x14ac:dyDescent="0.2">
      <c r="H352" s="1"/>
      <c r="I352" s="1"/>
    </row>
    <row r="353" spans="8:9" x14ac:dyDescent="0.2">
      <c r="H353" s="1"/>
      <c r="I353" s="1"/>
    </row>
    <row r="354" spans="8:9" x14ac:dyDescent="0.2">
      <c r="H354" s="1"/>
      <c r="I354" s="1"/>
    </row>
    <row r="355" spans="8:9" x14ac:dyDescent="0.2">
      <c r="H355" s="1"/>
      <c r="I355" s="1"/>
    </row>
    <row r="356" spans="8:9" x14ac:dyDescent="0.2">
      <c r="H356" s="1"/>
      <c r="I356" s="1"/>
    </row>
    <row r="357" spans="8:9" x14ac:dyDescent="0.2">
      <c r="H357" s="1"/>
      <c r="I357" s="1"/>
    </row>
    <row r="358" spans="8:9" x14ac:dyDescent="0.2">
      <c r="H358" s="1"/>
      <c r="I358" s="1"/>
    </row>
    <row r="359" spans="8:9" x14ac:dyDescent="0.2">
      <c r="H359" s="1"/>
      <c r="I359" s="1"/>
    </row>
    <row r="360" spans="8:9" x14ac:dyDescent="0.2">
      <c r="H360" s="1"/>
      <c r="I360" s="1"/>
    </row>
    <row r="361" spans="8:9" x14ac:dyDescent="0.2">
      <c r="H361" s="1"/>
      <c r="I361" s="1"/>
    </row>
    <row r="362" spans="8:9" x14ac:dyDescent="0.2">
      <c r="H362" s="1"/>
      <c r="I362" s="1"/>
    </row>
    <row r="363" spans="8:9" x14ac:dyDescent="0.2">
      <c r="H363" s="1"/>
      <c r="I363" s="1"/>
    </row>
    <row r="364" spans="8:9" x14ac:dyDescent="0.2">
      <c r="H364" s="1"/>
      <c r="I364" s="1"/>
    </row>
    <row r="365" spans="8:9" x14ac:dyDescent="0.2">
      <c r="H365" s="1"/>
      <c r="I365" s="1"/>
    </row>
    <row r="366" spans="8:9" x14ac:dyDescent="0.2">
      <c r="H366" s="1"/>
      <c r="I366" s="1"/>
    </row>
    <row r="367" spans="8:9" x14ac:dyDescent="0.2">
      <c r="H367" s="1"/>
      <c r="I367" s="1"/>
    </row>
    <row r="368" spans="8:9" x14ac:dyDescent="0.2">
      <c r="H368" s="1"/>
      <c r="I368" s="1"/>
    </row>
    <row r="369" spans="8:9" x14ac:dyDescent="0.2">
      <c r="H369" s="1"/>
      <c r="I369" s="1"/>
    </row>
    <row r="370" spans="8:9" x14ac:dyDescent="0.2">
      <c r="H370" s="1"/>
      <c r="I370" s="1"/>
    </row>
    <row r="371" spans="8:9" x14ac:dyDescent="0.2">
      <c r="H371" s="1"/>
      <c r="I371" s="1"/>
    </row>
    <row r="372" spans="8:9" x14ac:dyDescent="0.2">
      <c r="H372" s="1"/>
      <c r="I372" s="1"/>
    </row>
    <row r="373" spans="8:9" x14ac:dyDescent="0.2">
      <c r="H373" s="1"/>
      <c r="I373" s="1"/>
    </row>
    <row r="374" spans="8:9" x14ac:dyDescent="0.2">
      <c r="H374" s="1"/>
      <c r="I374" s="1"/>
    </row>
    <row r="375" spans="8:9" x14ac:dyDescent="0.2">
      <c r="H375" s="1"/>
      <c r="I375" s="1"/>
    </row>
    <row r="376" spans="8:9" x14ac:dyDescent="0.2">
      <c r="H376" s="1"/>
      <c r="I376" s="1"/>
    </row>
    <row r="377" spans="8:9" x14ac:dyDescent="0.2">
      <c r="H377" s="1"/>
      <c r="I377" s="1"/>
    </row>
    <row r="378" spans="8:9" x14ac:dyDescent="0.2">
      <c r="H378" s="1"/>
      <c r="I378" s="1"/>
    </row>
    <row r="379" spans="8:9" x14ac:dyDescent="0.2">
      <c r="H379" s="1"/>
      <c r="I379" s="1"/>
    </row>
    <row r="380" spans="8:9" x14ac:dyDescent="0.2">
      <c r="H380" s="1"/>
      <c r="I380" s="1"/>
    </row>
    <row r="381" spans="8:9" x14ac:dyDescent="0.2">
      <c r="H381" s="1"/>
      <c r="I381" s="1"/>
    </row>
    <row r="382" spans="8:9" x14ac:dyDescent="0.2">
      <c r="H382" s="1"/>
      <c r="I382" s="1"/>
    </row>
    <row r="383" spans="8:9" x14ac:dyDescent="0.2">
      <c r="H383" s="1"/>
      <c r="I383" s="1"/>
    </row>
    <row r="384" spans="8:9" x14ac:dyDescent="0.2">
      <c r="H384" s="1"/>
      <c r="I384" s="1"/>
    </row>
    <row r="385" spans="8:9" x14ac:dyDescent="0.2">
      <c r="H385" s="1"/>
      <c r="I385" s="1"/>
    </row>
    <row r="386" spans="8:9" x14ac:dyDescent="0.2">
      <c r="H386" s="1"/>
      <c r="I386" s="1"/>
    </row>
    <row r="387" spans="8:9" x14ac:dyDescent="0.2">
      <c r="H387" s="1"/>
      <c r="I387" s="1"/>
    </row>
    <row r="388" spans="8:9" x14ac:dyDescent="0.2">
      <c r="H388" s="1"/>
      <c r="I388" s="1"/>
    </row>
    <row r="389" spans="8:9" x14ac:dyDescent="0.2">
      <c r="H389" s="1"/>
      <c r="I389" s="1"/>
    </row>
    <row r="390" spans="8:9" x14ac:dyDescent="0.2">
      <c r="H390" s="1"/>
      <c r="I390" s="1"/>
    </row>
    <row r="391" spans="8:9" x14ac:dyDescent="0.2">
      <c r="H391" s="1"/>
      <c r="I391" s="1"/>
    </row>
    <row r="392" spans="8:9" x14ac:dyDescent="0.2">
      <c r="H392" s="1"/>
      <c r="I392" s="1"/>
    </row>
    <row r="393" spans="8:9" x14ac:dyDescent="0.2">
      <c r="H393" s="1"/>
      <c r="I393" s="1"/>
    </row>
    <row r="394" spans="8:9" x14ac:dyDescent="0.2">
      <c r="H394" s="1"/>
      <c r="I394" s="1"/>
    </row>
    <row r="395" spans="8:9" x14ac:dyDescent="0.2">
      <c r="H395" s="1"/>
      <c r="I395" s="1"/>
    </row>
    <row r="396" spans="8:9" x14ac:dyDescent="0.2">
      <c r="H396" s="1"/>
      <c r="I396" s="1"/>
    </row>
    <row r="397" spans="8:9" x14ac:dyDescent="0.2">
      <c r="H397" s="1"/>
      <c r="I397" s="1"/>
    </row>
    <row r="398" spans="8:9" x14ac:dyDescent="0.2">
      <c r="H398" s="1"/>
      <c r="I398" s="1"/>
    </row>
    <row r="399" spans="8:9" x14ac:dyDescent="0.2">
      <c r="H399" s="1"/>
      <c r="I399" s="1"/>
    </row>
    <row r="400" spans="8:9" x14ac:dyDescent="0.2">
      <c r="H400" s="1"/>
      <c r="I400" s="1"/>
    </row>
    <row r="401" spans="8:9" x14ac:dyDescent="0.2">
      <c r="H401" s="1"/>
      <c r="I401" s="1"/>
    </row>
    <row r="402" spans="8:9" x14ac:dyDescent="0.2">
      <c r="H402" s="1"/>
      <c r="I402" s="1"/>
    </row>
    <row r="403" spans="8:9" x14ac:dyDescent="0.2">
      <c r="H403" s="1"/>
      <c r="I403" s="1"/>
    </row>
    <row r="404" spans="8:9" x14ac:dyDescent="0.2">
      <c r="H404" s="1"/>
      <c r="I404" s="1"/>
    </row>
    <row r="405" spans="8:9" x14ac:dyDescent="0.2">
      <c r="H405" s="1"/>
      <c r="I405" s="1"/>
    </row>
    <row r="406" spans="8:9" x14ac:dyDescent="0.2">
      <c r="H406" s="1"/>
      <c r="I406" s="1"/>
    </row>
    <row r="407" spans="8:9" x14ac:dyDescent="0.2">
      <c r="H407" s="1"/>
      <c r="I407" s="1"/>
    </row>
    <row r="408" spans="8:9" x14ac:dyDescent="0.2">
      <c r="H408" s="1"/>
      <c r="I408" s="1"/>
    </row>
    <row r="409" spans="8:9" x14ac:dyDescent="0.2">
      <c r="H409" s="1"/>
      <c r="I409" s="1"/>
    </row>
    <row r="410" spans="8:9" x14ac:dyDescent="0.2">
      <c r="H410" s="1"/>
      <c r="I410" s="1"/>
    </row>
    <row r="411" spans="8:9" x14ac:dyDescent="0.2">
      <c r="H411" s="1"/>
      <c r="I411" s="1"/>
    </row>
    <row r="412" spans="8:9" x14ac:dyDescent="0.2">
      <c r="H412" s="1"/>
      <c r="I412" s="1"/>
    </row>
    <row r="413" spans="8:9" x14ac:dyDescent="0.2">
      <c r="H413" s="1"/>
      <c r="I413" s="1"/>
    </row>
    <row r="414" spans="8:9" x14ac:dyDescent="0.2">
      <c r="H414" s="1"/>
      <c r="I414" s="1"/>
    </row>
    <row r="415" spans="8:9" x14ac:dyDescent="0.2">
      <c r="H415" s="1"/>
      <c r="I415" s="1"/>
    </row>
    <row r="416" spans="8:9" x14ac:dyDescent="0.2">
      <c r="H416" s="1"/>
      <c r="I416" s="1"/>
    </row>
    <row r="417" spans="8:9" x14ac:dyDescent="0.2">
      <c r="H417" s="1"/>
      <c r="I417" s="1"/>
    </row>
    <row r="418" spans="8:9" x14ac:dyDescent="0.2">
      <c r="H418" s="1"/>
      <c r="I418" s="1"/>
    </row>
    <row r="419" spans="8:9" x14ac:dyDescent="0.2">
      <c r="H419" s="1"/>
      <c r="I419" s="1"/>
    </row>
    <row r="420" spans="8:9" x14ac:dyDescent="0.2">
      <c r="H420" s="1"/>
      <c r="I420" s="1"/>
    </row>
    <row r="421" spans="8:9" x14ac:dyDescent="0.2">
      <c r="H421" s="1"/>
      <c r="I421" s="1"/>
    </row>
    <row r="422" spans="8:9" x14ac:dyDescent="0.2">
      <c r="H422" s="1"/>
      <c r="I422" s="1"/>
    </row>
    <row r="423" spans="8:9" x14ac:dyDescent="0.2">
      <c r="H423" s="1"/>
      <c r="I423" s="1"/>
    </row>
    <row r="424" spans="8:9" x14ac:dyDescent="0.2">
      <c r="H424" s="1"/>
      <c r="I424" s="1"/>
    </row>
    <row r="425" spans="8:9" x14ac:dyDescent="0.2">
      <c r="H425" s="1"/>
      <c r="I425" s="1"/>
    </row>
    <row r="426" spans="8:9" x14ac:dyDescent="0.2">
      <c r="H426" s="1"/>
      <c r="I426" s="1"/>
    </row>
    <row r="427" spans="8:9" x14ac:dyDescent="0.2">
      <c r="H427" s="1"/>
      <c r="I427" s="1"/>
    </row>
    <row r="428" spans="8:9" x14ac:dyDescent="0.2">
      <c r="H428" s="1"/>
      <c r="I428" s="1"/>
    </row>
    <row r="429" spans="8:9" x14ac:dyDescent="0.2">
      <c r="H429" s="1"/>
      <c r="I429" s="1"/>
    </row>
    <row r="430" spans="8:9" x14ac:dyDescent="0.2">
      <c r="H430" s="1"/>
      <c r="I430" s="1"/>
    </row>
    <row r="431" spans="8:9" x14ac:dyDescent="0.2">
      <c r="H431" s="1"/>
      <c r="I431" s="1"/>
    </row>
    <row r="432" spans="8:9" x14ac:dyDescent="0.2">
      <c r="H432" s="1"/>
      <c r="I432" s="1"/>
    </row>
    <row r="433" spans="8:9" x14ac:dyDescent="0.2">
      <c r="H433" s="1"/>
      <c r="I433" s="1"/>
    </row>
    <row r="434" spans="8:9" x14ac:dyDescent="0.2">
      <c r="H434" s="1"/>
      <c r="I434" s="1"/>
    </row>
    <row r="435" spans="8:9" x14ac:dyDescent="0.2">
      <c r="H435" s="1"/>
      <c r="I435" s="1"/>
    </row>
    <row r="436" spans="8:9" x14ac:dyDescent="0.2">
      <c r="H436" s="1"/>
      <c r="I436" s="1"/>
    </row>
    <row r="437" spans="8:9" x14ac:dyDescent="0.2">
      <c r="H437" s="1"/>
      <c r="I437" s="1"/>
    </row>
    <row r="438" spans="8:9" x14ac:dyDescent="0.2">
      <c r="H438" s="1"/>
      <c r="I438" s="1"/>
    </row>
    <row r="439" spans="8:9" x14ac:dyDescent="0.2">
      <c r="H439" s="1"/>
      <c r="I439" s="1"/>
    </row>
    <row r="440" spans="8:9" x14ac:dyDescent="0.2">
      <c r="H440" s="1"/>
      <c r="I440" s="1"/>
    </row>
    <row r="441" spans="8:9" x14ac:dyDescent="0.2">
      <c r="H441" s="1"/>
      <c r="I441" s="1"/>
    </row>
    <row r="442" spans="8:9" x14ac:dyDescent="0.2">
      <c r="H442" s="1"/>
      <c r="I442" s="1"/>
    </row>
    <row r="443" spans="8:9" x14ac:dyDescent="0.2">
      <c r="H443" s="1"/>
      <c r="I443" s="1"/>
    </row>
    <row r="444" spans="8:9" x14ac:dyDescent="0.2">
      <c r="H444" s="1"/>
      <c r="I444" s="1"/>
    </row>
    <row r="445" spans="8:9" x14ac:dyDescent="0.2">
      <c r="H445" s="1"/>
      <c r="I445" s="1"/>
    </row>
    <row r="446" spans="8:9" x14ac:dyDescent="0.2">
      <c r="H446" s="1"/>
      <c r="I446" s="1"/>
    </row>
    <row r="447" spans="8:9" x14ac:dyDescent="0.2">
      <c r="H447" s="1"/>
      <c r="I447" s="1"/>
    </row>
    <row r="448" spans="8:9" x14ac:dyDescent="0.2">
      <c r="H448" s="1"/>
      <c r="I448" s="1"/>
    </row>
    <row r="449" spans="8:9" x14ac:dyDescent="0.2">
      <c r="H449" s="1"/>
      <c r="I449" s="1"/>
    </row>
    <row r="450" spans="8:9" x14ac:dyDescent="0.2">
      <c r="H450" s="1"/>
      <c r="I450" s="1"/>
    </row>
    <row r="451" spans="8:9" x14ac:dyDescent="0.2">
      <c r="H451" s="1"/>
      <c r="I451" s="1"/>
    </row>
    <row r="452" spans="8:9" x14ac:dyDescent="0.2">
      <c r="H452" s="1"/>
      <c r="I452" s="1"/>
    </row>
    <row r="453" spans="8:9" x14ac:dyDescent="0.2">
      <c r="H453" s="1"/>
      <c r="I453" s="1"/>
    </row>
    <row r="454" spans="8:9" x14ac:dyDescent="0.2">
      <c r="H454" s="1"/>
      <c r="I454" s="1"/>
    </row>
    <row r="455" spans="8:9" x14ac:dyDescent="0.2">
      <c r="H455" s="1"/>
      <c r="I455" s="1"/>
    </row>
    <row r="456" spans="8:9" x14ac:dyDescent="0.2">
      <c r="H456" s="1"/>
      <c r="I456" s="1"/>
    </row>
    <row r="457" spans="8:9" x14ac:dyDescent="0.2">
      <c r="H457" s="1"/>
      <c r="I457" s="1"/>
    </row>
    <row r="458" spans="8:9" x14ac:dyDescent="0.2">
      <c r="H458" s="1"/>
      <c r="I458" s="1"/>
    </row>
    <row r="459" spans="8:9" x14ac:dyDescent="0.2">
      <c r="H459" s="1"/>
      <c r="I459" s="1"/>
    </row>
    <row r="460" spans="8:9" x14ac:dyDescent="0.2">
      <c r="H460" s="1"/>
      <c r="I460" s="1"/>
    </row>
    <row r="461" spans="8:9" x14ac:dyDescent="0.2">
      <c r="H461" s="1"/>
      <c r="I461" s="1"/>
    </row>
    <row r="462" spans="8:9" x14ac:dyDescent="0.2">
      <c r="H462" s="1"/>
      <c r="I462" s="1"/>
    </row>
    <row r="463" spans="8:9" x14ac:dyDescent="0.2">
      <c r="H463" s="1"/>
      <c r="I463" s="1"/>
    </row>
    <row r="464" spans="8:9" x14ac:dyDescent="0.2">
      <c r="H464" s="1"/>
      <c r="I464" s="1"/>
    </row>
    <row r="465" spans="8:9" x14ac:dyDescent="0.2">
      <c r="H465" s="1"/>
      <c r="I465" s="1"/>
    </row>
    <row r="466" spans="8:9" x14ac:dyDescent="0.2">
      <c r="H466" s="1"/>
      <c r="I466" s="1"/>
    </row>
    <row r="467" spans="8:9" x14ac:dyDescent="0.2">
      <c r="H467" s="1"/>
      <c r="I467" s="1"/>
    </row>
    <row r="468" spans="8:9" x14ac:dyDescent="0.2">
      <c r="H468" s="1"/>
      <c r="I468" s="1"/>
    </row>
    <row r="469" spans="8:9" x14ac:dyDescent="0.2">
      <c r="H469" s="1"/>
      <c r="I469" s="1"/>
    </row>
    <row r="470" spans="8:9" x14ac:dyDescent="0.2">
      <c r="H470" s="1"/>
      <c r="I470" s="1"/>
    </row>
    <row r="471" spans="8:9" x14ac:dyDescent="0.2">
      <c r="H471" s="1"/>
      <c r="I471" s="1"/>
    </row>
    <row r="472" spans="8:9" x14ac:dyDescent="0.2">
      <c r="H472" s="1"/>
      <c r="I472" s="1"/>
    </row>
    <row r="473" spans="8:9" x14ac:dyDescent="0.2">
      <c r="H473" s="1"/>
      <c r="I473" s="1"/>
    </row>
    <row r="474" spans="8:9" x14ac:dyDescent="0.2">
      <c r="H474" s="1"/>
      <c r="I474" s="1"/>
    </row>
    <row r="475" spans="8:9" x14ac:dyDescent="0.2">
      <c r="H475" s="1"/>
      <c r="I475" s="1"/>
    </row>
    <row r="476" spans="8:9" x14ac:dyDescent="0.2">
      <c r="H476" s="1"/>
      <c r="I476" s="1"/>
    </row>
    <row r="477" spans="8:9" x14ac:dyDescent="0.2">
      <c r="H477" s="1"/>
      <c r="I477" s="1"/>
    </row>
    <row r="478" spans="8:9" x14ac:dyDescent="0.2">
      <c r="H478" s="1"/>
      <c r="I478" s="1"/>
    </row>
    <row r="479" spans="8:9" x14ac:dyDescent="0.2">
      <c r="H479" s="1"/>
      <c r="I479" s="1"/>
    </row>
    <row r="480" spans="8:9" x14ac:dyDescent="0.2">
      <c r="H480" s="1"/>
      <c r="I480" s="1"/>
    </row>
    <row r="481" spans="8:9" x14ac:dyDescent="0.2">
      <c r="H481" s="1"/>
      <c r="I481" s="1"/>
    </row>
    <row r="482" spans="8:9" x14ac:dyDescent="0.2">
      <c r="H482" s="1"/>
      <c r="I482" s="1"/>
    </row>
    <row r="483" spans="8:9" x14ac:dyDescent="0.2">
      <c r="H483" s="1"/>
      <c r="I483" s="1"/>
    </row>
    <row r="484" spans="8:9" x14ac:dyDescent="0.2">
      <c r="H484" s="1"/>
      <c r="I484" s="1"/>
    </row>
    <row r="485" spans="8:9" x14ac:dyDescent="0.2">
      <c r="H485" s="1"/>
      <c r="I485" s="1"/>
    </row>
    <row r="486" spans="8:9" x14ac:dyDescent="0.2">
      <c r="H486" s="1"/>
      <c r="I486" s="1"/>
    </row>
    <row r="487" spans="8:9" x14ac:dyDescent="0.2">
      <c r="H487" s="1"/>
      <c r="I487" s="1"/>
    </row>
    <row r="488" spans="8:9" x14ac:dyDescent="0.2">
      <c r="H488" s="1"/>
      <c r="I488" s="1"/>
    </row>
    <row r="489" spans="8:9" x14ac:dyDescent="0.2">
      <c r="H489" s="1"/>
      <c r="I489" s="1"/>
    </row>
    <row r="490" spans="8:9" x14ac:dyDescent="0.2">
      <c r="H490" s="1"/>
      <c r="I490" s="1"/>
    </row>
    <row r="491" spans="8:9" x14ac:dyDescent="0.2">
      <c r="H491" s="1"/>
      <c r="I491" s="1"/>
    </row>
    <row r="492" spans="8:9" x14ac:dyDescent="0.2">
      <c r="H492" s="1"/>
      <c r="I492" s="1"/>
    </row>
    <row r="493" spans="8:9" x14ac:dyDescent="0.2">
      <c r="H493" s="1"/>
      <c r="I493" s="1"/>
    </row>
    <row r="494" spans="8:9" x14ac:dyDescent="0.2">
      <c r="H494" s="1"/>
      <c r="I494" s="1"/>
    </row>
    <row r="495" spans="8:9" x14ac:dyDescent="0.2">
      <c r="H495" s="1"/>
      <c r="I495" s="1"/>
    </row>
    <row r="496" spans="8:9" x14ac:dyDescent="0.2">
      <c r="H496" s="1"/>
      <c r="I496" s="1"/>
    </row>
    <row r="497" spans="8:9" x14ac:dyDescent="0.2">
      <c r="H497" s="1"/>
      <c r="I497" s="1"/>
    </row>
    <row r="498" spans="8:9" x14ac:dyDescent="0.2">
      <c r="H498" s="1"/>
      <c r="I498" s="1"/>
    </row>
    <row r="499" spans="8:9" x14ac:dyDescent="0.2">
      <c r="H499" s="1"/>
      <c r="I499" s="1"/>
    </row>
    <row r="500" spans="8:9" x14ac:dyDescent="0.2">
      <c r="H500" s="1"/>
      <c r="I500" s="1"/>
    </row>
    <row r="501" spans="8:9" x14ac:dyDescent="0.2">
      <c r="H501" s="1"/>
      <c r="I501" s="1"/>
    </row>
    <row r="502" spans="8:9" x14ac:dyDescent="0.2">
      <c r="H502" s="1"/>
      <c r="I502" s="1"/>
    </row>
    <row r="503" spans="8:9" x14ac:dyDescent="0.2">
      <c r="H503" s="1"/>
      <c r="I503" s="1"/>
    </row>
    <row r="504" spans="8:9" x14ac:dyDescent="0.2">
      <c r="H504" s="1"/>
      <c r="I504" s="1"/>
    </row>
    <row r="505" spans="8:9" x14ac:dyDescent="0.2">
      <c r="H505" s="1"/>
      <c r="I505" s="1"/>
    </row>
    <row r="506" spans="8:9" x14ac:dyDescent="0.2">
      <c r="H506" s="1"/>
      <c r="I506" s="1"/>
    </row>
    <row r="507" spans="8:9" x14ac:dyDescent="0.2">
      <c r="H507" s="1"/>
      <c r="I507" s="1"/>
    </row>
    <row r="508" spans="8:9" x14ac:dyDescent="0.2">
      <c r="H508" s="1"/>
      <c r="I508" s="1"/>
    </row>
    <row r="509" spans="8:9" x14ac:dyDescent="0.2">
      <c r="H509" s="1"/>
      <c r="I509" s="1"/>
    </row>
    <row r="510" spans="8:9" x14ac:dyDescent="0.2">
      <c r="H510" s="1"/>
      <c r="I510" s="1"/>
    </row>
    <row r="511" spans="8:9" x14ac:dyDescent="0.2">
      <c r="H511" s="1"/>
      <c r="I511" s="1"/>
    </row>
    <row r="512" spans="8:9" x14ac:dyDescent="0.2">
      <c r="H512" s="1"/>
      <c r="I512" s="1"/>
    </row>
    <row r="513" spans="8:9" x14ac:dyDescent="0.2">
      <c r="H513" s="1"/>
      <c r="I513" s="1"/>
    </row>
    <row r="514" spans="8:9" x14ac:dyDescent="0.2">
      <c r="H514" s="1"/>
      <c r="I514" s="1"/>
    </row>
    <row r="515" spans="8:9" x14ac:dyDescent="0.2">
      <c r="H515" s="1"/>
      <c r="I515" s="1"/>
    </row>
    <row r="516" spans="8:9" x14ac:dyDescent="0.2">
      <c r="H516" s="1"/>
      <c r="I516" s="1"/>
    </row>
    <row r="517" spans="8:9" x14ac:dyDescent="0.2">
      <c r="H517" s="1"/>
      <c r="I517" s="1"/>
    </row>
    <row r="518" spans="8:9" x14ac:dyDescent="0.2">
      <c r="H518" s="1"/>
      <c r="I518" s="1"/>
    </row>
    <row r="519" spans="8:9" x14ac:dyDescent="0.2">
      <c r="H519" s="1"/>
      <c r="I519" s="1"/>
    </row>
    <row r="520" spans="8:9" x14ac:dyDescent="0.2">
      <c r="H520" s="1"/>
      <c r="I520" s="1"/>
    </row>
    <row r="521" spans="8:9" x14ac:dyDescent="0.2">
      <c r="H521" s="1"/>
      <c r="I521" s="1"/>
    </row>
    <row r="522" spans="8:9" x14ac:dyDescent="0.2">
      <c r="H522" s="1"/>
      <c r="I522" s="1"/>
    </row>
    <row r="523" spans="8:9" x14ac:dyDescent="0.2">
      <c r="H523" s="1"/>
      <c r="I523" s="1"/>
    </row>
    <row r="524" spans="8:9" x14ac:dyDescent="0.2">
      <c r="H524" s="1"/>
      <c r="I524" s="1"/>
    </row>
    <row r="525" spans="8:9" x14ac:dyDescent="0.2">
      <c r="H525" s="1"/>
      <c r="I525" s="1"/>
    </row>
  </sheetData>
  <mergeCells count="18">
    <mergeCell ref="L6:L7"/>
    <mergeCell ref="H6:H7"/>
    <mergeCell ref="B6:B7"/>
    <mergeCell ref="K6:K7"/>
    <mergeCell ref="I12:J12"/>
    <mergeCell ref="A5:S5"/>
    <mergeCell ref="F6:F7"/>
    <mergeCell ref="G6:G7"/>
    <mergeCell ref="A9:H9"/>
    <mergeCell ref="C6:C7"/>
    <mergeCell ref="E6:E7"/>
    <mergeCell ref="A6:A7"/>
    <mergeCell ref="M6:M7"/>
    <mergeCell ref="N6:R6"/>
    <mergeCell ref="J6:J7"/>
    <mergeCell ref="S6:S7"/>
    <mergeCell ref="I6:I7"/>
    <mergeCell ref="D6:D7"/>
  </mergeCells>
  <phoneticPr fontId="3" type="noConversion"/>
  <pageMargins left="0.78740157480314965" right="0.78740157480314965" top="0.6692913385826772" bottom="0.86614173228346458" header="0.27559055118110237" footer="0.39370078740157483"/>
  <pageSetup paperSize="9" scale="59" firstPageNumber="17" orientation="landscape" r:id="rId1"/>
  <headerFooter alignWithMargins="0">
    <oddFooter>&amp;L&amp;"Arial,Kurzíva"Zastupitelstvo Olomouckého kraje 20-02-2015
6.1 Rozpočet Olomouckého kraje 2015 - investice
Příloha č. 1: Návrh nových investičních akcí 2015&amp;RStrana &amp;P (celkem 22)</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BL35"/>
  <sheetViews>
    <sheetView view="pageLayout" topLeftCell="A32" zoomScaleNormal="80" workbookViewId="0">
      <selection activeCell="H19" sqref="H19"/>
    </sheetView>
  </sheetViews>
  <sheetFormatPr defaultRowHeight="12.75" outlineLevelCol="1" x14ac:dyDescent="0.2"/>
  <cols>
    <col min="1" max="1" width="4.140625" customWidth="1"/>
    <col min="2" max="2" width="3.85546875" customWidth="1"/>
    <col min="3" max="3" width="16" hidden="1" customWidth="1" outlineLevel="1"/>
    <col min="4" max="4" width="7" hidden="1" customWidth="1" outlineLevel="1"/>
    <col min="5" max="5" width="14" hidden="1" customWidth="1" outlineLevel="1"/>
    <col min="6" max="6" width="10.28515625" customWidth="1" collapsed="1"/>
    <col min="7" max="7" width="60" customWidth="1"/>
    <col min="8" max="9" width="11.140625" customWidth="1"/>
    <col min="10" max="10" width="18" customWidth="1"/>
    <col min="11" max="11" width="12.85546875" customWidth="1"/>
    <col min="12" max="12" width="10.85546875" customWidth="1"/>
    <col min="13" max="13" width="13.42578125" customWidth="1"/>
    <col min="14" max="14" width="12.85546875" customWidth="1"/>
    <col min="15" max="15" width="14.7109375" customWidth="1"/>
    <col min="16" max="16" width="15.7109375" customWidth="1"/>
  </cols>
  <sheetData>
    <row r="1" spans="1:64" s="190" customFormat="1" ht="21" customHeight="1" x14ac:dyDescent="0.25">
      <c r="A1" s="188" t="s">
        <v>46</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c r="AY1" s="189"/>
      <c r="AZ1" s="189"/>
      <c r="BA1" s="189"/>
      <c r="BB1" s="189"/>
      <c r="BC1" s="189"/>
      <c r="BD1" s="189"/>
      <c r="BE1" s="189"/>
      <c r="BF1" s="189"/>
      <c r="BG1" s="189"/>
      <c r="BH1" s="189"/>
      <c r="BI1" s="189"/>
      <c r="BJ1" s="189"/>
      <c r="BK1" s="189"/>
      <c r="BL1" s="189"/>
    </row>
    <row r="2" spans="1:64" s="163" customFormat="1" ht="15" x14ac:dyDescent="0.25">
      <c r="A2" s="162" t="s">
        <v>6</v>
      </c>
      <c r="B2" s="162"/>
      <c r="C2" s="162"/>
      <c r="D2" s="162"/>
      <c r="E2" s="162"/>
      <c r="F2" s="162"/>
      <c r="G2" s="162" t="s">
        <v>142</v>
      </c>
      <c r="H2" s="1202" t="s">
        <v>517</v>
      </c>
      <c r="I2" s="162"/>
      <c r="J2" s="162"/>
      <c r="K2" s="162"/>
      <c r="L2" s="162"/>
      <c r="M2" s="191"/>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row>
    <row r="3" spans="1:64" s="163" customFormat="1" ht="15" x14ac:dyDescent="0.2">
      <c r="A3" s="162"/>
      <c r="B3" s="162"/>
      <c r="C3" s="162"/>
      <c r="D3" s="162"/>
      <c r="E3" s="162"/>
      <c r="F3" s="162"/>
      <c r="G3" s="162" t="s">
        <v>9</v>
      </c>
      <c r="H3" s="162"/>
      <c r="I3" s="162"/>
      <c r="J3" s="162"/>
      <c r="K3" s="162"/>
      <c r="L3" s="162"/>
      <c r="M3" s="162"/>
      <c r="N3" s="162"/>
      <c r="O3" s="162"/>
      <c r="P3" s="32"/>
      <c r="Q3" s="169"/>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row>
    <row r="4" spans="1:64" s="163" customFormat="1" ht="15.75" thickBot="1" x14ac:dyDescent="0.25">
      <c r="A4" s="170"/>
      <c r="B4" s="170"/>
      <c r="C4" s="170"/>
      <c r="D4" s="170"/>
      <c r="E4" s="170"/>
      <c r="F4" s="170"/>
      <c r="G4" s="170"/>
      <c r="H4" s="170"/>
      <c r="I4" s="170"/>
      <c r="J4" s="170"/>
      <c r="K4" s="170"/>
      <c r="L4" s="170"/>
      <c r="M4" s="170"/>
      <c r="N4" s="170"/>
      <c r="O4" s="170"/>
      <c r="P4" s="32" t="s">
        <v>10</v>
      </c>
      <c r="Q4" s="169"/>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row>
    <row r="5" spans="1:64" s="49" customFormat="1" ht="25.5" customHeight="1" thickBot="1" x14ac:dyDescent="0.25">
      <c r="A5" s="1384" t="s">
        <v>367</v>
      </c>
      <c r="B5" s="1385"/>
      <c r="C5" s="1385"/>
      <c r="D5" s="1385"/>
      <c r="E5" s="1385"/>
      <c r="F5" s="1385"/>
      <c r="G5" s="1385"/>
      <c r="H5" s="1385"/>
      <c r="I5" s="1385"/>
      <c r="J5" s="1385"/>
      <c r="K5" s="1385"/>
      <c r="L5" s="1385"/>
      <c r="M5" s="1385"/>
      <c r="N5" s="1385"/>
      <c r="O5" s="1385"/>
      <c r="P5" s="1394"/>
    </row>
    <row r="6" spans="1:64" s="1" customFormat="1" ht="30" customHeight="1" thickBot="1" x14ac:dyDescent="0.25">
      <c r="A6" s="1353" t="s">
        <v>51</v>
      </c>
      <c r="B6" s="1391" t="s">
        <v>67</v>
      </c>
      <c r="C6" s="1321" t="s">
        <v>4</v>
      </c>
      <c r="D6" s="1321" t="s">
        <v>3</v>
      </c>
      <c r="E6" s="1321" t="s">
        <v>5</v>
      </c>
      <c r="F6" s="1353" t="s">
        <v>47</v>
      </c>
      <c r="G6" s="1255" t="s">
        <v>70</v>
      </c>
      <c r="H6" s="1327" t="s">
        <v>15</v>
      </c>
      <c r="I6" s="1350" t="s">
        <v>16</v>
      </c>
      <c r="J6" s="1355" t="s">
        <v>17</v>
      </c>
      <c r="K6" s="1256" t="s">
        <v>18</v>
      </c>
      <c r="L6" s="1256" t="s">
        <v>218</v>
      </c>
      <c r="M6" s="1396" t="s">
        <v>144</v>
      </c>
      <c r="N6" s="1396"/>
      <c r="O6" s="1396"/>
      <c r="P6" s="1321" t="s">
        <v>147</v>
      </c>
    </row>
    <row r="7" spans="1:64" s="1" customFormat="1" ht="58.5" customHeight="1" thickBot="1" x14ac:dyDescent="0.25">
      <c r="A7" s="1353"/>
      <c r="B7" s="1397"/>
      <c r="C7" s="1322"/>
      <c r="D7" s="1322"/>
      <c r="E7" s="1322"/>
      <c r="F7" s="1353"/>
      <c r="G7" s="1255"/>
      <c r="H7" s="1328"/>
      <c r="I7" s="1351"/>
      <c r="J7" s="1356"/>
      <c r="K7" s="1256"/>
      <c r="L7" s="1256"/>
      <c r="M7" s="368" t="s">
        <v>19</v>
      </c>
      <c r="N7" s="368" t="s">
        <v>101</v>
      </c>
      <c r="O7" s="368" t="s">
        <v>66</v>
      </c>
      <c r="P7" s="1322"/>
    </row>
    <row r="8" spans="1:64" s="584" customFormat="1" ht="28.5" customHeight="1" x14ac:dyDescent="0.2">
      <c r="A8" s="651">
        <v>1</v>
      </c>
      <c r="B8" s="591" t="s">
        <v>172</v>
      </c>
      <c r="C8" s="652"/>
      <c r="D8" s="652"/>
      <c r="E8" s="652"/>
      <c r="F8" s="653" t="s">
        <v>173</v>
      </c>
      <c r="G8" s="654" t="s">
        <v>174</v>
      </c>
      <c r="H8" s="652"/>
      <c r="I8" s="655" t="s">
        <v>225</v>
      </c>
      <c r="J8" s="899">
        <v>700</v>
      </c>
      <c r="K8" s="655">
        <v>2016</v>
      </c>
      <c r="L8" s="1201">
        <v>0</v>
      </c>
      <c r="M8" s="889">
        <f t="shared" ref="M8:M31" si="0">SUM(N8:O8)</f>
        <v>700</v>
      </c>
      <c r="N8" s="1166">
        <v>0</v>
      </c>
      <c r="O8" s="890">
        <v>700</v>
      </c>
      <c r="P8" s="1168">
        <f t="shared" ref="P8:P26" si="1">J8-L8-M8</f>
        <v>0</v>
      </c>
      <c r="Q8" s="53"/>
    </row>
    <row r="9" spans="1:64" s="584" customFormat="1" ht="28.5" customHeight="1" x14ac:dyDescent="0.2">
      <c r="A9" s="647">
        <v>2</v>
      </c>
      <c r="B9" s="568" t="s">
        <v>158</v>
      </c>
      <c r="C9" s="648"/>
      <c r="D9" s="648"/>
      <c r="E9" s="648"/>
      <c r="F9" s="569" t="s">
        <v>175</v>
      </c>
      <c r="G9" s="649" t="s">
        <v>176</v>
      </c>
      <c r="H9" s="648"/>
      <c r="I9" s="650" t="s">
        <v>225</v>
      </c>
      <c r="J9" s="883">
        <v>500</v>
      </c>
      <c r="K9" s="650">
        <v>2016</v>
      </c>
      <c r="L9" s="895">
        <v>0</v>
      </c>
      <c r="M9" s="891">
        <f t="shared" si="0"/>
        <v>500</v>
      </c>
      <c r="N9" s="1110">
        <v>0</v>
      </c>
      <c r="O9" s="892">
        <v>500</v>
      </c>
      <c r="P9" s="1169">
        <f t="shared" si="1"/>
        <v>0</v>
      </c>
      <c r="Q9" s="53"/>
    </row>
    <row r="10" spans="1:64" s="584" customFormat="1" ht="28.5" customHeight="1" x14ac:dyDescent="0.2">
      <c r="A10" s="647">
        <v>3</v>
      </c>
      <c r="B10" s="568" t="s">
        <v>158</v>
      </c>
      <c r="C10" s="648"/>
      <c r="D10" s="648"/>
      <c r="E10" s="648"/>
      <c r="F10" s="569" t="s">
        <v>177</v>
      </c>
      <c r="G10" s="649" t="s">
        <v>178</v>
      </c>
      <c r="H10" s="648"/>
      <c r="I10" s="650" t="s">
        <v>225</v>
      </c>
      <c r="J10" s="883">
        <v>500</v>
      </c>
      <c r="K10" s="650">
        <v>2016</v>
      </c>
      <c r="L10" s="895">
        <v>0</v>
      </c>
      <c r="M10" s="893">
        <f t="shared" si="0"/>
        <v>500</v>
      </c>
      <c r="N10" s="1167">
        <v>0</v>
      </c>
      <c r="O10" s="894">
        <v>500</v>
      </c>
      <c r="P10" s="892">
        <f t="shared" si="1"/>
        <v>0</v>
      </c>
      <c r="Q10" s="53"/>
    </row>
    <row r="11" spans="1:64" s="584" customFormat="1" ht="28.5" customHeight="1" x14ac:dyDescent="0.2">
      <c r="A11" s="647" t="s">
        <v>213</v>
      </c>
      <c r="B11" s="568" t="s">
        <v>179</v>
      </c>
      <c r="C11" s="648"/>
      <c r="D11" s="648"/>
      <c r="E11" s="648"/>
      <c r="F11" s="569" t="s">
        <v>180</v>
      </c>
      <c r="G11" s="649" t="s">
        <v>181</v>
      </c>
      <c r="H11" s="648"/>
      <c r="I11" s="650" t="s">
        <v>225</v>
      </c>
      <c r="J11" s="883">
        <v>450</v>
      </c>
      <c r="K11" s="650">
        <v>2016</v>
      </c>
      <c r="L11" s="895">
        <v>0</v>
      </c>
      <c r="M11" s="893">
        <f t="shared" si="0"/>
        <v>450</v>
      </c>
      <c r="N11" s="1110">
        <v>0</v>
      </c>
      <c r="O11" s="895">
        <v>450</v>
      </c>
      <c r="P11" s="892">
        <f t="shared" si="1"/>
        <v>0</v>
      </c>
      <c r="Q11" s="53"/>
    </row>
    <row r="12" spans="1:64" s="584" customFormat="1" ht="75.75" customHeight="1" x14ac:dyDescent="0.2">
      <c r="A12" s="647" t="s">
        <v>214</v>
      </c>
      <c r="B12" s="568" t="s">
        <v>179</v>
      </c>
      <c r="C12" s="648"/>
      <c r="D12" s="648"/>
      <c r="E12" s="648"/>
      <c r="F12" s="569" t="s">
        <v>182</v>
      </c>
      <c r="G12" s="649" t="s">
        <v>183</v>
      </c>
      <c r="H12" s="648"/>
      <c r="I12" s="650" t="s">
        <v>225</v>
      </c>
      <c r="J12" s="883">
        <v>1250</v>
      </c>
      <c r="K12" s="650">
        <v>2016</v>
      </c>
      <c r="L12" s="895">
        <v>0</v>
      </c>
      <c r="M12" s="893">
        <f t="shared" si="0"/>
        <v>1250</v>
      </c>
      <c r="N12" s="1110">
        <v>0</v>
      </c>
      <c r="O12" s="895">
        <v>1250</v>
      </c>
      <c r="P12" s="892">
        <f t="shared" si="1"/>
        <v>0</v>
      </c>
      <c r="Q12" s="53"/>
    </row>
    <row r="13" spans="1:64" s="584" customFormat="1" ht="28.5" customHeight="1" x14ac:dyDescent="0.2">
      <c r="A13" s="647" t="s">
        <v>215</v>
      </c>
      <c r="B13" s="568" t="s">
        <v>179</v>
      </c>
      <c r="C13" s="648"/>
      <c r="D13" s="648"/>
      <c r="E13" s="648"/>
      <c r="F13" s="569" t="s">
        <v>184</v>
      </c>
      <c r="G13" s="649" t="s">
        <v>185</v>
      </c>
      <c r="H13" s="648"/>
      <c r="I13" s="650" t="s">
        <v>225</v>
      </c>
      <c r="J13" s="883">
        <v>900</v>
      </c>
      <c r="K13" s="650">
        <v>2016</v>
      </c>
      <c r="L13" s="895">
        <v>0</v>
      </c>
      <c r="M13" s="893">
        <f t="shared" si="0"/>
        <v>900</v>
      </c>
      <c r="N13" s="1110">
        <v>0</v>
      </c>
      <c r="O13" s="895">
        <v>900</v>
      </c>
      <c r="P13" s="892">
        <f t="shared" si="1"/>
        <v>0</v>
      </c>
      <c r="Q13" s="53"/>
    </row>
    <row r="14" spans="1:64" s="567" customFormat="1" ht="28.5" customHeight="1" x14ac:dyDescent="0.2">
      <c r="A14" s="647" t="s">
        <v>216</v>
      </c>
      <c r="B14" s="568" t="s">
        <v>179</v>
      </c>
      <c r="C14" s="648"/>
      <c r="D14" s="648"/>
      <c r="E14" s="648"/>
      <c r="F14" s="569" t="s">
        <v>186</v>
      </c>
      <c r="G14" s="649" t="s">
        <v>187</v>
      </c>
      <c r="H14" s="648"/>
      <c r="I14" s="650" t="s">
        <v>225</v>
      </c>
      <c r="J14" s="883">
        <v>900</v>
      </c>
      <c r="K14" s="650">
        <v>2016</v>
      </c>
      <c r="L14" s="895">
        <v>0</v>
      </c>
      <c r="M14" s="893">
        <f t="shared" si="0"/>
        <v>900</v>
      </c>
      <c r="N14" s="1110">
        <v>0</v>
      </c>
      <c r="O14" s="895">
        <v>900</v>
      </c>
      <c r="P14" s="892">
        <f t="shared" si="1"/>
        <v>0</v>
      </c>
      <c r="Q14" s="53"/>
    </row>
    <row r="15" spans="1:64" s="567" customFormat="1" ht="28.5" customHeight="1" x14ac:dyDescent="0.2">
      <c r="A15" s="647" t="s">
        <v>217</v>
      </c>
      <c r="B15" s="568" t="s">
        <v>179</v>
      </c>
      <c r="C15" s="648"/>
      <c r="D15" s="648"/>
      <c r="E15" s="648"/>
      <c r="F15" s="569" t="s">
        <v>188</v>
      </c>
      <c r="G15" s="649" t="s">
        <v>189</v>
      </c>
      <c r="H15" s="648"/>
      <c r="I15" s="650" t="s">
        <v>225</v>
      </c>
      <c r="J15" s="883">
        <v>300</v>
      </c>
      <c r="K15" s="650">
        <v>2016</v>
      </c>
      <c r="L15" s="895">
        <v>0</v>
      </c>
      <c r="M15" s="893">
        <f t="shared" si="0"/>
        <v>300</v>
      </c>
      <c r="N15" s="1110">
        <v>0</v>
      </c>
      <c r="O15" s="895">
        <v>300</v>
      </c>
      <c r="P15" s="892">
        <f t="shared" si="1"/>
        <v>0</v>
      </c>
      <c r="Q15" s="53"/>
    </row>
    <row r="16" spans="1:64" s="567" customFormat="1" ht="28.5" customHeight="1" x14ac:dyDescent="0.2">
      <c r="A16" s="647">
        <v>9</v>
      </c>
      <c r="B16" s="568" t="s">
        <v>191</v>
      </c>
      <c r="C16" s="648"/>
      <c r="D16" s="648"/>
      <c r="E16" s="648"/>
      <c r="F16" s="569" t="s">
        <v>192</v>
      </c>
      <c r="G16" s="649" t="s">
        <v>193</v>
      </c>
      <c r="H16" s="648"/>
      <c r="I16" s="650" t="s">
        <v>225</v>
      </c>
      <c r="J16" s="883">
        <v>500</v>
      </c>
      <c r="K16" s="650">
        <v>2016</v>
      </c>
      <c r="L16" s="895">
        <v>0</v>
      </c>
      <c r="M16" s="893">
        <f t="shared" si="0"/>
        <v>500</v>
      </c>
      <c r="N16" s="1110">
        <v>0</v>
      </c>
      <c r="O16" s="895">
        <v>500</v>
      </c>
      <c r="P16" s="892">
        <f t="shared" si="1"/>
        <v>0</v>
      </c>
      <c r="Q16" s="53"/>
    </row>
    <row r="17" spans="1:17" s="567" customFormat="1" ht="28.5" customHeight="1" x14ac:dyDescent="0.2">
      <c r="A17" s="647">
        <v>10</v>
      </c>
      <c r="B17" s="568" t="s">
        <v>172</v>
      </c>
      <c r="C17" s="648"/>
      <c r="D17" s="648"/>
      <c r="E17" s="648"/>
      <c r="F17" s="569" t="s">
        <v>194</v>
      </c>
      <c r="G17" s="649" t="s">
        <v>195</v>
      </c>
      <c r="H17" s="648"/>
      <c r="I17" s="650" t="s">
        <v>225</v>
      </c>
      <c r="J17" s="883">
        <v>500</v>
      </c>
      <c r="K17" s="650">
        <v>2016</v>
      </c>
      <c r="L17" s="895">
        <v>0</v>
      </c>
      <c r="M17" s="893">
        <f t="shared" si="0"/>
        <v>500</v>
      </c>
      <c r="N17" s="1110">
        <v>0</v>
      </c>
      <c r="O17" s="895">
        <v>500</v>
      </c>
      <c r="P17" s="892">
        <f t="shared" si="1"/>
        <v>0</v>
      </c>
      <c r="Q17" s="53"/>
    </row>
    <row r="18" spans="1:17" s="567" customFormat="1" ht="28.5" customHeight="1" x14ac:dyDescent="0.2">
      <c r="A18" s="647">
        <v>11</v>
      </c>
      <c r="B18" s="568" t="s">
        <v>179</v>
      </c>
      <c r="C18" s="648"/>
      <c r="D18" s="648"/>
      <c r="E18" s="648"/>
      <c r="F18" s="569" t="s">
        <v>196</v>
      </c>
      <c r="G18" s="649" t="s">
        <v>197</v>
      </c>
      <c r="H18" s="648"/>
      <c r="I18" s="650" t="s">
        <v>225</v>
      </c>
      <c r="J18" s="883">
        <v>500</v>
      </c>
      <c r="K18" s="650">
        <v>2016</v>
      </c>
      <c r="L18" s="895">
        <v>0</v>
      </c>
      <c r="M18" s="893">
        <f t="shared" si="0"/>
        <v>500</v>
      </c>
      <c r="N18" s="1110">
        <v>0</v>
      </c>
      <c r="O18" s="895">
        <v>500</v>
      </c>
      <c r="P18" s="892">
        <f t="shared" si="1"/>
        <v>0</v>
      </c>
      <c r="Q18" s="53"/>
    </row>
    <row r="19" spans="1:17" s="567" customFormat="1" ht="28.5" customHeight="1" x14ac:dyDescent="0.2">
      <c r="A19" s="647">
        <v>12</v>
      </c>
      <c r="B19" s="568" t="s">
        <v>172</v>
      </c>
      <c r="C19" s="648"/>
      <c r="D19" s="648"/>
      <c r="E19" s="648"/>
      <c r="F19" s="569" t="s">
        <v>198</v>
      </c>
      <c r="G19" s="649" t="s">
        <v>199</v>
      </c>
      <c r="H19" s="648"/>
      <c r="I19" s="650" t="s">
        <v>225</v>
      </c>
      <c r="J19" s="883">
        <v>750</v>
      </c>
      <c r="K19" s="650">
        <v>2016</v>
      </c>
      <c r="L19" s="895">
        <v>0</v>
      </c>
      <c r="M19" s="893">
        <f t="shared" si="0"/>
        <v>750</v>
      </c>
      <c r="N19" s="1110">
        <v>0</v>
      </c>
      <c r="O19" s="895">
        <v>750</v>
      </c>
      <c r="P19" s="892">
        <f t="shared" si="1"/>
        <v>0</v>
      </c>
      <c r="Q19" s="53"/>
    </row>
    <row r="20" spans="1:17" s="567" customFormat="1" ht="28.5" customHeight="1" x14ac:dyDescent="0.2">
      <c r="A20" s="647">
        <v>13</v>
      </c>
      <c r="B20" s="568" t="s">
        <v>200</v>
      </c>
      <c r="C20" s="648"/>
      <c r="D20" s="648"/>
      <c r="E20" s="648"/>
      <c r="F20" s="569" t="s">
        <v>201</v>
      </c>
      <c r="G20" s="649" t="s">
        <v>202</v>
      </c>
      <c r="H20" s="648"/>
      <c r="I20" s="650" t="s">
        <v>225</v>
      </c>
      <c r="J20" s="883">
        <v>300</v>
      </c>
      <c r="K20" s="650">
        <v>2016</v>
      </c>
      <c r="L20" s="895">
        <v>0</v>
      </c>
      <c r="M20" s="893">
        <f t="shared" si="0"/>
        <v>300</v>
      </c>
      <c r="N20" s="1110">
        <v>0</v>
      </c>
      <c r="O20" s="895">
        <v>300</v>
      </c>
      <c r="P20" s="892">
        <f t="shared" si="1"/>
        <v>0</v>
      </c>
      <c r="Q20" s="53"/>
    </row>
    <row r="21" spans="1:17" s="584" customFormat="1" ht="28.5" customHeight="1" x14ac:dyDescent="0.2">
      <c r="A21" s="647">
        <v>14</v>
      </c>
      <c r="B21" s="568" t="s">
        <v>179</v>
      </c>
      <c r="C21" s="648"/>
      <c r="D21" s="648"/>
      <c r="E21" s="648"/>
      <c r="F21" s="569" t="s">
        <v>203</v>
      </c>
      <c r="G21" s="649" t="s">
        <v>204</v>
      </c>
      <c r="H21" s="648"/>
      <c r="I21" s="650" t="s">
        <v>225</v>
      </c>
      <c r="J21" s="883">
        <v>400</v>
      </c>
      <c r="K21" s="650">
        <v>2016</v>
      </c>
      <c r="L21" s="895">
        <v>0</v>
      </c>
      <c r="M21" s="893">
        <f t="shared" si="0"/>
        <v>400</v>
      </c>
      <c r="N21" s="1110">
        <v>0</v>
      </c>
      <c r="O21" s="895">
        <v>400</v>
      </c>
      <c r="P21" s="892">
        <f t="shared" si="1"/>
        <v>0</v>
      </c>
      <c r="Q21" s="53"/>
    </row>
    <row r="22" spans="1:17" s="584" customFormat="1" ht="28.5" customHeight="1" x14ac:dyDescent="0.2">
      <c r="A22" s="647">
        <v>15</v>
      </c>
      <c r="B22" s="568" t="s">
        <v>179</v>
      </c>
      <c r="C22" s="648"/>
      <c r="D22" s="648"/>
      <c r="E22" s="648"/>
      <c r="F22" s="569" t="s">
        <v>205</v>
      </c>
      <c r="G22" s="649" t="s">
        <v>206</v>
      </c>
      <c r="H22" s="648"/>
      <c r="I22" s="650" t="s">
        <v>225</v>
      </c>
      <c r="J22" s="883">
        <v>400</v>
      </c>
      <c r="K22" s="650">
        <v>2016</v>
      </c>
      <c r="L22" s="895">
        <v>0</v>
      </c>
      <c r="M22" s="893">
        <f t="shared" si="0"/>
        <v>400</v>
      </c>
      <c r="N22" s="1110">
        <v>0</v>
      </c>
      <c r="O22" s="895">
        <v>400</v>
      </c>
      <c r="P22" s="892">
        <f t="shared" si="1"/>
        <v>0</v>
      </c>
      <c r="Q22" s="53"/>
    </row>
    <row r="23" spans="1:17" s="584" customFormat="1" ht="28.5" customHeight="1" x14ac:dyDescent="0.2">
      <c r="A23" s="647">
        <v>16</v>
      </c>
      <c r="B23" s="568" t="s">
        <v>179</v>
      </c>
      <c r="C23" s="648"/>
      <c r="D23" s="648"/>
      <c r="E23" s="648"/>
      <c r="F23" s="569" t="s">
        <v>205</v>
      </c>
      <c r="G23" s="649" t="s">
        <v>207</v>
      </c>
      <c r="H23" s="648"/>
      <c r="I23" s="650" t="s">
        <v>225</v>
      </c>
      <c r="J23" s="883">
        <v>500</v>
      </c>
      <c r="K23" s="650">
        <v>2016</v>
      </c>
      <c r="L23" s="895">
        <v>0</v>
      </c>
      <c r="M23" s="893">
        <f t="shared" si="0"/>
        <v>500</v>
      </c>
      <c r="N23" s="1110">
        <v>0</v>
      </c>
      <c r="O23" s="895">
        <v>500</v>
      </c>
      <c r="P23" s="892">
        <f t="shared" si="1"/>
        <v>0</v>
      </c>
      <c r="Q23" s="53"/>
    </row>
    <row r="24" spans="1:17" s="584" customFormat="1" ht="28.5" customHeight="1" x14ac:dyDescent="0.2">
      <c r="A24" s="647">
        <v>17</v>
      </c>
      <c r="B24" s="568" t="s">
        <v>158</v>
      </c>
      <c r="C24" s="648"/>
      <c r="D24" s="648"/>
      <c r="E24" s="648"/>
      <c r="F24" s="569" t="s">
        <v>208</v>
      </c>
      <c r="G24" s="649" t="s">
        <v>209</v>
      </c>
      <c r="H24" s="648"/>
      <c r="I24" s="650" t="s">
        <v>225</v>
      </c>
      <c r="J24" s="883">
        <v>600</v>
      </c>
      <c r="K24" s="650">
        <v>2016</v>
      </c>
      <c r="L24" s="895">
        <v>0</v>
      </c>
      <c r="M24" s="893">
        <f t="shared" si="0"/>
        <v>600</v>
      </c>
      <c r="N24" s="1110">
        <v>0</v>
      </c>
      <c r="O24" s="895">
        <v>600</v>
      </c>
      <c r="P24" s="892">
        <f t="shared" si="1"/>
        <v>0</v>
      </c>
      <c r="Q24" s="53"/>
    </row>
    <row r="25" spans="1:17" s="584" customFormat="1" ht="28.5" customHeight="1" x14ac:dyDescent="0.2">
      <c r="A25" s="647">
        <v>18</v>
      </c>
      <c r="B25" s="568" t="s">
        <v>190</v>
      </c>
      <c r="C25" s="648"/>
      <c r="D25" s="648"/>
      <c r="E25" s="648"/>
      <c r="F25" s="569" t="s">
        <v>168</v>
      </c>
      <c r="G25" s="649" t="s">
        <v>210</v>
      </c>
      <c r="H25" s="648"/>
      <c r="I25" s="650" t="s">
        <v>225</v>
      </c>
      <c r="J25" s="883">
        <v>600</v>
      </c>
      <c r="K25" s="650">
        <v>2016</v>
      </c>
      <c r="L25" s="895">
        <v>0</v>
      </c>
      <c r="M25" s="893">
        <f t="shared" si="0"/>
        <v>600</v>
      </c>
      <c r="N25" s="1110">
        <v>0</v>
      </c>
      <c r="O25" s="895">
        <v>600</v>
      </c>
      <c r="P25" s="892">
        <f t="shared" si="1"/>
        <v>0</v>
      </c>
      <c r="Q25" s="53"/>
    </row>
    <row r="26" spans="1:17" s="567" customFormat="1" ht="28.5" customHeight="1" x14ac:dyDescent="0.2">
      <c r="A26" s="647">
        <v>19</v>
      </c>
      <c r="B26" s="568" t="s">
        <v>190</v>
      </c>
      <c r="C26" s="648"/>
      <c r="D26" s="648"/>
      <c r="E26" s="648"/>
      <c r="F26" s="569" t="s">
        <v>211</v>
      </c>
      <c r="G26" s="649" t="s">
        <v>212</v>
      </c>
      <c r="H26" s="648"/>
      <c r="I26" s="650" t="s">
        <v>225</v>
      </c>
      <c r="J26" s="883">
        <v>400</v>
      </c>
      <c r="K26" s="650">
        <v>2016</v>
      </c>
      <c r="L26" s="895">
        <v>0</v>
      </c>
      <c r="M26" s="893">
        <f t="shared" si="0"/>
        <v>400</v>
      </c>
      <c r="N26" s="1110">
        <v>0</v>
      </c>
      <c r="O26" s="895">
        <v>400</v>
      </c>
      <c r="P26" s="892">
        <f t="shared" si="1"/>
        <v>0</v>
      </c>
      <c r="Q26" s="53"/>
    </row>
    <row r="27" spans="1:17" s="584" customFormat="1" ht="28.5" customHeight="1" x14ac:dyDescent="0.2">
      <c r="A27" s="647">
        <v>20</v>
      </c>
      <c r="B27" s="568" t="s">
        <v>158</v>
      </c>
      <c r="C27" s="648"/>
      <c r="D27" s="648"/>
      <c r="E27" s="648"/>
      <c r="F27" s="569" t="s">
        <v>245</v>
      </c>
      <c r="G27" s="649" t="s">
        <v>246</v>
      </c>
      <c r="H27" s="648"/>
      <c r="I27" s="650" t="s">
        <v>225</v>
      </c>
      <c r="J27" s="883">
        <v>1500</v>
      </c>
      <c r="K27" s="650">
        <v>2016</v>
      </c>
      <c r="L27" s="895">
        <v>0</v>
      </c>
      <c r="M27" s="893">
        <f t="shared" si="0"/>
        <v>1500</v>
      </c>
      <c r="N27" s="1110">
        <v>0</v>
      </c>
      <c r="O27" s="895">
        <v>1500</v>
      </c>
      <c r="P27" s="892">
        <f t="shared" ref="P27:P31" si="2">J27-L27-M27</f>
        <v>0</v>
      </c>
      <c r="Q27" s="53"/>
    </row>
    <row r="28" spans="1:17" s="567" customFormat="1" ht="28.5" customHeight="1" x14ac:dyDescent="0.2">
      <c r="A28" s="647">
        <v>21</v>
      </c>
      <c r="B28" s="568" t="s">
        <v>158</v>
      </c>
      <c r="C28" s="833"/>
      <c r="D28" s="833"/>
      <c r="E28" s="833"/>
      <c r="F28" s="569" t="s">
        <v>247</v>
      </c>
      <c r="G28" s="649" t="s">
        <v>248</v>
      </c>
      <c r="H28" s="833"/>
      <c r="I28" s="650" t="s">
        <v>225</v>
      </c>
      <c r="J28" s="883">
        <v>550</v>
      </c>
      <c r="K28" s="650">
        <v>2016</v>
      </c>
      <c r="L28" s="954">
        <v>0</v>
      </c>
      <c r="M28" s="893">
        <f t="shared" si="0"/>
        <v>550</v>
      </c>
      <c r="N28" s="1112">
        <v>0</v>
      </c>
      <c r="O28" s="895">
        <v>550</v>
      </c>
      <c r="P28" s="892">
        <f t="shared" si="2"/>
        <v>0</v>
      </c>
      <c r="Q28" s="53"/>
    </row>
    <row r="29" spans="1:17" s="567" customFormat="1" ht="28.5" customHeight="1" x14ac:dyDescent="0.2">
      <c r="A29" s="647">
        <v>22</v>
      </c>
      <c r="B29" s="568" t="s">
        <v>172</v>
      </c>
      <c r="C29" s="833"/>
      <c r="D29" s="833"/>
      <c r="E29" s="833"/>
      <c r="F29" s="569" t="s">
        <v>249</v>
      </c>
      <c r="G29" s="649" t="s">
        <v>250</v>
      </c>
      <c r="H29" s="833"/>
      <c r="I29" s="650" t="s">
        <v>225</v>
      </c>
      <c r="J29" s="883">
        <v>850</v>
      </c>
      <c r="K29" s="650">
        <v>2016</v>
      </c>
      <c r="L29" s="954">
        <v>0</v>
      </c>
      <c r="M29" s="893">
        <f t="shared" si="0"/>
        <v>850</v>
      </c>
      <c r="N29" s="1112">
        <v>0</v>
      </c>
      <c r="O29" s="895">
        <v>850</v>
      </c>
      <c r="P29" s="892">
        <f t="shared" si="2"/>
        <v>0</v>
      </c>
      <c r="Q29" s="53"/>
    </row>
    <row r="30" spans="1:17" s="567" customFormat="1" ht="28.5" customHeight="1" x14ac:dyDescent="0.2">
      <c r="A30" s="647">
        <v>23</v>
      </c>
      <c r="B30" s="568" t="s">
        <v>172</v>
      </c>
      <c r="C30" s="833"/>
      <c r="D30" s="833"/>
      <c r="E30" s="833"/>
      <c r="F30" s="569" t="s">
        <v>251</v>
      </c>
      <c r="G30" s="649" t="s">
        <v>252</v>
      </c>
      <c r="H30" s="833"/>
      <c r="I30" s="650" t="s">
        <v>225</v>
      </c>
      <c r="J30" s="883">
        <v>1500</v>
      </c>
      <c r="K30" s="650">
        <v>2016</v>
      </c>
      <c r="L30" s="954">
        <v>0</v>
      </c>
      <c r="M30" s="893">
        <f t="shared" si="0"/>
        <v>1500</v>
      </c>
      <c r="N30" s="1112">
        <v>0</v>
      </c>
      <c r="O30" s="895">
        <v>1500</v>
      </c>
      <c r="P30" s="892">
        <f t="shared" si="2"/>
        <v>0</v>
      </c>
      <c r="Q30" s="53"/>
    </row>
    <row r="31" spans="1:17" s="567" customFormat="1" ht="28.5" customHeight="1" thickBot="1" x14ac:dyDescent="0.25">
      <c r="A31" s="840">
        <v>24</v>
      </c>
      <c r="B31" s="903" t="s">
        <v>179</v>
      </c>
      <c r="C31" s="904"/>
      <c r="D31" s="904"/>
      <c r="E31" s="904"/>
      <c r="F31" s="905" t="s">
        <v>205</v>
      </c>
      <c r="G31" s="906" t="s">
        <v>253</v>
      </c>
      <c r="H31" s="904"/>
      <c r="I31" s="495" t="s">
        <v>225</v>
      </c>
      <c r="J31" s="907">
        <v>1200</v>
      </c>
      <c r="K31" s="908">
        <v>2016</v>
      </c>
      <c r="L31" s="1111">
        <v>0</v>
      </c>
      <c r="M31" s="896">
        <f t="shared" si="0"/>
        <v>1200</v>
      </c>
      <c r="N31" s="1113">
        <v>0</v>
      </c>
      <c r="O31" s="897">
        <v>1200</v>
      </c>
      <c r="P31" s="898">
        <f t="shared" si="2"/>
        <v>0</v>
      </c>
      <c r="Q31" s="53"/>
    </row>
    <row r="32" spans="1:17" s="369" customFormat="1" ht="32.25" customHeight="1" thickBot="1" x14ac:dyDescent="0.3">
      <c r="A32" s="1252" t="s">
        <v>368</v>
      </c>
      <c r="B32" s="1253"/>
      <c r="C32" s="1253"/>
      <c r="D32" s="1253"/>
      <c r="E32" s="1253"/>
      <c r="F32" s="1253"/>
      <c r="G32" s="1253"/>
      <c r="H32" s="1253"/>
      <c r="I32" s="1395"/>
      <c r="J32" s="909">
        <f>SUM(J8:J31)</f>
        <v>16550</v>
      </c>
      <c r="K32" s="909"/>
      <c r="L32" s="797">
        <f>SUM(L8:L31)</f>
        <v>0</v>
      </c>
      <c r="M32" s="902">
        <f>SUM(M8:M31)</f>
        <v>16550</v>
      </c>
      <c r="N32" s="900">
        <f>SUM(N8:N31)</f>
        <v>0</v>
      </c>
      <c r="O32" s="901">
        <f>SUM(O8:O31)</f>
        <v>16550</v>
      </c>
      <c r="P32" s="790">
        <f>SUM(P8:P31)</f>
        <v>0</v>
      </c>
    </row>
    <row r="33" spans="6:11" s="1" customFormat="1" x14ac:dyDescent="0.2">
      <c r="G33" s="2"/>
      <c r="H33" s="6"/>
      <c r="I33" s="2"/>
      <c r="J33" s="2"/>
    </row>
    <row r="34" spans="6:11" s="1" customFormat="1" x14ac:dyDescent="0.2">
      <c r="F34" s="82"/>
      <c r="G34" s="57"/>
      <c r="H34" s="6"/>
      <c r="I34" s="2"/>
      <c r="J34" s="2"/>
    </row>
    <row r="35" spans="6:11" x14ac:dyDescent="0.2">
      <c r="H35" s="276"/>
      <c r="J35" s="240"/>
      <c r="K35" s="240"/>
    </row>
  </sheetData>
  <mergeCells count="16">
    <mergeCell ref="A32:I32"/>
    <mergeCell ref="L6:L7"/>
    <mergeCell ref="M6:O6"/>
    <mergeCell ref="A5:P5"/>
    <mergeCell ref="A6:A7"/>
    <mergeCell ref="B6:B7"/>
    <mergeCell ref="C6:C7"/>
    <mergeCell ref="D6:D7"/>
    <mergeCell ref="E6:E7"/>
    <mergeCell ref="F6:F7"/>
    <mergeCell ref="G6:G7"/>
    <mergeCell ref="P6:P7"/>
    <mergeCell ref="H6:H7"/>
    <mergeCell ref="I6:I7"/>
    <mergeCell ref="J6:J7"/>
    <mergeCell ref="K6:K7"/>
  </mergeCells>
  <pageMargins left="0.78740157480314965" right="0.78740157480314965" top="0.6692913385826772" bottom="0.86614173228346458" header="0.27559055118110237" footer="0.39370078740157483"/>
  <pageSetup paperSize="9" scale="66" firstPageNumber="18" fitToWidth="0" fitToHeight="0" orientation="landscape" r:id="rId1"/>
  <headerFooter alignWithMargins="0">
    <oddFooter>&amp;L&amp;"Arial,Kurzíva"Zastupitelstvo Olomouckého kraje 20-02-2015
6.1 Rozpočet Olomouckého kraje 2015 - investice
Příloha č. 1: Návrh nových investičních akcí 2015&amp;RStrana &amp;P (celkem 22)</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pageSetUpPr fitToPage="1"/>
  </sheetPr>
  <dimension ref="A1:BI9"/>
  <sheetViews>
    <sheetView zoomScale="70" zoomScaleNormal="70" zoomScaleSheetLayoutView="100" workbookViewId="0">
      <selection activeCell="I23" sqref="I23"/>
    </sheetView>
  </sheetViews>
  <sheetFormatPr defaultColWidth="29.7109375" defaultRowHeight="12.75" outlineLevelCol="1" x14ac:dyDescent="0.2"/>
  <cols>
    <col min="1" max="1" width="4.7109375" style="10" customWidth="1"/>
    <col min="2" max="2" width="4.7109375" style="177" customWidth="1"/>
    <col min="3" max="3" width="13.7109375" style="177" hidden="1" customWidth="1" outlineLevel="1"/>
    <col min="4" max="4" width="6.140625" style="177" hidden="1" customWidth="1" outlineLevel="1"/>
    <col min="5" max="5" width="5.5703125" style="177" hidden="1" customWidth="1" outlineLevel="1"/>
    <col min="6" max="6" width="45.85546875" style="10" customWidth="1" collapsed="1"/>
    <col min="7" max="7" width="52" style="10" customWidth="1"/>
    <col min="8" max="8" width="6.7109375" style="177" customWidth="1"/>
    <col min="9" max="9" width="11.28515625" style="177" customWidth="1"/>
    <col min="10" max="10" width="13.85546875" style="184" customWidth="1"/>
    <col min="11" max="11" width="13.7109375" style="185" customWidth="1"/>
    <col min="12" max="12" width="12.7109375" style="185" customWidth="1"/>
    <col min="13" max="13" width="11.140625" style="177" customWidth="1"/>
    <col min="14" max="17" width="12.7109375" style="184" customWidth="1"/>
    <col min="18" max="18" width="14" style="184" customWidth="1"/>
    <col min="19" max="32" width="29.7109375" style="10" customWidth="1"/>
    <col min="33" max="16384" width="29.7109375" style="10"/>
  </cols>
  <sheetData>
    <row r="1" spans="1:61" s="49" customFormat="1" ht="18" x14ac:dyDescent="0.25">
      <c r="A1" s="160" t="s">
        <v>72</v>
      </c>
      <c r="B1" s="175"/>
      <c r="C1" s="175"/>
      <c r="D1" s="175"/>
      <c r="E1" s="175"/>
      <c r="F1" s="176"/>
      <c r="G1" s="175"/>
      <c r="H1" s="177"/>
      <c r="I1" s="178"/>
      <c r="J1" s="178"/>
      <c r="K1" s="179"/>
      <c r="L1" s="175"/>
      <c r="M1" s="175"/>
      <c r="N1" s="175"/>
      <c r="O1" s="175"/>
      <c r="P1" s="175"/>
      <c r="Q1" s="175"/>
      <c r="R1" s="175"/>
    </row>
    <row r="2" spans="1:61" s="49" customFormat="1" ht="15.75" x14ac:dyDescent="0.25">
      <c r="A2" s="163" t="s">
        <v>6</v>
      </c>
      <c r="B2" s="163"/>
      <c r="C2" s="163"/>
      <c r="D2" s="163"/>
      <c r="E2" s="163"/>
      <c r="F2" s="163" t="s">
        <v>7</v>
      </c>
      <c r="G2" s="173" t="s">
        <v>8</v>
      </c>
      <c r="H2" s="177"/>
      <c r="I2" s="163"/>
      <c r="J2" s="163"/>
      <c r="K2" s="180"/>
      <c r="L2" s="163"/>
      <c r="M2" s="163"/>
      <c r="N2" s="163"/>
      <c r="O2" s="163"/>
      <c r="P2" s="163"/>
      <c r="Q2" s="163"/>
      <c r="R2" s="163"/>
    </row>
    <row r="3" spans="1:61" s="49" customFormat="1" ht="17.25" customHeight="1" x14ac:dyDescent="0.2">
      <c r="A3" s="163"/>
      <c r="B3" s="163"/>
      <c r="C3" s="163"/>
      <c r="D3" s="163"/>
      <c r="E3" s="163"/>
      <c r="F3" s="163" t="s">
        <v>9</v>
      </c>
      <c r="G3" s="163"/>
      <c r="H3" s="177"/>
      <c r="I3" s="163"/>
      <c r="J3" s="163"/>
      <c r="K3" s="180"/>
      <c r="L3" s="163"/>
      <c r="M3" s="163"/>
      <c r="N3" s="163"/>
      <c r="O3" s="163"/>
      <c r="P3" s="163"/>
      <c r="Q3" s="163"/>
      <c r="R3" s="163"/>
    </row>
    <row r="4" spans="1:61" s="163" customFormat="1" ht="15" thickBot="1" x14ac:dyDescent="0.25">
      <c r="F4" s="170"/>
      <c r="R4" s="32" t="s">
        <v>10</v>
      </c>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row>
    <row r="5" spans="1:61" s="11" customFormat="1" ht="28.5" customHeight="1" thickBot="1" x14ac:dyDescent="0.25">
      <c r="A5" s="1252" t="s">
        <v>134</v>
      </c>
      <c r="B5" s="1314"/>
      <c r="C5" s="1314"/>
      <c r="D5" s="1314"/>
      <c r="E5" s="1314"/>
      <c r="F5" s="1314"/>
      <c r="G5" s="1314"/>
      <c r="H5" s="1314"/>
      <c r="I5" s="1314"/>
      <c r="J5" s="1314"/>
      <c r="K5" s="1314"/>
      <c r="L5" s="1314"/>
      <c r="M5" s="1314"/>
      <c r="N5" s="1314"/>
      <c r="O5" s="1314"/>
      <c r="P5" s="1314"/>
      <c r="Q5" s="1314"/>
      <c r="R5" s="1314"/>
      <c r="S5" s="50"/>
    </row>
    <row r="6" spans="1:61" s="158" customFormat="1" ht="21.75" customHeight="1" thickBot="1" x14ac:dyDescent="0.25">
      <c r="A6" s="1404" t="s">
        <v>0</v>
      </c>
      <c r="B6" s="1404" t="s">
        <v>12</v>
      </c>
      <c r="C6" s="1401" t="s">
        <v>4</v>
      </c>
      <c r="D6" s="1401" t="s">
        <v>3</v>
      </c>
      <c r="E6" s="1401" t="s">
        <v>5</v>
      </c>
      <c r="F6" s="1244" t="s">
        <v>13</v>
      </c>
      <c r="G6" s="1244" t="s">
        <v>14</v>
      </c>
      <c r="H6" s="1403" t="s">
        <v>15</v>
      </c>
      <c r="I6" s="1243" t="s">
        <v>16</v>
      </c>
      <c r="J6" s="1257" t="s">
        <v>17</v>
      </c>
      <c r="K6" s="1259" t="s">
        <v>18</v>
      </c>
      <c r="L6" s="1256" t="s">
        <v>110</v>
      </c>
      <c r="M6" s="1258" t="s">
        <v>111</v>
      </c>
      <c r="N6" s="1258"/>
      <c r="O6" s="1258"/>
      <c r="P6" s="1258"/>
      <c r="Q6" s="1258"/>
      <c r="R6" s="1255" t="s">
        <v>112</v>
      </c>
      <c r="S6" s="156"/>
      <c r="T6" s="156"/>
      <c r="U6" s="156"/>
    </row>
    <row r="7" spans="1:61" s="158" customFormat="1" ht="54.75" customHeight="1" thickBot="1" x14ac:dyDescent="0.25">
      <c r="A7" s="1404"/>
      <c r="B7" s="1404"/>
      <c r="C7" s="1402"/>
      <c r="D7" s="1402"/>
      <c r="E7" s="1402"/>
      <c r="F7" s="1244"/>
      <c r="G7" s="1244"/>
      <c r="H7" s="1403"/>
      <c r="I7" s="1367"/>
      <c r="J7" s="1362"/>
      <c r="K7" s="1259"/>
      <c r="L7" s="1259"/>
      <c r="M7" s="137" t="s">
        <v>19</v>
      </c>
      <c r="N7" s="137" t="s">
        <v>1</v>
      </c>
      <c r="O7" s="368" t="s">
        <v>99</v>
      </c>
      <c r="P7" s="368" t="s">
        <v>100</v>
      </c>
      <c r="Q7" s="137" t="s">
        <v>2</v>
      </c>
      <c r="R7" s="1244"/>
      <c r="S7" s="156"/>
      <c r="T7" s="156"/>
      <c r="U7" s="156"/>
    </row>
    <row r="8" spans="1:61" s="78" customFormat="1" ht="51" customHeight="1" thickBot="1" x14ac:dyDescent="0.25">
      <c r="A8" s="267">
        <v>1</v>
      </c>
      <c r="B8" s="268"/>
      <c r="C8" s="3"/>
      <c r="D8" s="268"/>
      <c r="E8" s="268"/>
      <c r="F8" s="430"/>
      <c r="G8" s="431"/>
      <c r="H8" s="353"/>
      <c r="I8" s="354"/>
      <c r="J8" s="355"/>
      <c r="K8" s="344"/>
      <c r="L8" s="345"/>
      <c r="M8" s="346">
        <f>+N8+Q8+O8+P8</f>
        <v>0</v>
      </c>
      <c r="N8" s="356"/>
      <c r="O8" s="408"/>
      <c r="P8" s="356"/>
      <c r="Q8" s="346"/>
      <c r="R8" s="357">
        <f>J8-L8-M8</f>
        <v>0</v>
      </c>
    </row>
    <row r="9" spans="1:61" s="78" customFormat="1" ht="25.5" customHeight="1" thickBot="1" x14ac:dyDescent="0.25">
      <c r="A9" s="1398" t="s">
        <v>85</v>
      </c>
      <c r="B9" s="1399"/>
      <c r="C9" s="1399"/>
      <c r="D9" s="1399"/>
      <c r="E9" s="1399"/>
      <c r="F9" s="1399"/>
      <c r="G9" s="1400"/>
      <c r="H9" s="80"/>
      <c r="I9" s="81"/>
      <c r="J9" s="93">
        <f>SUM(J8:J8)</f>
        <v>0</v>
      </c>
      <c r="K9" s="103"/>
      <c r="L9" s="94">
        <f>SUM(L8:L8)</f>
        <v>0</v>
      </c>
      <c r="M9" s="95">
        <f>SUM(M8:M8)</f>
        <v>0</v>
      </c>
      <c r="N9" s="95">
        <f t="shared" ref="N9:R9" si="0">SUM(N8:N8)</f>
        <v>0</v>
      </c>
      <c r="O9" s="95">
        <f t="shared" si="0"/>
        <v>0</v>
      </c>
      <c r="P9" s="95">
        <f t="shared" si="0"/>
        <v>0</v>
      </c>
      <c r="Q9" s="95">
        <f t="shared" si="0"/>
        <v>0</v>
      </c>
      <c r="R9" s="95">
        <f t="shared" si="0"/>
        <v>0</v>
      </c>
      <c r="S9" s="183"/>
    </row>
  </sheetData>
  <mergeCells count="16">
    <mergeCell ref="R6:R7"/>
    <mergeCell ref="A5:R5"/>
    <mergeCell ref="G6:G7"/>
    <mergeCell ref="H6:H7"/>
    <mergeCell ref="I6:I7"/>
    <mergeCell ref="J6:J7"/>
    <mergeCell ref="A6:A7"/>
    <mergeCell ref="B6:B7"/>
    <mergeCell ref="M6:Q6"/>
    <mergeCell ref="F6:F7"/>
    <mergeCell ref="K6:K7"/>
    <mergeCell ref="A9:G9"/>
    <mergeCell ref="L6:L7"/>
    <mergeCell ref="C6:C7"/>
    <mergeCell ref="D6:D7"/>
    <mergeCell ref="E6:E7"/>
  </mergeCells>
  <phoneticPr fontId="3" type="noConversion"/>
  <pageMargins left="0.78740157480314965" right="0.78740157480314965" top="0.6692913385826772" bottom="0.86614173228346458" header="0.27559055118110237" footer="0.39370078740157483"/>
  <pageSetup paperSize="9" scale="54" firstPageNumber="143" orientation="landscape" useFirstPageNumber="1" r:id="rId1"/>
  <headerFooter alignWithMargins="0">
    <oddFooter>&amp;L&amp;"Arial,Kurzíva"Rada Olomouckého kraje 30-11-2011
3. - Rozpočet Olomouckéh kraje 2012 - návrh rozpočtu
Příloha č. 4b): Návrh nových investičních akcí v roce 2012&amp;RStrana &amp;P (celkem 167)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M304"/>
  <sheetViews>
    <sheetView view="pageLayout" topLeftCell="A21" zoomScaleNormal="80" zoomScaleSheetLayoutView="100" workbookViewId="0">
      <selection activeCell="G12" sqref="G12"/>
    </sheetView>
  </sheetViews>
  <sheetFormatPr defaultColWidth="9.140625" defaultRowHeight="12.75" outlineLevelCol="1" x14ac:dyDescent="0.2"/>
  <cols>
    <col min="1" max="1" width="3.7109375" style="161" customWidth="1"/>
    <col min="2" max="2" width="5" style="161" customWidth="1"/>
    <col min="3" max="3" width="14.42578125" style="161" hidden="1" customWidth="1" outlineLevel="1"/>
    <col min="4" max="4" width="6" style="161" hidden="1" customWidth="1" outlineLevel="1"/>
    <col min="5" max="5" width="6.140625" style="161" hidden="1" customWidth="1" outlineLevel="1"/>
    <col min="6" max="6" width="42.7109375" style="161" bestFit="1" customWidth="1" collapsed="1"/>
    <col min="7" max="7" width="65" style="161" customWidth="1"/>
    <col min="8" max="8" width="8.5703125" style="161" customWidth="1"/>
    <col min="9" max="9" width="11.42578125" style="161" customWidth="1"/>
    <col min="10" max="10" width="13.42578125" style="165" customWidth="1"/>
    <col min="11" max="11" width="12.5703125" style="164" customWidth="1"/>
    <col min="12" max="13" width="11.7109375" style="161" customWidth="1"/>
    <col min="14" max="14" width="12" style="161" customWidth="1"/>
    <col min="15" max="16" width="12" style="161" hidden="1" customWidth="1"/>
    <col min="17" max="17" width="11.7109375" style="161" customWidth="1"/>
    <col min="18" max="18" width="17.42578125" style="161" customWidth="1"/>
    <col min="19" max="16384" width="9.140625" style="161"/>
  </cols>
  <sheetData>
    <row r="1" spans="1:65" ht="18" x14ac:dyDescent="0.25">
      <c r="A1" s="160" t="s">
        <v>353</v>
      </c>
      <c r="H1" s="166" t="s">
        <v>365</v>
      </c>
      <c r="I1" s="166"/>
      <c r="J1" s="166"/>
      <c r="K1" s="166"/>
    </row>
    <row r="2" spans="1:65" s="163" customFormat="1" ht="15" customHeight="1" x14ac:dyDescent="0.25">
      <c r="A2" s="163" t="s">
        <v>6</v>
      </c>
      <c r="F2" s="163" t="s">
        <v>7</v>
      </c>
      <c r="G2" s="173"/>
      <c r="H2" s="163" t="s">
        <v>364</v>
      </c>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row>
    <row r="3" spans="1:65" s="163" customFormat="1" ht="16.5" customHeight="1" x14ac:dyDescent="0.2">
      <c r="F3" s="163" t="s">
        <v>9</v>
      </c>
      <c r="I3" s="163" t="s">
        <v>59</v>
      </c>
      <c r="M3" s="167"/>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c r="BM3" s="162"/>
    </row>
    <row r="4" spans="1:65" s="163" customFormat="1" ht="14.25" x14ac:dyDescent="0.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row>
    <row r="5" spans="1:65" s="163" customFormat="1" ht="12.75" customHeight="1" thickBot="1" x14ac:dyDescent="0.25">
      <c r="F5" s="170"/>
      <c r="R5" s="171" t="s">
        <v>10</v>
      </c>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row>
    <row r="6" spans="1:65" s="917" customFormat="1" ht="27" customHeight="1" thickBot="1" x14ac:dyDescent="0.25">
      <c r="A6" s="1405" t="s">
        <v>304</v>
      </c>
      <c r="B6" s="1406"/>
      <c r="C6" s="1406"/>
      <c r="D6" s="1406"/>
      <c r="E6" s="1406"/>
      <c r="F6" s="1407"/>
      <c r="G6" s="1408"/>
      <c r="H6" s="1408"/>
      <c r="I6" s="1408"/>
      <c r="J6" s="13"/>
      <c r="K6" s="914"/>
      <c r="L6" s="915"/>
      <c r="M6" s="915"/>
      <c r="N6" s="915"/>
      <c r="O6" s="915"/>
      <c r="P6" s="915"/>
      <c r="Q6" s="13"/>
      <c r="R6" s="916"/>
    </row>
    <row r="7" spans="1:65" s="158" customFormat="1" ht="21.75" customHeight="1" thickBot="1" x14ac:dyDescent="0.25">
      <c r="A7" s="1404" t="s">
        <v>0</v>
      </c>
      <c r="B7" s="1404" t="s">
        <v>12</v>
      </c>
      <c r="C7" s="1401" t="s">
        <v>4</v>
      </c>
      <c r="D7" s="1401" t="s">
        <v>3</v>
      </c>
      <c r="E7" s="1401" t="s">
        <v>5</v>
      </c>
      <c r="F7" s="1244" t="s">
        <v>13</v>
      </c>
      <c r="G7" s="1244" t="s">
        <v>14</v>
      </c>
      <c r="H7" s="1403" t="s">
        <v>15</v>
      </c>
      <c r="I7" s="1243" t="s">
        <v>16</v>
      </c>
      <c r="J7" s="1257" t="s">
        <v>17</v>
      </c>
      <c r="K7" s="1259" t="s">
        <v>18</v>
      </c>
      <c r="L7" s="1256" t="s">
        <v>146</v>
      </c>
      <c r="M7" s="1258" t="s">
        <v>144</v>
      </c>
      <c r="N7" s="1258"/>
      <c r="O7" s="1258"/>
      <c r="P7" s="1258"/>
      <c r="Q7" s="1258"/>
      <c r="R7" s="1255" t="s">
        <v>145</v>
      </c>
      <c r="S7" s="156"/>
      <c r="T7" s="156"/>
    </row>
    <row r="8" spans="1:65" s="158" customFormat="1" ht="54.75" customHeight="1" thickBot="1" x14ac:dyDescent="0.25">
      <c r="A8" s="1409"/>
      <c r="B8" s="1409"/>
      <c r="C8" s="1410"/>
      <c r="D8" s="1410"/>
      <c r="E8" s="1410"/>
      <c r="F8" s="1245"/>
      <c r="G8" s="1245"/>
      <c r="H8" s="1411"/>
      <c r="I8" s="1412"/>
      <c r="J8" s="1336"/>
      <c r="K8" s="1257"/>
      <c r="L8" s="1257"/>
      <c r="M8" s="137" t="s">
        <v>19</v>
      </c>
      <c r="N8" s="137" t="s">
        <v>1</v>
      </c>
      <c r="O8" s="368" t="s">
        <v>99</v>
      </c>
      <c r="P8" s="368" t="s">
        <v>100</v>
      </c>
      <c r="Q8" s="137" t="s">
        <v>2</v>
      </c>
      <c r="R8" s="1244"/>
      <c r="S8" s="156"/>
      <c r="T8" s="156"/>
    </row>
    <row r="9" spans="1:65" s="4" customFormat="1" ht="37.5" customHeight="1" thickBot="1" x14ac:dyDescent="0.25">
      <c r="A9" s="1282" t="s">
        <v>346</v>
      </c>
      <c r="B9" s="1283"/>
      <c r="C9" s="1283"/>
      <c r="D9" s="1283"/>
      <c r="E9" s="1283"/>
      <c r="F9" s="1283"/>
      <c r="G9" s="1283"/>
      <c r="H9" s="1283"/>
      <c r="I9" s="1283"/>
      <c r="J9" s="1283"/>
      <c r="K9" s="1283"/>
      <c r="L9" s="1283"/>
      <c r="M9" s="1283"/>
      <c r="N9" s="1283"/>
      <c r="O9" s="1283"/>
      <c r="P9" s="1297"/>
      <c r="Q9" s="1071"/>
      <c r="R9" s="1072"/>
    </row>
    <row r="10" spans="1:65" s="158" customFormat="1" ht="54.75" customHeight="1" x14ac:dyDescent="0.2">
      <c r="A10" s="661">
        <v>1</v>
      </c>
      <c r="B10" s="741" t="s">
        <v>179</v>
      </c>
      <c r="C10" s="597"/>
      <c r="D10" s="597"/>
      <c r="E10" s="597"/>
      <c r="F10" s="658" t="s">
        <v>514</v>
      </c>
      <c r="G10" s="659" t="s">
        <v>515</v>
      </c>
      <c r="H10" s="1170"/>
      <c r="I10" s="310" t="s">
        <v>223</v>
      </c>
      <c r="J10" s="678">
        <v>31065</v>
      </c>
      <c r="K10" s="3" t="s">
        <v>516</v>
      </c>
      <c r="L10" s="671">
        <v>1065</v>
      </c>
      <c r="M10" s="921">
        <v>5000</v>
      </c>
      <c r="N10" s="672">
        <v>0</v>
      </c>
      <c r="O10" s="669"/>
      <c r="P10" s="669"/>
      <c r="Q10" s="673">
        <v>5000</v>
      </c>
      <c r="R10" s="918">
        <v>25000</v>
      </c>
      <c r="S10" s="156"/>
      <c r="T10" s="156"/>
    </row>
    <row r="11" spans="1:65" s="158" customFormat="1" ht="54.75" customHeight="1" x14ac:dyDescent="0.2">
      <c r="A11" s="927">
        <v>2</v>
      </c>
      <c r="B11" s="967" t="s">
        <v>179</v>
      </c>
      <c r="C11" s="970"/>
      <c r="D11" s="970"/>
      <c r="E11" s="970"/>
      <c r="F11" s="1194" t="s">
        <v>455</v>
      </c>
      <c r="G11" s="1195" t="s">
        <v>508</v>
      </c>
      <c r="H11" s="1196" t="s">
        <v>507</v>
      </c>
      <c r="I11" s="336" t="s">
        <v>223</v>
      </c>
      <c r="J11" s="1197">
        <v>6523</v>
      </c>
      <c r="K11" s="495">
        <v>2015</v>
      </c>
      <c r="L11" s="1198">
        <v>23</v>
      </c>
      <c r="M11" s="974">
        <v>6500</v>
      </c>
      <c r="N11" s="1199">
        <v>0</v>
      </c>
      <c r="O11" s="676"/>
      <c r="P11" s="676"/>
      <c r="Q11" s="1200">
        <v>6500</v>
      </c>
      <c r="R11" s="924">
        <v>0</v>
      </c>
      <c r="S11" s="156"/>
      <c r="T11" s="156"/>
    </row>
    <row r="12" spans="1:65" s="158" customFormat="1" ht="54.75" customHeight="1" thickBot="1" x14ac:dyDescent="0.25">
      <c r="A12" s="662">
        <v>3</v>
      </c>
      <c r="B12" s="968" t="s">
        <v>179</v>
      </c>
      <c r="C12" s="598"/>
      <c r="D12" s="598"/>
      <c r="E12" s="598"/>
      <c r="F12" s="663" t="s">
        <v>427</v>
      </c>
      <c r="G12" s="604" t="s">
        <v>509</v>
      </c>
      <c r="H12" s="1172" t="s">
        <v>507</v>
      </c>
      <c r="I12" s="1171" t="s">
        <v>223</v>
      </c>
      <c r="J12" s="679">
        <v>22000</v>
      </c>
      <c r="K12" s="664" t="s">
        <v>156</v>
      </c>
      <c r="L12" s="674">
        <v>1100</v>
      </c>
      <c r="M12" s="922">
        <f t="shared" ref="M12" si="0">SUM(N12:Q12)</f>
        <v>1000</v>
      </c>
      <c r="N12" s="675">
        <v>710</v>
      </c>
      <c r="O12" s="676"/>
      <c r="P12" s="676"/>
      <c r="Q12" s="677">
        <v>290</v>
      </c>
      <c r="R12" s="919">
        <f t="shared" ref="R12" si="1">J12-L12-M12</f>
        <v>19900</v>
      </c>
      <c r="S12" s="156"/>
      <c r="T12" s="156"/>
    </row>
    <row r="13" spans="1:65" s="1080" customFormat="1" ht="33.75" customHeight="1" thickBot="1" x14ac:dyDescent="0.3">
      <c r="A13" s="1415" t="s">
        <v>347</v>
      </c>
      <c r="B13" s="1416"/>
      <c r="C13" s="1416"/>
      <c r="D13" s="1416"/>
      <c r="E13" s="1416"/>
      <c r="F13" s="1416"/>
      <c r="G13" s="1416"/>
      <c r="H13" s="1075"/>
      <c r="I13" s="1076"/>
      <c r="J13" s="1077">
        <f>SUM(J10:J12)</f>
        <v>59588</v>
      </c>
      <c r="K13" s="1077"/>
      <c r="L13" s="1081">
        <f t="shared" ref="L13:R13" si="2">SUM(L10:L12)</f>
        <v>2188</v>
      </c>
      <c r="M13" s="1082">
        <f t="shared" si="2"/>
        <v>12500</v>
      </c>
      <c r="N13" s="1078">
        <f t="shared" si="2"/>
        <v>710</v>
      </c>
      <c r="O13" s="1079">
        <f t="shared" si="2"/>
        <v>0</v>
      </c>
      <c r="P13" s="1079">
        <f t="shared" si="2"/>
        <v>0</v>
      </c>
      <c r="Q13" s="94">
        <f t="shared" si="2"/>
        <v>11790</v>
      </c>
      <c r="R13" s="1082">
        <f t="shared" si="2"/>
        <v>44900</v>
      </c>
    </row>
    <row r="14" spans="1:65" s="4" customFormat="1" ht="37.5" customHeight="1" thickBot="1" x14ac:dyDescent="0.25">
      <c r="A14" s="1282" t="s">
        <v>362</v>
      </c>
      <c r="B14" s="1283"/>
      <c r="C14" s="1283"/>
      <c r="D14" s="1283"/>
      <c r="E14" s="1283"/>
      <c r="F14" s="1283"/>
      <c r="G14" s="1283"/>
      <c r="H14" s="1283"/>
      <c r="I14" s="1283"/>
      <c r="J14" s="1283"/>
      <c r="K14" s="1283"/>
      <c r="L14" s="1283"/>
      <c r="M14" s="1283"/>
      <c r="N14" s="1283"/>
      <c r="O14" s="1283"/>
      <c r="P14" s="1297"/>
      <c r="Q14" s="1071"/>
      <c r="R14" s="1072"/>
    </row>
    <row r="15" spans="1:65" s="158" customFormat="1" ht="44.25" customHeight="1" x14ac:dyDescent="0.2">
      <c r="A15" s="660">
        <v>1</v>
      </c>
      <c r="B15" s="721" t="s">
        <v>179</v>
      </c>
      <c r="C15" s="596"/>
      <c r="D15" s="596"/>
      <c r="E15" s="596"/>
      <c r="F15" s="681" t="s">
        <v>449</v>
      </c>
      <c r="G15" s="605" t="s">
        <v>264</v>
      </c>
      <c r="H15" s="925"/>
      <c r="I15" s="294" t="s">
        <v>223</v>
      </c>
      <c r="J15" s="665">
        <v>1500</v>
      </c>
      <c r="K15" s="61">
        <v>2015</v>
      </c>
      <c r="L15" s="666">
        <v>0</v>
      </c>
      <c r="M15" s="920">
        <f>SUM(N15:Q15)</f>
        <v>1500</v>
      </c>
      <c r="N15" s="667">
        <v>1100</v>
      </c>
      <c r="O15" s="668"/>
      <c r="P15" s="668"/>
      <c r="Q15" s="666">
        <v>400</v>
      </c>
      <c r="R15" s="923">
        <f>J15-L15-M15</f>
        <v>0</v>
      </c>
      <c r="S15" s="156"/>
      <c r="T15" s="156"/>
      <c r="U15" s="156"/>
    </row>
    <row r="16" spans="1:65" s="158" customFormat="1" ht="44.25" customHeight="1" x14ac:dyDescent="0.2">
      <c r="A16" s="1148">
        <v>2</v>
      </c>
      <c r="B16" s="1149" t="s">
        <v>179</v>
      </c>
      <c r="C16" s="1150"/>
      <c r="D16" s="1150"/>
      <c r="E16" s="1150"/>
      <c r="F16" s="1151" t="s">
        <v>450</v>
      </c>
      <c r="G16" s="1152" t="s">
        <v>262</v>
      </c>
      <c r="H16" s="1153"/>
      <c r="I16" s="1173" t="s">
        <v>223</v>
      </c>
      <c r="J16" s="1154">
        <v>1200</v>
      </c>
      <c r="K16" s="283">
        <v>2015</v>
      </c>
      <c r="L16" s="1155">
        <v>0</v>
      </c>
      <c r="M16" s="1156">
        <v>600</v>
      </c>
      <c r="N16" s="1157">
        <v>0</v>
      </c>
      <c r="O16" s="1158"/>
      <c r="P16" s="1158"/>
      <c r="Q16" s="1155">
        <v>600</v>
      </c>
      <c r="R16" s="1159">
        <v>600</v>
      </c>
      <c r="S16" s="156"/>
      <c r="T16" s="156"/>
      <c r="U16" s="156"/>
    </row>
    <row r="17" spans="1:65" s="158" customFormat="1" ht="44.25" customHeight="1" x14ac:dyDescent="0.2">
      <c r="A17" s="1148">
        <v>3</v>
      </c>
      <c r="B17" s="1149" t="s">
        <v>179</v>
      </c>
      <c r="C17" s="1150"/>
      <c r="D17" s="1150"/>
      <c r="E17" s="1150"/>
      <c r="F17" s="1151" t="s">
        <v>451</v>
      </c>
      <c r="G17" s="1152" t="s">
        <v>263</v>
      </c>
      <c r="H17" s="1153"/>
      <c r="I17" s="1173" t="s">
        <v>223</v>
      </c>
      <c r="J17" s="1154">
        <v>1600</v>
      </c>
      <c r="K17" s="283">
        <v>2015</v>
      </c>
      <c r="L17" s="1155">
        <v>0</v>
      </c>
      <c r="M17" s="1156">
        <v>800</v>
      </c>
      <c r="N17" s="1157">
        <v>0</v>
      </c>
      <c r="O17" s="1158"/>
      <c r="P17" s="1158"/>
      <c r="Q17" s="1155">
        <v>800</v>
      </c>
      <c r="R17" s="1159">
        <v>800</v>
      </c>
      <c r="S17" s="156"/>
      <c r="T17" s="156"/>
      <c r="U17" s="156"/>
    </row>
    <row r="18" spans="1:65" s="158" customFormat="1" ht="52.5" customHeight="1" x14ac:dyDescent="0.2">
      <c r="A18" s="661">
        <v>4</v>
      </c>
      <c r="B18" s="741" t="s">
        <v>179</v>
      </c>
      <c r="C18" s="597"/>
      <c r="D18" s="597"/>
      <c r="E18" s="597"/>
      <c r="F18" s="658" t="s">
        <v>452</v>
      </c>
      <c r="G18" s="659" t="s">
        <v>510</v>
      </c>
      <c r="H18" s="926"/>
      <c r="I18" s="310" t="s">
        <v>223</v>
      </c>
      <c r="J18" s="682">
        <v>500</v>
      </c>
      <c r="K18" s="3">
        <v>2015</v>
      </c>
      <c r="L18" s="673">
        <v>0</v>
      </c>
      <c r="M18" s="921">
        <f t="shared" ref="M18:M19" si="3">SUM(N18:Q18)</f>
        <v>500</v>
      </c>
      <c r="N18" s="672">
        <v>0</v>
      </c>
      <c r="O18" s="669"/>
      <c r="P18" s="669"/>
      <c r="Q18" s="673">
        <v>500</v>
      </c>
      <c r="R18" s="918">
        <f t="shared" ref="R18:R19" si="4">J18-L18-M18</f>
        <v>0</v>
      </c>
      <c r="S18" s="156"/>
      <c r="T18" s="156"/>
      <c r="U18" s="156"/>
    </row>
    <row r="19" spans="1:65" s="158" customFormat="1" ht="44.25" customHeight="1" x14ac:dyDescent="0.2">
      <c r="A19" s="661">
        <v>5</v>
      </c>
      <c r="B19" s="741" t="s">
        <v>179</v>
      </c>
      <c r="C19" s="597"/>
      <c r="D19" s="597"/>
      <c r="E19" s="597"/>
      <c r="F19" s="658" t="s">
        <v>453</v>
      </c>
      <c r="G19" s="659" t="s">
        <v>511</v>
      </c>
      <c r="H19" s="926"/>
      <c r="I19" s="310" t="s">
        <v>223</v>
      </c>
      <c r="J19" s="670">
        <v>1200</v>
      </c>
      <c r="K19" s="3">
        <v>2015</v>
      </c>
      <c r="L19" s="673">
        <v>0</v>
      </c>
      <c r="M19" s="921">
        <f t="shared" si="3"/>
        <v>1200</v>
      </c>
      <c r="N19" s="672">
        <v>300</v>
      </c>
      <c r="O19" s="669"/>
      <c r="P19" s="669"/>
      <c r="Q19" s="673">
        <v>900</v>
      </c>
      <c r="R19" s="918">
        <f t="shared" si="4"/>
        <v>0</v>
      </c>
      <c r="S19" s="156"/>
      <c r="T19" s="156"/>
      <c r="U19" s="156"/>
    </row>
    <row r="20" spans="1:65" s="158" customFormat="1" ht="80.25" customHeight="1" thickBot="1" x14ac:dyDescent="0.25">
      <c r="A20" s="927">
        <v>6</v>
      </c>
      <c r="B20" s="967" t="s">
        <v>179</v>
      </c>
      <c r="C20" s="970"/>
      <c r="D20" s="970"/>
      <c r="E20" s="970"/>
      <c r="F20" s="928" t="s">
        <v>454</v>
      </c>
      <c r="G20" s="929" t="s">
        <v>266</v>
      </c>
      <c r="H20" s="971"/>
      <c r="I20" s="336" t="s">
        <v>223</v>
      </c>
      <c r="J20" s="930">
        <v>4000</v>
      </c>
      <c r="K20" s="495">
        <v>2015</v>
      </c>
      <c r="L20" s="677">
        <v>0</v>
      </c>
      <c r="M20" s="974">
        <v>4000</v>
      </c>
      <c r="N20" s="972">
        <v>0</v>
      </c>
      <c r="O20" s="973"/>
      <c r="P20" s="973"/>
      <c r="Q20" s="677">
        <v>4000</v>
      </c>
      <c r="R20" s="924">
        <v>0</v>
      </c>
      <c r="S20" s="156"/>
      <c r="T20" s="156"/>
      <c r="U20" s="156"/>
    </row>
    <row r="21" spans="1:65" s="1080" customFormat="1" ht="33.75" customHeight="1" thickBot="1" x14ac:dyDescent="0.3">
      <c r="A21" s="1417" t="s">
        <v>363</v>
      </c>
      <c r="B21" s="1418"/>
      <c r="C21" s="1418"/>
      <c r="D21" s="1418"/>
      <c r="E21" s="1418"/>
      <c r="F21" s="1418"/>
      <c r="G21" s="1418"/>
      <c r="H21" s="1162"/>
      <c r="I21" s="1163"/>
      <c r="J21" s="1079">
        <f>SUM(J15:J20)</f>
        <v>10000</v>
      </c>
      <c r="K21" s="1079"/>
      <c r="L21" s="94">
        <f t="shared" ref="L21:R21" si="5">SUM(L15:L20)</f>
        <v>0</v>
      </c>
      <c r="M21" s="1082">
        <f t="shared" si="5"/>
        <v>8600</v>
      </c>
      <c r="N21" s="1078">
        <f t="shared" si="5"/>
        <v>1400</v>
      </c>
      <c r="O21" s="1079">
        <f t="shared" si="5"/>
        <v>0</v>
      </c>
      <c r="P21" s="1079">
        <f t="shared" si="5"/>
        <v>0</v>
      </c>
      <c r="Q21" s="94">
        <f t="shared" si="5"/>
        <v>7200</v>
      </c>
      <c r="R21" s="1082">
        <f t="shared" si="5"/>
        <v>1400</v>
      </c>
    </row>
    <row r="22" spans="1:65" s="174" customFormat="1" ht="33.75" customHeight="1" thickBot="1" x14ac:dyDescent="0.3">
      <c r="A22" s="1413" t="s">
        <v>305</v>
      </c>
      <c r="B22" s="1414"/>
      <c r="C22" s="1414"/>
      <c r="D22" s="1414"/>
      <c r="E22" s="1414"/>
      <c r="F22" s="1414"/>
      <c r="G22" s="1414"/>
      <c r="H22" s="656"/>
      <c r="I22" s="657"/>
      <c r="J22" s="910">
        <f>J13+J21</f>
        <v>69588</v>
      </c>
      <c r="K22" s="910"/>
      <c r="L22" s="1083">
        <f t="shared" ref="L22:R22" si="6">L13+L21</f>
        <v>2188</v>
      </c>
      <c r="M22" s="1084">
        <f t="shared" si="6"/>
        <v>21100</v>
      </c>
      <c r="N22" s="911">
        <f t="shared" si="6"/>
        <v>2110</v>
      </c>
      <c r="O22" s="912">
        <f t="shared" si="6"/>
        <v>0</v>
      </c>
      <c r="P22" s="912">
        <f t="shared" si="6"/>
        <v>0</v>
      </c>
      <c r="Q22" s="913">
        <f t="shared" si="6"/>
        <v>18990</v>
      </c>
      <c r="R22" s="1084">
        <f t="shared" si="6"/>
        <v>46300</v>
      </c>
    </row>
    <row r="23" spans="1:65" x14ac:dyDescent="0.2">
      <c r="J23" s="161"/>
    </row>
    <row r="24" spans="1:65" x14ac:dyDescent="0.2">
      <c r="K24" s="165"/>
      <c r="L24" s="165"/>
      <c r="M24" s="165"/>
      <c r="N24" s="165"/>
      <c r="O24" s="165"/>
      <c r="P24" s="165"/>
      <c r="Q24" s="165"/>
      <c r="R24" s="165"/>
    </row>
    <row r="25" spans="1:65" x14ac:dyDescent="0.2">
      <c r="J25" s="161"/>
    </row>
    <row r="26" spans="1:65" x14ac:dyDescent="0.2">
      <c r="J26" s="161"/>
    </row>
    <row r="27" spans="1:65" s="164" customFormat="1" x14ac:dyDescent="0.2">
      <c r="A27" s="161"/>
      <c r="B27" s="161"/>
      <c r="C27" s="161"/>
      <c r="D27" s="161"/>
      <c r="E27" s="161"/>
      <c r="F27" s="161"/>
      <c r="G27" s="161"/>
      <c r="H27" s="161"/>
      <c r="I27" s="161"/>
      <c r="J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161"/>
      <c r="BK27" s="161"/>
      <c r="BL27" s="161"/>
      <c r="BM27" s="161"/>
    </row>
    <row r="28" spans="1:65" s="164" customFormat="1" x14ac:dyDescent="0.2">
      <c r="A28" s="161"/>
      <c r="B28" s="161"/>
      <c r="C28" s="161"/>
      <c r="D28" s="161"/>
      <c r="E28" s="161"/>
      <c r="F28" s="161"/>
      <c r="G28" s="161"/>
      <c r="H28" s="161"/>
      <c r="I28" s="161"/>
      <c r="J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1"/>
    </row>
    <row r="29" spans="1:65" s="164" customFormat="1" x14ac:dyDescent="0.2">
      <c r="A29" s="161"/>
      <c r="B29" s="161"/>
      <c r="C29" s="161"/>
      <c r="D29" s="161"/>
      <c r="E29" s="161"/>
      <c r="F29" s="161"/>
      <c r="G29" s="161"/>
      <c r="H29" s="161"/>
      <c r="I29" s="161"/>
      <c r="J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c r="BH29" s="161"/>
      <c r="BI29" s="161"/>
      <c r="BJ29" s="161"/>
      <c r="BK29" s="161"/>
      <c r="BL29" s="161"/>
      <c r="BM29" s="161"/>
    </row>
    <row r="30" spans="1:65" s="164" customFormat="1" x14ac:dyDescent="0.2">
      <c r="A30" s="161"/>
      <c r="B30" s="161"/>
      <c r="C30" s="161"/>
      <c r="D30" s="161"/>
      <c r="E30" s="161"/>
      <c r="F30" s="161"/>
      <c r="G30" s="161"/>
      <c r="H30" s="161"/>
      <c r="I30" s="161"/>
      <c r="J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1"/>
      <c r="BC30" s="161"/>
      <c r="BD30" s="161"/>
      <c r="BE30" s="161"/>
      <c r="BF30" s="161"/>
      <c r="BG30" s="161"/>
      <c r="BH30" s="161"/>
      <c r="BI30" s="161"/>
      <c r="BJ30" s="161"/>
      <c r="BK30" s="161"/>
      <c r="BL30" s="161"/>
      <c r="BM30" s="161"/>
    </row>
    <row r="31" spans="1:65" s="164" customFormat="1" x14ac:dyDescent="0.2">
      <c r="A31" s="161"/>
      <c r="B31" s="161"/>
      <c r="C31" s="161"/>
      <c r="D31" s="161"/>
      <c r="E31" s="161"/>
      <c r="F31" s="161"/>
      <c r="G31" s="161"/>
      <c r="H31" s="161"/>
      <c r="I31" s="161"/>
      <c r="J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1"/>
      <c r="BC31" s="161"/>
      <c r="BD31" s="161"/>
      <c r="BE31" s="161"/>
      <c r="BF31" s="161"/>
      <c r="BG31" s="161"/>
      <c r="BH31" s="161"/>
      <c r="BI31" s="161"/>
      <c r="BJ31" s="161"/>
      <c r="BK31" s="161"/>
      <c r="BL31" s="161"/>
      <c r="BM31" s="161"/>
    </row>
    <row r="32" spans="1:65" s="164" customFormat="1" x14ac:dyDescent="0.2">
      <c r="A32" s="161"/>
      <c r="B32" s="161"/>
      <c r="C32" s="161"/>
      <c r="D32" s="161"/>
      <c r="E32" s="161"/>
      <c r="F32" s="161"/>
      <c r="G32" s="161"/>
      <c r="H32" s="161"/>
      <c r="I32" s="161"/>
      <c r="J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1"/>
      <c r="BC32" s="161"/>
      <c r="BD32" s="161"/>
      <c r="BE32" s="161"/>
      <c r="BF32" s="161"/>
      <c r="BG32" s="161"/>
      <c r="BH32" s="161"/>
      <c r="BI32" s="161"/>
      <c r="BJ32" s="161"/>
      <c r="BK32" s="161"/>
      <c r="BL32" s="161"/>
      <c r="BM32" s="161"/>
    </row>
    <row r="33" spans="1:65" s="164" customFormat="1" x14ac:dyDescent="0.2">
      <c r="A33" s="161"/>
      <c r="B33" s="161"/>
      <c r="C33" s="161"/>
      <c r="D33" s="161"/>
      <c r="E33" s="161"/>
      <c r="F33" s="161"/>
      <c r="G33" s="161"/>
      <c r="H33" s="161"/>
      <c r="I33" s="161"/>
      <c r="J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1"/>
      <c r="BC33" s="161"/>
      <c r="BD33" s="161"/>
      <c r="BE33" s="161"/>
      <c r="BF33" s="161"/>
      <c r="BG33" s="161"/>
      <c r="BH33" s="161"/>
      <c r="BI33" s="161"/>
      <c r="BJ33" s="161"/>
      <c r="BK33" s="161"/>
      <c r="BL33" s="161"/>
      <c r="BM33" s="161"/>
    </row>
    <row r="34" spans="1:65" s="164" customFormat="1" x14ac:dyDescent="0.2">
      <c r="A34" s="161"/>
      <c r="B34" s="161"/>
      <c r="C34" s="161"/>
      <c r="D34" s="161"/>
      <c r="E34" s="161"/>
      <c r="F34" s="161"/>
      <c r="G34" s="161"/>
      <c r="H34" s="161"/>
      <c r="I34" s="161"/>
      <c r="J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row>
    <row r="35" spans="1:65" s="164" customFormat="1" x14ac:dyDescent="0.2">
      <c r="A35" s="161"/>
      <c r="B35" s="161"/>
      <c r="C35" s="161"/>
      <c r="D35" s="161"/>
      <c r="E35" s="161"/>
      <c r="F35" s="161"/>
      <c r="G35" s="161"/>
      <c r="H35" s="161"/>
      <c r="I35" s="161"/>
      <c r="J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row>
    <row r="36" spans="1:65" s="164" customFormat="1" x14ac:dyDescent="0.2">
      <c r="A36" s="161"/>
      <c r="B36" s="161"/>
      <c r="C36" s="161"/>
      <c r="D36" s="161"/>
      <c r="E36" s="161"/>
      <c r="F36" s="161"/>
      <c r="G36" s="161"/>
      <c r="H36" s="161"/>
      <c r="I36" s="161"/>
      <c r="J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row>
    <row r="37" spans="1:65" s="164" customFormat="1" x14ac:dyDescent="0.2">
      <c r="A37" s="161"/>
      <c r="B37" s="161"/>
      <c r="C37" s="161"/>
      <c r="D37" s="161"/>
      <c r="E37" s="161"/>
      <c r="F37" s="161"/>
      <c r="G37" s="161"/>
      <c r="H37" s="161"/>
      <c r="I37" s="161"/>
      <c r="J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row>
    <row r="38" spans="1:65" s="164" customFormat="1" x14ac:dyDescent="0.2">
      <c r="A38" s="161"/>
      <c r="B38" s="161"/>
      <c r="C38" s="161"/>
      <c r="D38" s="161"/>
      <c r="E38" s="161"/>
      <c r="F38" s="161"/>
      <c r="G38" s="161"/>
      <c r="H38" s="161"/>
      <c r="I38" s="161"/>
      <c r="J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row>
    <row r="39" spans="1:65" s="164" customFormat="1" x14ac:dyDescent="0.2">
      <c r="A39" s="161"/>
      <c r="B39" s="161"/>
      <c r="C39" s="161"/>
      <c r="D39" s="161"/>
      <c r="E39" s="161"/>
      <c r="F39" s="161"/>
      <c r="G39" s="161"/>
      <c r="H39" s="161"/>
      <c r="I39" s="161"/>
      <c r="J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row>
    <row r="40" spans="1:65" s="164" customFormat="1" x14ac:dyDescent="0.2">
      <c r="A40" s="161"/>
      <c r="B40" s="161"/>
      <c r="C40" s="161"/>
      <c r="D40" s="161"/>
      <c r="E40" s="161"/>
      <c r="F40" s="161"/>
      <c r="G40" s="161"/>
      <c r="H40" s="161"/>
      <c r="I40" s="161"/>
      <c r="J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row>
    <row r="41" spans="1:65" s="164" customFormat="1" x14ac:dyDescent="0.2">
      <c r="A41" s="161"/>
      <c r="B41" s="161"/>
      <c r="C41" s="161"/>
      <c r="D41" s="161"/>
      <c r="E41" s="161"/>
      <c r="F41" s="161"/>
      <c r="G41" s="161"/>
      <c r="H41" s="161"/>
      <c r="I41" s="161"/>
      <c r="J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1"/>
      <c r="AO41" s="161"/>
      <c r="AP41" s="161"/>
      <c r="AQ41" s="161"/>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row>
    <row r="42" spans="1:65" s="164" customFormat="1" x14ac:dyDescent="0.2">
      <c r="A42" s="161"/>
      <c r="B42" s="161"/>
      <c r="C42" s="161"/>
      <c r="D42" s="161"/>
      <c r="E42" s="161"/>
      <c r="F42" s="161"/>
      <c r="G42" s="161"/>
      <c r="H42" s="161"/>
      <c r="I42" s="161"/>
      <c r="J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1"/>
      <c r="BC42" s="161"/>
      <c r="BD42" s="161"/>
      <c r="BE42" s="161"/>
      <c r="BF42" s="161"/>
      <c r="BG42" s="161"/>
      <c r="BH42" s="161"/>
      <c r="BI42" s="161"/>
      <c r="BJ42" s="161"/>
      <c r="BK42" s="161"/>
      <c r="BL42" s="161"/>
      <c r="BM42" s="161"/>
    </row>
    <row r="43" spans="1:65" s="164" customFormat="1" x14ac:dyDescent="0.2">
      <c r="A43" s="161"/>
      <c r="B43" s="161"/>
      <c r="C43" s="161"/>
      <c r="D43" s="161"/>
      <c r="E43" s="161"/>
      <c r="F43" s="161"/>
      <c r="G43" s="161"/>
      <c r="H43" s="161"/>
      <c r="I43" s="161"/>
      <c r="J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c r="BA43" s="161"/>
      <c r="BB43" s="161"/>
      <c r="BC43" s="161"/>
      <c r="BD43" s="161"/>
      <c r="BE43" s="161"/>
      <c r="BF43" s="161"/>
      <c r="BG43" s="161"/>
      <c r="BH43" s="161"/>
      <c r="BI43" s="161"/>
      <c r="BJ43" s="161"/>
      <c r="BK43" s="161"/>
      <c r="BL43" s="161"/>
      <c r="BM43" s="161"/>
    </row>
    <row r="44" spans="1:65" s="164" customFormat="1" x14ac:dyDescent="0.2">
      <c r="A44" s="161"/>
      <c r="B44" s="161"/>
      <c r="C44" s="161"/>
      <c r="D44" s="161"/>
      <c r="E44" s="161"/>
      <c r="F44" s="161"/>
      <c r="G44" s="161"/>
      <c r="H44" s="161"/>
      <c r="I44" s="161"/>
      <c r="J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1"/>
      <c r="BI44" s="161"/>
      <c r="BJ44" s="161"/>
      <c r="BK44" s="161"/>
      <c r="BL44" s="161"/>
      <c r="BM44" s="161"/>
    </row>
    <row r="45" spans="1:65" s="164" customFormat="1" x14ac:dyDescent="0.2">
      <c r="A45" s="161"/>
      <c r="B45" s="161"/>
      <c r="C45" s="161"/>
      <c r="D45" s="161"/>
      <c r="E45" s="161"/>
      <c r="F45" s="161"/>
      <c r="G45" s="161"/>
      <c r="H45" s="161"/>
      <c r="I45" s="161"/>
      <c r="J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row>
    <row r="46" spans="1:65" s="164" customFormat="1" x14ac:dyDescent="0.2">
      <c r="A46" s="161"/>
      <c r="B46" s="161"/>
      <c r="C46" s="161"/>
      <c r="D46" s="161"/>
      <c r="E46" s="161"/>
      <c r="F46" s="161"/>
      <c r="G46" s="161"/>
      <c r="H46" s="161"/>
      <c r="I46" s="161"/>
      <c r="J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row>
    <row r="47" spans="1:65" s="164" customFormat="1" x14ac:dyDescent="0.2">
      <c r="A47" s="161"/>
      <c r="B47" s="161"/>
      <c r="C47" s="161"/>
      <c r="D47" s="161"/>
      <c r="E47" s="161"/>
      <c r="F47" s="161"/>
      <c r="G47" s="161"/>
      <c r="H47" s="161"/>
      <c r="I47" s="161"/>
      <c r="J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row>
    <row r="48" spans="1:65" s="164" customFormat="1" x14ac:dyDescent="0.2">
      <c r="A48" s="161"/>
      <c r="B48" s="161"/>
      <c r="C48" s="161"/>
      <c r="D48" s="161"/>
      <c r="E48" s="161"/>
      <c r="F48" s="161"/>
      <c r="G48" s="161"/>
      <c r="H48" s="161"/>
      <c r="I48" s="161"/>
      <c r="J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row>
    <row r="49" spans="1:65" s="164" customFormat="1" x14ac:dyDescent="0.2">
      <c r="A49" s="161"/>
      <c r="B49" s="161"/>
      <c r="C49" s="161"/>
      <c r="D49" s="161"/>
      <c r="E49" s="161"/>
      <c r="F49" s="161"/>
      <c r="G49" s="161"/>
      <c r="H49" s="161"/>
      <c r="I49" s="161"/>
      <c r="J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row>
    <row r="50" spans="1:65" s="164" customFormat="1" x14ac:dyDescent="0.2">
      <c r="A50" s="161"/>
      <c r="B50" s="161"/>
      <c r="C50" s="161"/>
      <c r="D50" s="161"/>
      <c r="E50" s="161"/>
      <c r="F50" s="161"/>
      <c r="G50" s="161"/>
      <c r="H50" s="161"/>
      <c r="I50" s="161"/>
      <c r="J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row>
    <row r="51" spans="1:65" s="164" customFormat="1" x14ac:dyDescent="0.2">
      <c r="A51" s="161"/>
      <c r="B51" s="161"/>
      <c r="C51" s="161"/>
      <c r="D51" s="161"/>
      <c r="E51" s="161"/>
      <c r="F51" s="161"/>
      <c r="G51" s="161"/>
      <c r="H51" s="161"/>
      <c r="I51" s="161"/>
      <c r="J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row>
    <row r="52" spans="1:65" s="164" customFormat="1" x14ac:dyDescent="0.2">
      <c r="A52" s="161"/>
      <c r="B52" s="161"/>
      <c r="C52" s="161"/>
      <c r="D52" s="161"/>
      <c r="E52" s="161"/>
      <c r="F52" s="161"/>
      <c r="G52" s="161"/>
      <c r="H52" s="161"/>
      <c r="I52" s="161"/>
      <c r="J52" s="161"/>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1"/>
      <c r="AI52" s="161"/>
      <c r="AJ52" s="161"/>
      <c r="AK52" s="161"/>
      <c r="AL52" s="161"/>
      <c r="AM52" s="161"/>
      <c r="AN52" s="161"/>
      <c r="AO52" s="161"/>
      <c r="AP52" s="161"/>
      <c r="AQ52" s="161"/>
      <c r="AR52" s="161"/>
      <c r="AS52" s="161"/>
      <c r="AT52" s="161"/>
      <c r="AU52" s="161"/>
      <c r="AV52" s="161"/>
      <c r="AW52" s="161"/>
      <c r="AX52" s="161"/>
      <c r="AY52" s="161"/>
      <c r="AZ52" s="161"/>
      <c r="BA52" s="161"/>
      <c r="BB52" s="161"/>
      <c r="BC52" s="161"/>
      <c r="BD52" s="161"/>
      <c r="BE52" s="161"/>
      <c r="BF52" s="161"/>
      <c r="BG52" s="161"/>
      <c r="BH52" s="161"/>
      <c r="BI52" s="161"/>
      <c r="BJ52" s="161"/>
      <c r="BK52" s="161"/>
      <c r="BL52" s="161"/>
      <c r="BM52" s="161"/>
    </row>
    <row r="53" spans="1:65" s="164" customFormat="1" x14ac:dyDescent="0.2">
      <c r="A53" s="161"/>
      <c r="B53" s="161"/>
      <c r="C53" s="161"/>
      <c r="D53" s="161"/>
      <c r="E53" s="161"/>
      <c r="F53" s="161"/>
      <c r="G53" s="161"/>
      <c r="H53" s="161"/>
      <c r="I53" s="161"/>
      <c r="J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row>
    <row r="54" spans="1:65" s="164" customFormat="1" x14ac:dyDescent="0.2">
      <c r="A54" s="161"/>
      <c r="B54" s="161"/>
      <c r="C54" s="161"/>
      <c r="D54" s="161"/>
      <c r="E54" s="161"/>
      <c r="F54" s="161"/>
      <c r="G54" s="161"/>
      <c r="H54" s="161"/>
      <c r="I54" s="161"/>
      <c r="J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row>
    <row r="55" spans="1:65" s="164" customFormat="1" x14ac:dyDescent="0.2">
      <c r="A55" s="161"/>
      <c r="B55" s="161"/>
      <c r="C55" s="161"/>
      <c r="D55" s="161"/>
      <c r="E55" s="161"/>
      <c r="F55" s="161"/>
      <c r="G55" s="161"/>
      <c r="H55" s="161"/>
      <c r="I55" s="161"/>
      <c r="J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1"/>
      <c r="AL55" s="161"/>
      <c r="AM55" s="161"/>
      <c r="AN55" s="161"/>
      <c r="AO55" s="161"/>
      <c r="AP55" s="161"/>
      <c r="AQ55" s="161"/>
      <c r="AR55" s="161"/>
      <c r="AS55" s="161"/>
      <c r="AT55" s="161"/>
      <c r="AU55" s="161"/>
      <c r="AV55" s="161"/>
      <c r="AW55" s="161"/>
      <c r="AX55" s="161"/>
      <c r="AY55" s="161"/>
      <c r="AZ55" s="161"/>
      <c r="BA55" s="161"/>
      <c r="BB55" s="161"/>
      <c r="BC55" s="161"/>
      <c r="BD55" s="161"/>
      <c r="BE55" s="161"/>
      <c r="BF55" s="161"/>
      <c r="BG55" s="161"/>
      <c r="BH55" s="161"/>
      <c r="BI55" s="161"/>
      <c r="BJ55" s="161"/>
      <c r="BK55" s="161"/>
      <c r="BL55" s="161"/>
      <c r="BM55" s="161"/>
    </row>
    <row r="56" spans="1:65" s="164" customFormat="1" x14ac:dyDescent="0.2">
      <c r="A56" s="161"/>
      <c r="B56" s="161"/>
      <c r="C56" s="161"/>
      <c r="D56" s="161"/>
      <c r="E56" s="161"/>
      <c r="F56" s="161"/>
      <c r="G56" s="161"/>
      <c r="H56" s="161"/>
      <c r="I56" s="161"/>
      <c r="J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161"/>
      <c r="AQ56" s="161"/>
      <c r="AR56" s="161"/>
      <c r="AS56" s="161"/>
      <c r="AT56" s="161"/>
      <c r="AU56" s="161"/>
      <c r="AV56" s="161"/>
      <c r="AW56" s="161"/>
      <c r="AX56" s="161"/>
      <c r="AY56" s="161"/>
      <c r="AZ56" s="161"/>
      <c r="BA56" s="161"/>
      <c r="BB56" s="161"/>
      <c r="BC56" s="161"/>
      <c r="BD56" s="161"/>
      <c r="BE56" s="161"/>
      <c r="BF56" s="161"/>
      <c r="BG56" s="161"/>
      <c r="BH56" s="161"/>
      <c r="BI56" s="161"/>
      <c r="BJ56" s="161"/>
      <c r="BK56" s="161"/>
      <c r="BL56" s="161"/>
      <c r="BM56" s="161"/>
    </row>
    <row r="57" spans="1:65" s="164" customFormat="1" x14ac:dyDescent="0.2">
      <c r="A57" s="161"/>
      <c r="B57" s="161"/>
      <c r="C57" s="161"/>
      <c r="D57" s="161"/>
      <c r="E57" s="161"/>
      <c r="F57" s="161"/>
      <c r="G57" s="161"/>
      <c r="H57" s="161"/>
      <c r="I57" s="161"/>
      <c r="J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1"/>
      <c r="AY57" s="161"/>
      <c r="AZ57" s="161"/>
      <c r="BA57" s="161"/>
      <c r="BB57" s="161"/>
      <c r="BC57" s="161"/>
      <c r="BD57" s="161"/>
      <c r="BE57" s="161"/>
      <c r="BF57" s="161"/>
      <c r="BG57" s="161"/>
      <c r="BH57" s="161"/>
      <c r="BI57" s="161"/>
      <c r="BJ57" s="161"/>
      <c r="BK57" s="161"/>
      <c r="BL57" s="161"/>
      <c r="BM57" s="161"/>
    </row>
    <row r="58" spans="1:65" s="164" customFormat="1" x14ac:dyDescent="0.2">
      <c r="A58" s="161"/>
      <c r="B58" s="161"/>
      <c r="C58" s="161"/>
      <c r="D58" s="161"/>
      <c r="E58" s="161"/>
      <c r="F58" s="161"/>
      <c r="G58" s="161"/>
      <c r="H58" s="161"/>
      <c r="I58" s="161"/>
      <c r="J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61"/>
      <c r="AV58" s="161"/>
      <c r="AW58" s="161"/>
      <c r="AX58" s="161"/>
      <c r="AY58" s="161"/>
      <c r="AZ58" s="161"/>
      <c r="BA58" s="161"/>
      <c r="BB58" s="161"/>
      <c r="BC58" s="161"/>
      <c r="BD58" s="161"/>
      <c r="BE58" s="161"/>
      <c r="BF58" s="161"/>
      <c r="BG58" s="161"/>
      <c r="BH58" s="161"/>
      <c r="BI58" s="161"/>
      <c r="BJ58" s="161"/>
      <c r="BK58" s="161"/>
      <c r="BL58" s="161"/>
      <c r="BM58" s="161"/>
    </row>
    <row r="59" spans="1:65" s="164" customFormat="1" x14ac:dyDescent="0.2">
      <c r="A59" s="161"/>
      <c r="B59" s="161"/>
      <c r="C59" s="161"/>
      <c r="D59" s="161"/>
      <c r="E59" s="161"/>
      <c r="F59" s="161"/>
      <c r="G59" s="161"/>
      <c r="H59" s="161"/>
      <c r="I59" s="161"/>
      <c r="J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161"/>
      <c r="AJ59" s="161"/>
      <c r="AK59" s="161"/>
      <c r="AL59" s="161"/>
      <c r="AM59" s="161"/>
      <c r="AN59" s="161"/>
      <c r="AO59" s="161"/>
      <c r="AP59" s="161"/>
      <c r="AQ59" s="161"/>
      <c r="AR59" s="161"/>
      <c r="AS59" s="161"/>
      <c r="AT59" s="161"/>
      <c r="AU59" s="161"/>
      <c r="AV59" s="161"/>
      <c r="AW59" s="161"/>
      <c r="AX59" s="161"/>
      <c r="AY59" s="161"/>
      <c r="AZ59" s="161"/>
      <c r="BA59" s="161"/>
      <c r="BB59" s="161"/>
      <c r="BC59" s="161"/>
      <c r="BD59" s="161"/>
      <c r="BE59" s="161"/>
      <c r="BF59" s="161"/>
      <c r="BG59" s="161"/>
      <c r="BH59" s="161"/>
      <c r="BI59" s="161"/>
      <c r="BJ59" s="161"/>
      <c r="BK59" s="161"/>
      <c r="BL59" s="161"/>
      <c r="BM59" s="161"/>
    </row>
    <row r="60" spans="1:65" s="164" customFormat="1" x14ac:dyDescent="0.2">
      <c r="A60" s="161"/>
      <c r="B60" s="161"/>
      <c r="C60" s="161"/>
      <c r="D60" s="161"/>
      <c r="E60" s="161"/>
      <c r="F60" s="161"/>
      <c r="G60" s="161"/>
      <c r="H60" s="161"/>
      <c r="I60" s="161"/>
      <c r="J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c r="AV60" s="161"/>
      <c r="AW60" s="161"/>
      <c r="AX60" s="161"/>
      <c r="AY60" s="161"/>
      <c r="AZ60" s="161"/>
      <c r="BA60" s="161"/>
      <c r="BB60" s="161"/>
      <c r="BC60" s="161"/>
      <c r="BD60" s="161"/>
      <c r="BE60" s="161"/>
      <c r="BF60" s="161"/>
      <c r="BG60" s="161"/>
      <c r="BH60" s="161"/>
      <c r="BI60" s="161"/>
      <c r="BJ60" s="161"/>
      <c r="BK60" s="161"/>
      <c r="BL60" s="161"/>
      <c r="BM60" s="161"/>
    </row>
    <row r="61" spans="1:65" s="164" customFormat="1" x14ac:dyDescent="0.2">
      <c r="A61" s="161"/>
      <c r="B61" s="161"/>
      <c r="C61" s="161"/>
      <c r="D61" s="161"/>
      <c r="E61" s="161"/>
      <c r="F61" s="161"/>
      <c r="G61" s="161"/>
      <c r="H61" s="161"/>
      <c r="I61" s="161"/>
      <c r="J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1"/>
      <c r="AR61" s="161"/>
      <c r="AS61" s="161"/>
      <c r="AT61" s="161"/>
      <c r="AU61" s="161"/>
      <c r="AV61" s="161"/>
      <c r="AW61" s="161"/>
      <c r="AX61" s="161"/>
      <c r="AY61" s="161"/>
      <c r="AZ61" s="161"/>
      <c r="BA61" s="161"/>
      <c r="BB61" s="161"/>
      <c r="BC61" s="161"/>
      <c r="BD61" s="161"/>
      <c r="BE61" s="161"/>
      <c r="BF61" s="161"/>
      <c r="BG61" s="161"/>
      <c r="BH61" s="161"/>
      <c r="BI61" s="161"/>
      <c r="BJ61" s="161"/>
      <c r="BK61" s="161"/>
      <c r="BL61" s="161"/>
      <c r="BM61" s="161"/>
    </row>
    <row r="62" spans="1:65" s="164" customFormat="1" x14ac:dyDescent="0.2">
      <c r="A62" s="161"/>
      <c r="B62" s="161"/>
      <c r="C62" s="161"/>
      <c r="D62" s="161"/>
      <c r="E62" s="161"/>
      <c r="F62" s="161"/>
      <c r="G62" s="161"/>
      <c r="H62" s="161"/>
      <c r="I62" s="161"/>
      <c r="J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row>
    <row r="63" spans="1:65" s="164" customFormat="1" x14ac:dyDescent="0.2">
      <c r="A63" s="161"/>
      <c r="B63" s="161"/>
      <c r="C63" s="161"/>
      <c r="D63" s="161"/>
      <c r="E63" s="161"/>
      <c r="F63" s="161"/>
      <c r="G63" s="161"/>
      <c r="H63" s="161"/>
      <c r="I63" s="161"/>
      <c r="J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c r="AK63" s="161"/>
      <c r="AL63" s="161"/>
      <c r="AM63" s="161"/>
      <c r="AN63" s="161"/>
      <c r="AO63" s="161"/>
      <c r="AP63" s="161"/>
      <c r="AQ63" s="161"/>
      <c r="AR63" s="161"/>
      <c r="AS63" s="161"/>
      <c r="AT63" s="161"/>
      <c r="AU63" s="161"/>
      <c r="AV63" s="161"/>
      <c r="AW63" s="161"/>
      <c r="AX63" s="161"/>
      <c r="AY63" s="161"/>
      <c r="AZ63" s="161"/>
      <c r="BA63" s="161"/>
      <c r="BB63" s="161"/>
      <c r="BC63" s="161"/>
      <c r="BD63" s="161"/>
      <c r="BE63" s="161"/>
      <c r="BF63" s="161"/>
      <c r="BG63" s="161"/>
      <c r="BH63" s="161"/>
      <c r="BI63" s="161"/>
      <c r="BJ63" s="161"/>
      <c r="BK63" s="161"/>
      <c r="BL63" s="161"/>
      <c r="BM63" s="161"/>
    </row>
    <row r="64" spans="1:65" s="164" customFormat="1" x14ac:dyDescent="0.2">
      <c r="A64" s="161"/>
      <c r="B64" s="161"/>
      <c r="C64" s="161"/>
      <c r="D64" s="161"/>
      <c r="E64" s="161"/>
      <c r="F64" s="161"/>
      <c r="G64" s="161"/>
      <c r="H64" s="161"/>
      <c r="I64" s="161"/>
      <c r="J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161"/>
      <c r="BA64" s="161"/>
      <c r="BB64" s="161"/>
      <c r="BC64" s="161"/>
      <c r="BD64" s="161"/>
      <c r="BE64" s="161"/>
      <c r="BF64" s="161"/>
      <c r="BG64" s="161"/>
      <c r="BH64" s="161"/>
      <c r="BI64" s="161"/>
      <c r="BJ64" s="161"/>
      <c r="BK64" s="161"/>
      <c r="BL64" s="161"/>
      <c r="BM64" s="161"/>
    </row>
    <row r="65" spans="1:65" s="164" customFormat="1" x14ac:dyDescent="0.2">
      <c r="A65" s="161"/>
      <c r="B65" s="161"/>
      <c r="C65" s="161"/>
      <c r="D65" s="161"/>
      <c r="E65" s="161"/>
      <c r="F65" s="161"/>
      <c r="G65" s="161"/>
      <c r="H65" s="161"/>
      <c r="I65" s="161"/>
      <c r="J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1"/>
      <c r="BC65" s="161"/>
      <c r="BD65" s="161"/>
      <c r="BE65" s="161"/>
      <c r="BF65" s="161"/>
      <c r="BG65" s="161"/>
      <c r="BH65" s="161"/>
      <c r="BI65" s="161"/>
      <c r="BJ65" s="161"/>
      <c r="BK65" s="161"/>
      <c r="BL65" s="161"/>
      <c r="BM65" s="161"/>
    </row>
    <row r="66" spans="1:65" s="164" customFormat="1" x14ac:dyDescent="0.2">
      <c r="A66" s="161"/>
      <c r="B66" s="161"/>
      <c r="C66" s="161"/>
      <c r="D66" s="161"/>
      <c r="E66" s="161"/>
      <c r="F66" s="161"/>
      <c r="G66" s="161"/>
      <c r="H66" s="161"/>
      <c r="I66" s="161"/>
      <c r="J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c r="AM66" s="161"/>
      <c r="AN66" s="161"/>
      <c r="AO66" s="161"/>
      <c r="AP66" s="161"/>
      <c r="AQ66" s="161"/>
      <c r="AR66" s="161"/>
      <c r="AS66" s="161"/>
      <c r="AT66" s="161"/>
      <c r="AU66" s="161"/>
      <c r="AV66" s="161"/>
      <c r="AW66" s="161"/>
      <c r="AX66" s="161"/>
      <c r="AY66" s="161"/>
      <c r="AZ66" s="161"/>
      <c r="BA66" s="161"/>
      <c r="BB66" s="161"/>
      <c r="BC66" s="161"/>
      <c r="BD66" s="161"/>
      <c r="BE66" s="161"/>
      <c r="BF66" s="161"/>
      <c r="BG66" s="161"/>
      <c r="BH66" s="161"/>
      <c r="BI66" s="161"/>
      <c r="BJ66" s="161"/>
      <c r="BK66" s="161"/>
      <c r="BL66" s="161"/>
      <c r="BM66" s="161"/>
    </row>
    <row r="67" spans="1:65" s="164" customFormat="1" x14ac:dyDescent="0.2">
      <c r="A67" s="161"/>
      <c r="B67" s="161"/>
      <c r="C67" s="161"/>
      <c r="D67" s="161"/>
      <c r="E67" s="161"/>
      <c r="F67" s="161"/>
      <c r="G67" s="161"/>
      <c r="H67" s="161"/>
      <c r="I67" s="161"/>
      <c r="J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1"/>
      <c r="AY67" s="161"/>
      <c r="AZ67" s="161"/>
      <c r="BA67" s="161"/>
      <c r="BB67" s="161"/>
      <c r="BC67" s="161"/>
      <c r="BD67" s="161"/>
      <c r="BE67" s="161"/>
      <c r="BF67" s="161"/>
      <c r="BG67" s="161"/>
      <c r="BH67" s="161"/>
      <c r="BI67" s="161"/>
      <c r="BJ67" s="161"/>
      <c r="BK67" s="161"/>
      <c r="BL67" s="161"/>
      <c r="BM67" s="161"/>
    </row>
    <row r="68" spans="1:65" s="164" customFormat="1" x14ac:dyDescent="0.2">
      <c r="A68" s="161"/>
      <c r="B68" s="161"/>
      <c r="C68" s="161"/>
      <c r="D68" s="161"/>
      <c r="E68" s="161"/>
      <c r="F68" s="161"/>
      <c r="G68" s="161"/>
      <c r="H68" s="161"/>
      <c r="I68" s="161"/>
      <c r="J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1"/>
      <c r="AY68" s="161"/>
      <c r="AZ68" s="161"/>
      <c r="BA68" s="161"/>
      <c r="BB68" s="161"/>
      <c r="BC68" s="161"/>
      <c r="BD68" s="161"/>
      <c r="BE68" s="161"/>
      <c r="BF68" s="161"/>
      <c r="BG68" s="161"/>
      <c r="BH68" s="161"/>
      <c r="BI68" s="161"/>
      <c r="BJ68" s="161"/>
      <c r="BK68" s="161"/>
      <c r="BL68" s="161"/>
      <c r="BM68" s="161"/>
    </row>
    <row r="69" spans="1:65" s="164" customFormat="1" x14ac:dyDescent="0.2">
      <c r="A69" s="161"/>
      <c r="B69" s="161"/>
      <c r="C69" s="161"/>
      <c r="D69" s="161"/>
      <c r="E69" s="161"/>
      <c r="F69" s="161"/>
      <c r="G69" s="161"/>
      <c r="H69" s="161"/>
      <c r="I69" s="161"/>
      <c r="J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1"/>
      <c r="AL69" s="161"/>
      <c r="AM69" s="161"/>
      <c r="AN69" s="161"/>
      <c r="AO69" s="161"/>
      <c r="AP69" s="161"/>
      <c r="AQ69" s="161"/>
      <c r="AR69" s="161"/>
      <c r="AS69" s="161"/>
      <c r="AT69" s="161"/>
      <c r="AU69" s="161"/>
      <c r="AV69" s="161"/>
      <c r="AW69" s="161"/>
      <c r="AX69" s="161"/>
      <c r="AY69" s="161"/>
      <c r="AZ69" s="161"/>
      <c r="BA69" s="161"/>
      <c r="BB69" s="161"/>
      <c r="BC69" s="161"/>
      <c r="BD69" s="161"/>
      <c r="BE69" s="161"/>
      <c r="BF69" s="161"/>
      <c r="BG69" s="161"/>
      <c r="BH69" s="161"/>
      <c r="BI69" s="161"/>
      <c r="BJ69" s="161"/>
      <c r="BK69" s="161"/>
      <c r="BL69" s="161"/>
      <c r="BM69" s="161"/>
    </row>
    <row r="70" spans="1:65" s="164" customFormat="1" x14ac:dyDescent="0.2">
      <c r="A70" s="161"/>
      <c r="B70" s="161"/>
      <c r="C70" s="161"/>
      <c r="D70" s="161"/>
      <c r="E70" s="161"/>
      <c r="F70" s="161"/>
      <c r="G70" s="161"/>
      <c r="H70" s="161"/>
      <c r="I70" s="161"/>
      <c r="J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c r="AL70" s="161"/>
      <c r="AM70" s="161"/>
      <c r="AN70" s="161"/>
      <c r="AO70" s="161"/>
      <c r="AP70" s="161"/>
      <c r="AQ70" s="161"/>
      <c r="AR70" s="161"/>
      <c r="AS70" s="161"/>
      <c r="AT70" s="161"/>
      <c r="AU70" s="161"/>
      <c r="AV70" s="161"/>
      <c r="AW70" s="161"/>
      <c r="AX70" s="161"/>
      <c r="AY70" s="161"/>
      <c r="AZ70" s="161"/>
      <c r="BA70" s="161"/>
      <c r="BB70" s="161"/>
      <c r="BC70" s="161"/>
      <c r="BD70" s="161"/>
      <c r="BE70" s="161"/>
      <c r="BF70" s="161"/>
      <c r="BG70" s="161"/>
      <c r="BH70" s="161"/>
      <c r="BI70" s="161"/>
      <c r="BJ70" s="161"/>
      <c r="BK70" s="161"/>
      <c r="BL70" s="161"/>
      <c r="BM70" s="161"/>
    </row>
    <row r="71" spans="1:65" s="164" customFormat="1" x14ac:dyDescent="0.2">
      <c r="A71" s="161"/>
      <c r="B71" s="161"/>
      <c r="C71" s="161"/>
      <c r="D71" s="161"/>
      <c r="E71" s="161"/>
      <c r="F71" s="161"/>
      <c r="G71" s="161"/>
      <c r="H71" s="161"/>
      <c r="I71" s="161"/>
      <c r="J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1"/>
      <c r="AL71" s="161"/>
      <c r="AM71" s="161"/>
      <c r="AN71" s="161"/>
      <c r="AO71" s="161"/>
      <c r="AP71" s="161"/>
      <c r="AQ71" s="161"/>
      <c r="AR71" s="161"/>
      <c r="AS71" s="161"/>
      <c r="AT71" s="161"/>
      <c r="AU71" s="161"/>
      <c r="AV71" s="161"/>
      <c r="AW71" s="161"/>
      <c r="AX71" s="161"/>
      <c r="AY71" s="161"/>
      <c r="AZ71" s="161"/>
      <c r="BA71" s="161"/>
      <c r="BB71" s="161"/>
      <c r="BC71" s="161"/>
      <c r="BD71" s="161"/>
      <c r="BE71" s="161"/>
      <c r="BF71" s="161"/>
      <c r="BG71" s="161"/>
      <c r="BH71" s="161"/>
      <c r="BI71" s="161"/>
      <c r="BJ71" s="161"/>
      <c r="BK71" s="161"/>
      <c r="BL71" s="161"/>
      <c r="BM71" s="161"/>
    </row>
    <row r="72" spans="1:65" s="164" customFormat="1" x14ac:dyDescent="0.2">
      <c r="A72" s="161"/>
      <c r="B72" s="161"/>
      <c r="C72" s="161"/>
      <c r="D72" s="161"/>
      <c r="E72" s="161"/>
      <c r="F72" s="161"/>
      <c r="G72" s="161"/>
      <c r="H72" s="161"/>
      <c r="I72" s="161"/>
      <c r="J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1"/>
      <c r="AN72" s="161"/>
      <c r="AO72" s="161"/>
      <c r="AP72" s="161"/>
      <c r="AQ72" s="161"/>
      <c r="AR72" s="161"/>
      <c r="AS72" s="161"/>
      <c r="AT72" s="161"/>
      <c r="AU72" s="161"/>
      <c r="AV72" s="161"/>
      <c r="AW72" s="161"/>
      <c r="AX72" s="161"/>
      <c r="AY72" s="161"/>
      <c r="AZ72" s="161"/>
      <c r="BA72" s="161"/>
      <c r="BB72" s="161"/>
      <c r="BC72" s="161"/>
      <c r="BD72" s="161"/>
      <c r="BE72" s="161"/>
      <c r="BF72" s="161"/>
      <c r="BG72" s="161"/>
      <c r="BH72" s="161"/>
      <c r="BI72" s="161"/>
      <c r="BJ72" s="161"/>
      <c r="BK72" s="161"/>
      <c r="BL72" s="161"/>
      <c r="BM72" s="161"/>
    </row>
    <row r="73" spans="1:65" s="164" customFormat="1" x14ac:dyDescent="0.2">
      <c r="A73" s="161"/>
      <c r="B73" s="161"/>
      <c r="C73" s="161"/>
      <c r="D73" s="161"/>
      <c r="E73" s="161"/>
      <c r="F73" s="161"/>
      <c r="G73" s="161"/>
      <c r="H73" s="161"/>
      <c r="I73" s="161"/>
      <c r="J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161"/>
      <c r="AM73" s="161"/>
      <c r="AN73" s="161"/>
      <c r="AO73" s="161"/>
      <c r="AP73" s="161"/>
      <c r="AQ73" s="161"/>
      <c r="AR73" s="161"/>
      <c r="AS73" s="161"/>
      <c r="AT73" s="161"/>
      <c r="AU73" s="161"/>
      <c r="AV73" s="161"/>
      <c r="AW73" s="161"/>
      <c r="AX73" s="161"/>
      <c r="AY73" s="161"/>
      <c r="AZ73" s="161"/>
      <c r="BA73" s="161"/>
      <c r="BB73" s="161"/>
      <c r="BC73" s="161"/>
      <c r="BD73" s="161"/>
      <c r="BE73" s="161"/>
      <c r="BF73" s="161"/>
      <c r="BG73" s="161"/>
      <c r="BH73" s="161"/>
      <c r="BI73" s="161"/>
      <c r="BJ73" s="161"/>
      <c r="BK73" s="161"/>
      <c r="BL73" s="161"/>
      <c r="BM73" s="161"/>
    </row>
    <row r="74" spans="1:65" s="164" customFormat="1" x14ac:dyDescent="0.2">
      <c r="A74" s="161"/>
      <c r="B74" s="161"/>
      <c r="C74" s="161"/>
      <c r="D74" s="161"/>
      <c r="E74" s="161"/>
      <c r="F74" s="161"/>
      <c r="G74" s="161"/>
      <c r="H74" s="161"/>
      <c r="I74" s="161"/>
      <c r="J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161"/>
      <c r="AM74" s="161"/>
      <c r="AN74" s="161"/>
      <c r="AO74" s="161"/>
      <c r="AP74" s="161"/>
      <c r="AQ74" s="161"/>
      <c r="AR74" s="161"/>
      <c r="AS74" s="161"/>
      <c r="AT74" s="161"/>
      <c r="AU74" s="161"/>
      <c r="AV74" s="161"/>
      <c r="AW74" s="161"/>
      <c r="AX74" s="161"/>
      <c r="AY74" s="161"/>
      <c r="AZ74" s="161"/>
      <c r="BA74" s="161"/>
      <c r="BB74" s="161"/>
      <c r="BC74" s="161"/>
      <c r="BD74" s="161"/>
      <c r="BE74" s="161"/>
      <c r="BF74" s="161"/>
      <c r="BG74" s="161"/>
      <c r="BH74" s="161"/>
      <c r="BI74" s="161"/>
      <c r="BJ74" s="161"/>
      <c r="BK74" s="161"/>
      <c r="BL74" s="161"/>
      <c r="BM74" s="161"/>
    </row>
    <row r="75" spans="1:65" s="164" customFormat="1" x14ac:dyDescent="0.2">
      <c r="A75" s="161"/>
      <c r="B75" s="161"/>
      <c r="C75" s="161"/>
      <c r="D75" s="161"/>
      <c r="E75" s="161"/>
      <c r="F75" s="161"/>
      <c r="G75" s="161"/>
      <c r="H75" s="161"/>
      <c r="I75" s="161"/>
      <c r="J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1"/>
      <c r="AL75" s="161"/>
      <c r="AM75" s="161"/>
      <c r="AN75" s="161"/>
      <c r="AO75" s="161"/>
      <c r="AP75" s="161"/>
      <c r="AQ75" s="161"/>
      <c r="AR75" s="161"/>
      <c r="AS75" s="161"/>
      <c r="AT75" s="161"/>
      <c r="AU75" s="161"/>
      <c r="AV75" s="161"/>
      <c r="AW75" s="161"/>
      <c r="AX75" s="161"/>
      <c r="AY75" s="161"/>
      <c r="AZ75" s="161"/>
      <c r="BA75" s="161"/>
      <c r="BB75" s="161"/>
      <c r="BC75" s="161"/>
      <c r="BD75" s="161"/>
      <c r="BE75" s="161"/>
      <c r="BF75" s="161"/>
      <c r="BG75" s="161"/>
      <c r="BH75" s="161"/>
      <c r="BI75" s="161"/>
      <c r="BJ75" s="161"/>
      <c r="BK75" s="161"/>
      <c r="BL75" s="161"/>
      <c r="BM75" s="161"/>
    </row>
    <row r="76" spans="1:65" s="164" customFormat="1" x14ac:dyDescent="0.2">
      <c r="A76" s="161"/>
      <c r="B76" s="161"/>
      <c r="C76" s="161"/>
      <c r="D76" s="161"/>
      <c r="E76" s="161"/>
      <c r="F76" s="161"/>
      <c r="G76" s="161"/>
      <c r="H76" s="161"/>
      <c r="I76" s="161"/>
      <c r="J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c r="AL76" s="161"/>
      <c r="AM76" s="161"/>
      <c r="AN76" s="161"/>
      <c r="AO76" s="161"/>
      <c r="AP76" s="161"/>
      <c r="AQ76" s="161"/>
      <c r="AR76" s="161"/>
      <c r="AS76" s="161"/>
      <c r="AT76" s="161"/>
      <c r="AU76" s="161"/>
      <c r="AV76" s="161"/>
      <c r="AW76" s="161"/>
      <c r="AX76" s="161"/>
      <c r="AY76" s="161"/>
      <c r="AZ76" s="161"/>
      <c r="BA76" s="161"/>
      <c r="BB76" s="161"/>
      <c r="BC76" s="161"/>
      <c r="BD76" s="161"/>
      <c r="BE76" s="161"/>
      <c r="BF76" s="161"/>
      <c r="BG76" s="161"/>
      <c r="BH76" s="161"/>
      <c r="BI76" s="161"/>
      <c r="BJ76" s="161"/>
      <c r="BK76" s="161"/>
      <c r="BL76" s="161"/>
      <c r="BM76" s="161"/>
    </row>
    <row r="77" spans="1:65" s="164" customFormat="1" x14ac:dyDescent="0.2">
      <c r="A77" s="161"/>
      <c r="B77" s="161"/>
      <c r="C77" s="161"/>
      <c r="D77" s="161"/>
      <c r="E77" s="161"/>
      <c r="F77" s="161"/>
      <c r="G77" s="161"/>
      <c r="H77" s="161"/>
      <c r="I77" s="161"/>
      <c r="J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161"/>
      <c r="AM77" s="161"/>
      <c r="AN77" s="161"/>
      <c r="AO77" s="161"/>
      <c r="AP77" s="161"/>
      <c r="AQ77" s="161"/>
      <c r="AR77" s="161"/>
      <c r="AS77" s="161"/>
      <c r="AT77" s="161"/>
      <c r="AU77" s="161"/>
      <c r="AV77" s="161"/>
      <c r="AW77" s="161"/>
      <c r="AX77" s="161"/>
      <c r="AY77" s="161"/>
      <c r="AZ77" s="161"/>
      <c r="BA77" s="161"/>
      <c r="BB77" s="161"/>
      <c r="BC77" s="161"/>
      <c r="BD77" s="161"/>
      <c r="BE77" s="161"/>
      <c r="BF77" s="161"/>
      <c r="BG77" s="161"/>
      <c r="BH77" s="161"/>
      <c r="BI77" s="161"/>
      <c r="BJ77" s="161"/>
      <c r="BK77" s="161"/>
      <c r="BL77" s="161"/>
      <c r="BM77" s="161"/>
    </row>
    <row r="78" spans="1:65" s="164" customFormat="1" x14ac:dyDescent="0.2">
      <c r="A78" s="161"/>
      <c r="B78" s="161"/>
      <c r="C78" s="161"/>
      <c r="D78" s="161"/>
      <c r="E78" s="161"/>
      <c r="F78" s="161"/>
      <c r="G78" s="161"/>
      <c r="H78" s="161"/>
      <c r="I78" s="161"/>
      <c r="J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1"/>
      <c r="AN78" s="161"/>
      <c r="AO78" s="161"/>
      <c r="AP78" s="161"/>
      <c r="AQ78" s="161"/>
      <c r="AR78" s="161"/>
      <c r="AS78" s="161"/>
      <c r="AT78" s="161"/>
      <c r="AU78" s="161"/>
      <c r="AV78" s="161"/>
      <c r="AW78" s="161"/>
      <c r="AX78" s="161"/>
      <c r="AY78" s="161"/>
      <c r="AZ78" s="161"/>
      <c r="BA78" s="161"/>
      <c r="BB78" s="161"/>
      <c r="BC78" s="161"/>
      <c r="BD78" s="161"/>
      <c r="BE78" s="161"/>
      <c r="BF78" s="161"/>
      <c r="BG78" s="161"/>
      <c r="BH78" s="161"/>
      <c r="BI78" s="161"/>
      <c r="BJ78" s="161"/>
      <c r="BK78" s="161"/>
      <c r="BL78" s="161"/>
      <c r="BM78" s="161"/>
    </row>
    <row r="79" spans="1:65" s="164" customFormat="1" x14ac:dyDescent="0.2">
      <c r="A79" s="161"/>
      <c r="B79" s="161"/>
      <c r="C79" s="161"/>
      <c r="D79" s="161"/>
      <c r="E79" s="161"/>
      <c r="F79" s="161"/>
      <c r="G79" s="161"/>
      <c r="H79" s="161"/>
      <c r="I79" s="161"/>
      <c r="J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c r="AK79" s="161"/>
      <c r="AL79" s="161"/>
      <c r="AM79" s="161"/>
      <c r="AN79" s="161"/>
      <c r="AO79" s="161"/>
      <c r="AP79" s="161"/>
      <c r="AQ79" s="161"/>
      <c r="AR79" s="161"/>
      <c r="AS79" s="161"/>
      <c r="AT79" s="161"/>
      <c r="AU79" s="161"/>
      <c r="AV79" s="161"/>
      <c r="AW79" s="161"/>
      <c r="AX79" s="161"/>
      <c r="AY79" s="161"/>
      <c r="AZ79" s="161"/>
      <c r="BA79" s="161"/>
      <c r="BB79" s="161"/>
      <c r="BC79" s="161"/>
      <c r="BD79" s="161"/>
      <c r="BE79" s="161"/>
      <c r="BF79" s="161"/>
      <c r="BG79" s="161"/>
      <c r="BH79" s="161"/>
      <c r="BI79" s="161"/>
      <c r="BJ79" s="161"/>
      <c r="BK79" s="161"/>
      <c r="BL79" s="161"/>
      <c r="BM79" s="161"/>
    </row>
    <row r="80" spans="1:65" s="164" customFormat="1" x14ac:dyDescent="0.2">
      <c r="A80" s="161"/>
      <c r="B80" s="161"/>
      <c r="C80" s="161"/>
      <c r="D80" s="161"/>
      <c r="E80" s="161"/>
      <c r="F80" s="161"/>
      <c r="G80" s="161"/>
      <c r="H80" s="161"/>
      <c r="I80" s="161"/>
      <c r="J80" s="161"/>
      <c r="L80" s="161"/>
      <c r="M80" s="161"/>
      <c r="N80" s="161"/>
      <c r="O80" s="161"/>
      <c r="P80" s="161"/>
      <c r="Q80" s="161"/>
      <c r="R80" s="161"/>
      <c r="S80" s="161"/>
      <c r="T80" s="161"/>
      <c r="U80" s="161"/>
      <c r="V80" s="161"/>
      <c r="W80" s="161"/>
      <c r="X80" s="161"/>
      <c r="Y80" s="161"/>
      <c r="Z80" s="161"/>
      <c r="AA80" s="161"/>
      <c r="AB80" s="161"/>
      <c r="AC80" s="161"/>
      <c r="AD80" s="161"/>
      <c r="AE80" s="161"/>
      <c r="AF80" s="161"/>
      <c r="AG80" s="161"/>
      <c r="AH80" s="161"/>
      <c r="AI80" s="161"/>
      <c r="AJ80" s="161"/>
      <c r="AK80" s="161"/>
      <c r="AL80" s="161"/>
      <c r="AM80" s="161"/>
      <c r="AN80" s="161"/>
      <c r="AO80" s="161"/>
      <c r="AP80" s="161"/>
      <c r="AQ80" s="161"/>
      <c r="AR80" s="161"/>
      <c r="AS80" s="161"/>
      <c r="AT80" s="161"/>
      <c r="AU80" s="161"/>
      <c r="AV80" s="161"/>
      <c r="AW80" s="161"/>
      <c r="AX80" s="161"/>
      <c r="AY80" s="161"/>
      <c r="AZ80" s="161"/>
      <c r="BA80" s="161"/>
      <c r="BB80" s="161"/>
      <c r="BC80" s="161"/>
      <c r="BD80" s="161"/>
      <c r="BE80" s="161"/>
      <c r="BF80" s="161"/>
      <c r="BG80" s="161"/>
      <c r="BH80" s="161"/>
      <c r="BI80" s="161"/>
      <c r="BJ80" s="161"/>
      <c r="BK80" s="161"/>
      <c r="BL80" s="161"/>
      <c r="BM80" s="161"/>
    </row>
    <row r="81" spans="1:65" s="164" customFormat="1" x14ac:dyDescent="0.2">
      <c r="A81" s="161"/>
      <c r="B81" s="161"/>
      <c r="C81" s="161"/>
      <c r="D81" s="161"/>
      <c r="E81" s="161"/>
      <c r="F81" s="161"/>
      <c r="G81" s="161"/>
      <c r="H81" s="161"/>
      <c r="I81" s="161"/>
      <c r="J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c r="AP81" s="161"/>
      <c r="AQ81" s="161"/>
      <c r="AR81" s="161"/>
      <c r="AS81" s="161"/>
      <c r="AT81" s="161"/>
      <c r="AU81" s="161"/>
      <c r="AV81" s="161"/>
      <c r="AW81" s="161"/>
      <c r="AX81" s="161"/>
      <c r="AY81" s="161"/>
      <c r="AZ81" s="161"/>
      <c r="BA81" s="161"/>
      <c r="BB81" s="161"/>
      <c r="BC81" s="161"/>
      <c r="BD81" s="161"/>
      <c r="BE81" s="161"/>
      <c r="BF81" s="161"/>
      <c r="BG81" s="161"/>
      <c r="BH81" s="161"/>
      <c r="BI81" s="161"/>
      <c r="BJ81" s="161"/>
      <c r="BK81" s="161"/>
      <c r="BL81" s="161"/>
      <c r="BM81" s="161"/>
    </row>
    <row r="82" spans="1:65" s="164" customFormat="1" x14ac:dyDescent="0.2">
      <c r="A82" s="161"/>
      <c r="B82" s="161"/>
      <c r="C82" s="161"/>
      <c r="D82" s="161"/>
      <c r="E82" s="161"/>
      <c r="F82" s="161"/>
      <c r="G82" s="161"/>
      <c r="H82" s="161"/>
      <c r="I82" s="161"/>
      <c r="J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c r="AM82" s="161"/>
      <c r="AN82" s="161"/>
      <c r="AO82" s="161"/>
      <c r="AP82" s="161"/>
      <c r="AQ82" s="161"/>
      <c r="AR82" s="161"/>
      <c r="AS82" s="161"/>
      <c r="AT82" s="161"/>
      <c r="AU82" s="161"/>
      <c r="AV82" s="161"/>
      <c r="AW82" s="161"/>
      <c r="AX82" s="161"/>
      <c r="AY82" s="161"/>
      <c r="AZ82" s="161"/>
      <c r="BA82" s="161"/>
      <c r="BB82" s="161"/>
      <c r="BC82" s="161"/>
      <c r="BD82" s="161"/>
      <c r="BE82" s="161"/>
      <c r="BF82" s="161"/>
      <c r="BG82" s="161"/>
      <c r="BH82" s="161"/>
      <c r="BI82" s="161"/>
      <c r="BJ82" s="161"/>
      <c r="BK82" s="161"/>
      <c r="BL82" s="161"/>
      <c r="BM82" s="161"/>
    </row>
    <row r="83" spans="1:65" s="164" customFormat="1" x14ac:dyDescent="0.2">
      <c r="A83" s="161"/>
      <c r="B83" s="161"/>
      <c r="C83" s="161"/>
      <c r="D83" s="161"/>
      <c r="E83" s="161"/>
      <c r="F83" s="161"/>
      <c r="G83" s="161"/>
      <c r="H83" s="161"/>
      <c r="I83" s="161"/>
      <c r="J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c r="AM83" s="161"/>
      <c r="AN83" s="161"/>
      <c r="AO83" s="161"/>
      <c r="AP83" s="161"/>
      <c r="AQ83" s="161"/>
      <c r="AR83" s="161"/>
      <c r="AS83" s="161"/>
      <c r="AT83" s="161"/>
      <c r="AU83" s="161"/>
      <c r="AV83" s="161"/>
      <c r="AW83" s="161"/>
      <c r="AX83" s="161"/>
      <c r="AY83" s="161"/>
      <c r="AZ83" s="161"/>
      <c r="BA83" s="161"/>
      <c r="BB83" s="161"/>
      <c r="BC83" s="161"/>
      <c r="BD83" s="161"/>
      <c r="BE83" s="161"/>
      <c r="BF83" s="161"/>
      <c r="BG83" s="161"/>
      <c r="BH83" s="161"/>
      <c r="BI83" s="161"/>
      <c r="BJ83" s="161"/>
      <c r="BK83" s="161"/>
      <c r="BL83" s="161"/>
      <c r="BM83" s="161"/>
    </row>
    <row r="84" spans="1:65" s="164" customFormat="1" x14ac:dyDescent="0.2">
      <c r="A84" s="161"/>
      <c r="B84" s="161"/>
      <c r="C84" s="161"/>
      <c r="D84" s="161"/>
      <c r="E84" s="161"/>
      <c r="F84" s="161"/>
      <c r="G84" s="161"/>
      <c r="H84" s="161"/>
      <c r="I84" s="161"/>
      <c r="J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1"/>
      <c r="AM84" s="161"/>
      <c r="AN84" s="161"/>
      <c r="AO84" s="161"/>
      <c r="AP84" s="161"/>
      <c r="AQ84" s="161"/>
      <c r="AR84" s="161"/>
      <c r="AS84" s="161"/>
      <c r="AT84" s="161"/>
      <c r="AU84" s="161"/>
      <c r="AV84" s="161"/>
      <c r="AW84" s="161"/>
      <c r="AX84" s="161"/>
      <c r="AY84" s="161"/>
      <c r="AZ84" s="161"/>
      <c r="BA84" s="161"/>
      <c r="BB84" s="161"/>
      <c r="BC84" s="161"/>
      <c r="BD84" s="161"/>
      <c r="BE84" s="161"/>
      <c r="BF84" s="161"/>
      <c r="BG84" s="161"/>
      <c r="BH84" s="161"/>
      <c r="BI84" s="161"/>
      <c r="BJ84" s="161"/>
      <c r="BK84" s="161"/>
      <c r="BL84" s="161"/>
      <c r="BM84" s="161"/>
    </row>
    <row r="85" spans="1:65" s="164" customFormat="1" x14ac:dyDescent="0.2">
      <c r="A85" s="161"/>
      <c r="B85" s="161"/>
      <c r="C85" s="161"/>
      <c r="D85" s="161"/>
      <c r="E85" s="161"/>
      <c r="F85" s="161"/>
      <c r="G85" s="161"/>
      <c r="H85" s="161"/>
      <c r="I85" s="161"/>
      <c r="J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c r="AP85" s="161"/>
      <c r="AQ85" s="161"/>
      <c r="AR85" s="161"/>
      <c r="AS85" s="161"/>
      <c r="AT85" s="161"/>
      <c r="AU85" s="161"/>
      <c r="AV85" s="161"/>
      <c r="AW85" s="161"/>
      <c r="AX85" s="161"/>
      <c r="AY85" s="161"/>
      <c r="AZ85" s="161"/>
      <c r="BA85" s="161"/>
      <c r="BB85" s="161"/>
      <c r="BC85" s="161"/>
      <c r="BD85" s="161"/>
      <c r="BE85" s="161"/>
      <c r="BF85" s="161"/>
      <c r="BG85" s="161"/>
      <c r="BH85" s="161"/>
      <c r="BI85" s="161"/>
      <c r="BJ85" s="161"/>
      <c r="BK85" s="161"/>
      <c r="BL85" s="161"/>
      <c r="BM85" s="161"/>
    </row>
    <row r="86" spans="1:65" s="164" customFormat="1" x14ac:dyDescent="0.2">
      <c r="A86" s="161"/>
      <c r="B86" s="161"/>
      <c r="C86" s="161"/>
      <c r="D86" s="161"/>
      <c r="E86" s="161"/>
      <c r="F86" s="161"/>
      <c r="G86" s="161"/>
      <c r="H86" s="161"/>
      <c r="I86" s="161"/>
      <c r="J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1"/>
      <c r="AS86" s="161"/>
      <c r="AT86" s="161"/>
      <c r="AU86" s="161"/>
      <c r="AV86" s="161"/>
      <c r="AW86" s="161"/>
      <c r="AX86" s="161"/>
      <c r="AY86" s="161"/>
      <c r="AZ86" s="161"/>
      <c r="BA86" s="161"/>
      <c r="BB86" s="161"/>
      <c r="BC86" s="161"/>
      <c r="BD86" s="161"/>
      <c r="BE86" s="161"/>
      <c r="BF86" s="161"/>
      <c r="BG86" s="161"/>
      <c r="BH86" s="161"/>
      <c r="BI86" s="161"/>
      <c r="BJ86" s="161"/>
      <c r="BK86" s="161"/>
      <c r="BL86" s="161"/>
      <c r="BM86" s="161"/>
    </row>
    <row r="87" spans="1:65" s="164" customFormat="1" x14ac:dyDescent="0.2">
      <c r="A87" s="161"/>
      <c r="B87" s="161"/>
      <c r="C87" s="161"/>
      <c r="D87" s="161"/>
      <c r="E87" s="161"/>
      <c r="F87" s="161"/>
      <c r="G87" s="161"/>
      <c r="H87" s="161"/>
      <c r="I87" s="161"/>
      <c r="J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c r="AU87" s="161"/>
      <c r="AV87" s="161"/>
      <c r="AW87" s="161"/>
      <c r="AX87" s="161"/>
      <c r="AY87" s="161"/>
      <c r="AZ87" s="161"/>
      <c r="BA87" s="161"/>
      <c r="BB87" s="161"/>
      <c r="BC87" s="161"/>
      <c r="BD87" s="161"/>
      <c r="BE87" s="161"/>
      <c r="BF87" s="161"/>
      <c r="BG87" s="161"/>
      <c r="BH87" s="161"/>
      <c r="BI87" s="161"/>
      <c r="BJ87" s="161"/>
      <c r="BK87" s="161"/>
      <c r="BL87" s="161"/>
      <c r="BM87" s="161"/>
    </row>
    <row r="88" spans="1:65" s="164" customFormat="1" x14ac:dyDescent="0.2">
      <c r="A88" s="161"/>
      <c r="B88" s="161"/>
      <c r="C88" s="161"/>
      <c r="D88" s="161"/>
      <c r="E88" s="161"/>
      <c r="F88" s="161"/>
      <c r="G88" s="161"/>
      <c r="H88" s="161"/>
      <c r="I88" s="161"/>
      <c r="J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c r="AM88" s="161"/>
      <c r="AN88" s="161"/>
      <c r="AO88" s="161"/>
      <c r="AP88" s="161"/>
      <c r="AQ88" s="161"/>
      <c r="AR88" s="161"/>
      <c r="AS88" s="161"/>
      <c r="AT88" s="161"/>
      <c r="AU88" s="161"/>
      <c r="AV88" s="161"/>
      <c r="AW88" s="161"/>
      <c r="AX88" s="161"/>
      <c r="AY88" s="161"/>
      <c r="AZ88" s="161"/>
      <c r="BA88" s="161"/>
      <c r="BB88" s="161"/>
      <c r="BC88" s="161"/>
      <c r="BD88" s="161"/>
      <c r="BE88" s="161"/>
      <c r="BF88" s="161"/>
      <c r="BG88" s="161"/>
      <c r="BH88" s="161"/>
      <c r="BI88" s="161"/>
      <c r="BJ88" s="161"/>
      <c r="BK88" s="161"/>
      <c r="BL88" s="161"/>
      <c r="BM88" s="161"/>
    </row>
    <row r="89" spans="1:65" s="164" customFormat="1" x14ac:dyDescent="0.2">
      <c r="A89" s="161"/>
      <c r="B89" s="161"/>
      <c r="C89" s="161"/>
      <c r="D89" s="161"/>
      <c r="E89" s="161"/>
      <c r="F89" s="161"/>
      <c r="G89" s="161"/>
      <c r="H89" s="161"/>
      <c r="I89" s="161"/>
      <c r="J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c r="AM89" s="161"/>
      <c r="AN89" s="161"/>
      <c r="AO89" s="161"/>
      <c r="AP89" s="161"/>
      <c r="AQ89" s="161"/>
      <c r="AR89" s="161"/>
      <c r="AS89" s="161"/>
      <c r="AT89" s="161"/>
      <c r="AU89" s="161"/>
      <c r="AV89" s="161"/>
      <c r="AW89" s="161"/>
      <c r="AX89" s="161"/>
      <c r="AY89" s="161"/>
      <c r="AZ89" s="161"/>
      <c r="BA89" s="161"/>
      <c r="BB89" s="161"/>
      <c r="BC89" s="161"/>
      <c r="BD89" s="161"/>
      <c r="BE89" s="161"/>
      <c r="BF89" s="161"/>
      <c r="BG89" s="161"/>
      <c r="BH89" s="161"/>
      <c r="BI89" s="161"/>
      <c r="BJ89" s="161"/>
      <c r="BK89" s="161"/>
      <c r="BL89" s="161"/>
      <c r="BM89" s="161"/>
    </row>
    <row r="90" spans="1:65" s="164" customFormat="1" x14ac:dyDescent="0.2">
      <c r="A90" s="161"/>
      <c r="B90" s="161"/>
      <c r="C90" s="161"/>
      <c r="D90" s="161"/>
      <c r="E90" s="161"/>
      <c r="F90" s="161"/>
      <c r="G90" s="161"/>
      <c r="H90" s="161"/>
      <c r="I90" s="161"/>
      <c r="J90" s="161"/>
      <c r="L90" s="161"/>
      <c r="M90" s="161"/>
      <c r="N90" s="161"/>
      <c r="O90" s="161"/>
      <c r="P90" s="161"/>
      <c r="Q90" s="161"/>
      <c r="R90" s="161"/>
      <c r="S90" s="161"/>
      <c r="T90" s="161"/>
      <c r="U90" s="161"/>
      <c r="V90" s="161"/>
      <c r="W90" s="161"/>
      <c r="X90" s="161"/>
      <c r="Y90" s="161"/>
      <c r="Z90" s="161"/>
      <c r="AA90" s="161"/>
      <c r="AB90" s="161"/>
      <c r="AC90" s="161"/>
      <c r="AD90" s="161"/>
      <c r="AE90" s="161"/>
      <c r="AF90" s="161"/>
      <c r="AG90" s="161"/>
      <c r="AH90" s="161"/>
      <c r="AI90" s="161"/>
      <c r="AJ90" s="161"/>
      <c r="AK90" s="161"/>
      <c r="AL90" s="161"/>
      <c r="AM90" s="161"/>
      <c r="AN90" s="161"/>
      <c r="AO90" s="161"/>
      <c r="AP90" s="161"/>
      <c r="AQ90" s="161"/>
      <c r="AR90" s="161"/>
      <c r="AS90" s="161"/>
      <c r="AT90" s="161"/>
      <c r="AU90" s="161"/>
      <c r="AV90" s="161"/>
      <c r="AW90" s="161"/>
      <c r="AX90" s="161"/>
      <c r="AY90" s="161"/>
      <c r="AZ90" s="161"/>
      <c r="BA90" s="161"/>
      <c r="BB90" s="161"/>
      <c r="BC90" s="161"/>
      <c r="BD90" s="161"/>
      <c r="BE90" s="161"/>
      <c r="BF90" s="161"/>
      <c r="BG90" s="161"/>
      <c r="BH90" s="161"/>
      <c r="BI90" s="161"/>
      <c r="BJ90" s="161"/>
      <c r="BK90" s="161"/>
      <c r="BL90" s="161"/>
      <c r="BM90" s="161"/>
    </row>
    <row r="91" spans="1:65" s="164" customFormat="1" x14ac:dyDescent="0.2">
      <c r="A91" s="161"/>
      <c r="B91" s="161"/>
      <c r="C91" s="161"/>
      <c r="D91" s="161"/>
      <c r="E91" s="161"/>
      <c r="F91" s="161"/>
      <c r="G91" s="161"/>
      <c r="H91" s="161"/>
      <c r="I91" s="161"/>
      <c r="J91" s="161"/>
      <c r="L91" s="161"/>
      <c r="M91" s="161"/>
      <c r="N91" s="161"/>
      <c r="O91" s="161"/>
      <c r="P91" s="161"/>
      <c r="Q91" s="161"/>
      <c r="R91" s="161"/>
      <c r="S91" s="161"/>
      <c r="T91" s="161"/>
      <c r="U91" s="161"/>
      <c r="V91" s="161"/>
      <c r="W91" s="161"/>
      <c r="X91" s="161"/>
      <c r="Y91" s="161"/>
      <c r="Z91" s="161"/>
      <c r="AA91" s="161"/>
      <c r="AB91" s="161"/>
      <c r="AC91" s="161"/>
      <c r="AD91" s="161"/>
      <c r="AE91" s="161"/>
      <c r="AF91" s="161"/>
      <c r="AG91" s="161"/>
      <c r="AH91" s="161"/>
      <c r="AI91" s="161"/>
      <c r="AJ91" s="161"/>
      <c r="AK91" s="161"/>
      <c r="AL91" s="161"/>
      <c r="AM91" s="161"/>
      <c r="AN91" s="161"/>
      <c r="AO91" s="161"/>
      <c r="AP91" s="161"/>
      <c r="AQ91" s="161"/>
      <c r="AR91" s="161"/>
      <c r="AS91" s="161"/>
      <c r="AT91" s="161"/>
      <c r="AU91" s="161"/>
      <c r="AV91" s="161"/>
      <c r="AW91" s="161"/>
      <c r="AX91" s="161"/>
      <c r="AY91" s="161"/>
      <c r="AZ91" s="161"/>
      <c r="BA91" s="161"/>
      <c r="BB91" s="161"/>
      <c r="BC91" s="161"/>
      <c r="BD91" s="161"/>
      <c r="BE91" s="161"/>
      <c r="BF91" s="161"/>
      <c r="BG91" s="161"/>
      <c r="BH91" s="161"/>
      <c r="BI91" s="161"/>
      <c r="BJ91" s="161"/>
      <c r="BK91" s="161"/>
      <c r="BL91" s="161"/>
      <c r="BM91" s="161"/>
    </row>
    <row r="92" spans="1:65" s="164" customFormat="1" x14ac:dyDescent="0.2">
      <c r="A92" s="161"/>
      <c r="B92" s="161"/>
      <c r="C92" s="161"/>
      <c r="D92" s="161"/>
      <c r="E92" s="161"/>
      <c r="F92" s="161"/>
      <c r="G92" s="161"/>
      <c r="H92" s="161"/>
      <c r="I92" s="161"/>
      <c r="J92" s="161"/>
      <c r="L92" s="161"/>
      <c r="M92" s="161"/>
      <c r="N92" s="161"/>
      <c r="O92" s="161"/>
      <c r="P92" s="161"/>
      <c r="Q92" s="161"/>
      <c r="R92" s="161"/>
      <c r="S92" s="161"/>
      <c r="T92" s="161"/>
      <c r="U92" s="161"/>
      <c r="V92" s="161"/>
      <c r="W92" s="161"/>
      <c r="X92" s="161"/>
      <c r="Y92" s="161"/>
      <c r="Z92" s="161"/>
      <c r="AA92" s="161"/>
      <c r="AB92" s="161"/>
      <c r="AC92" s="161"/>
      <c r="AD92" s="161"/>
      <c r="AE92" s="161"/>
      <c r="AF92" s="161"/>
      <c r="AG92" s="161"/>
      <c r="AH92" s="161"/>
      <c r="AI92" s="161"/>
      <c r="AJ92" s="161"/>
      <c r="AK92" s="161"/>
      <c r="AL92" s="161"/>
      <c r="AM92" s="161"/>
      <c r="AN92" s="161"/>
      <c r="AO92" s="161"/>
      <c r="AP92" s="161"/>
      <c r="AQ92" s="161"/>
      <c r="AR92" s="161"/>
      <c r="AS92" s="161"/>
      <c r="AT92" s="161"/>
      <c r="AU92" s="161"/>
      <c r="AV92" s="161"/>
      <c r="AW92" s="161"/>
      <c r="AX92" s="161"/>
      <c r="AY92" s="161"/>
      <c r="AZ92" s="161"/>
      <c r="BA92" s="161"/>
      <c r="BB92" s="161"/>
      <c r="BC92" s="161"/>
      <c r="BD92" s="161"/>
      <c r="BE92" s="161"/>
      <c r="BF92" s="161"/>
      <c r="BG92" s="161"/>
      <c r="BH92" s="161"/>
      <c r="BI92" s="161"/>
      <c r="BJ92" s="161"/>
      <c r="BK92" s="161"/>
      <c r="BL92" s="161"/>
      <c r="BM92" s="161"/>
    </row>
    <row r="93" spans="1:65" s="164" customFormat="1" x14ac:dyDescent="0.2">
      <c r="A93" s="161"/>
      <c r="B93" s="161"/>
      <c r="C93" s="161"/>
      <c r="D93" s="161"/>
      <c r="E93" s="161"/>
      <c r="F93" s="161"/>
      <c r="G93" s="161"/>
      <c r="H93" s="161"/>
      <c r="I93" s="161"/>
      <c r="J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c r="AK93" s="161"/>
      <c r="AL93" s="161"/>
      <c r="AM93" s="161"/>
      <c r="AN93" s="161"/>
      <c r="AO93" s="161"/>
      <c r="AP93" s="161"/>
      <c r="AQ93" s="161"/>
      <c r="AR93" s="161"/>
      <c r="AS93" s="161"/>
      <c r="AT93" s="161"/>
      <c r="AU93" s="161"/>
      <c r="AV93" s="161"/>
      <c r="AW93" s="161"/>
      <c r="AX93" s="161"/>
      <c r="AY93" s="161"/>
      <c r="AZ93" s="161"/>
      <c r="BA93" s="161"/>
      <c r="BB93" s="161"/>
      <c r="BC93" s="161"/>
      <c r="BD93" s="161"/>
      <c r="BE93" s="161"/>
      <c r="BF93" s="161"/>
      <c r="BG93" s="161"/>
      <c r="BH93" s="161"/>
      <c r="BI93" s="161"/>
      <c r="BJ93" s="161"/>
      <c r="BK93" s="161"/>
      <c r="BL93" s="161"/>
      <c r="BM93" s="161"/>
    </row>
    <row r="94" spans="1:65" s="164" customFormat="1" x14ac:dyDescent="0.2">
      <c r="A94" s="161"/>
      <c r="B94" s="161"/>
      <c r="C94" s="161"/>
      <c r="D94" s="161"/>
      <c r="E94" s="161"/>
      <c r="F94" s="161"/>
      <c r="G94" s="161"/>
      <c r="H94" s="161"/>
      <c r="I94" s="161"/>
      <c r="J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c r="AM94" s="161"/>
      <c r="AN94" s="161"/>
      <c r="AO94" s="161"/>
      <c r="AP94" s="161"/>
      <c r="AQ94" s="161"/>
      <c r="AR94" s="161"/>
      <c r="AS94" s="161"/>
      <c r="AT94" s="161"/>
      <c r="AU94" s="161"/>
      <c r="AV94" s="161"/>
      <c r="AW94" s="161"/>
      <c r="AX94" s="161"/>
      <c r="AY94" s="161"/>
      <c r="AZ94" s="161"/>
      <c r="BA94" s="161"/>
      <c r="BB94" s="161"/>
      <c r="BC94" s="161"/>
      <c r="BD94" s="161"/>
      <c r="BE94" s="161"/>
      <c r="BF94" s="161"/>
      <c r="BG94" s="161"/>
      <c r="BH94" s="161"/>
      <c r="BI94" s="161"/>
      <c r="BJ94" s="161"/>
      <c r="BK94" s="161"/>
      <c r="BL94" s="161"/>
      <c r="BM94" s="161"/>
    </row>
    <row r="95" spans="1:65" s="164" customFormat="1" x14ac:dyDescent="0.2">
      <c r="A95" s="161"/>
      <c r="B95" s="161"/>
      <c r="C95" s="161"/>
      <c r="D95" s="161"/>
      <c r="E95" s="161"/>
      <c r="F95" s="161"/>
      <c r="G95" s="161"/>
      <c r="H95" s="161"/>
      <c r="I95" s="161"/>
      <c r="J95" s="161"/>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1"/>
      <c r="AK95" s="161"/>
      <c r="AL95" s="161"/>
      <c r="AM95" s="161"/>
      <c r="AN95" s="161"/>
      <c r="AO95" s="161"/>
      <c r="AP95" s="161"/>
      <c r="AQ95" s="161"/>
      <c r="AR95" s="161"/>
      <c r="AS95" s="161"/>
      <c r="AT95" s="161"/>
      <c r="AU95" s="161"/>
      <c r="AV95" s="161"/>
      <c r="AW95" s="161"/>
      <c r="AX95" s="161"/>
      <c r="AY95" s="161"/>
      <c r="AZ95" s="161"/>
      <c r="BA95" s="161"/>
      <c r="BB95" s="161"/>
      <c r="BC95" s="161"/>
      <c r="BD95" s="161"/>
      <c r="BE95" s="161"/>
      <c r="BF95" s="161"/>
      <c r="BG95" s="161"/>
      <c r="BH95" s="161"/>
      <c r="BI95" s="161"/>
      <c r="BJ95" s="161"/>
      <c r="BK95" s="161"/>
      <c r="BL95" s="161"/>
      <c r="BM95" s="161"/>
    </row>
    <row r="96" spans="1:65" s="164" customFormat="1" x14ac:dyDescent="0.2">
      <c r="A96" s="161"/>
      <c r="B96" s="161"/>
      <c r="C96" s="161"/>
      <c r="D96" s="161"/>
      <c r="E96" s="161"/>
      <c r="F96" s="161"/>
      <c r="G96" s="161"/>
      <c r="H96" s="161"/>
      <c r="I96" s="161"/>
      <c r="J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161"/>
      <c r="AZ96" s="161"/>
      <c r="BA96" s="161"/>
      <c r="BB96" s="161"/>
      <c r="BC96" s="161"/>
      <c r="BD96" s="161"/>
      <c r="BE96" s="161"/>
      <c r="BF96" s="161"/>
      <c r="BG96" s="161"/>
      <c r="BH96" s="161"/>
      <c r="BI96" s="161"/>
      <c r="BJ96" s="161"/>
      <c r="BK96" s="161"/>
      <c r="BL96" s="161"/>
      <c r="BM96" s="161"/>
    </row>
    <row r="97" spans="1:65" s="164" customFormat="1" x14ac:dyDescent="0.2">
      <c r="A97" s="161"/>
      <c r="B97" s="161"/>
      <c r="C97" s="161"/>
      <c r="D97" s="161"/>
      <c r="E97" s="161"/>
      <c r="F97" s="161"/>
      <c r="G97" s="161"/>
      <c r="H97" s="161"/>
      <c r="I97" s="161"/>
      <c r="J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c r="AK97" s="161"/>
      <c r="AL97" s="161"/>
      <c r="AM97" s="161"/>
      <c r="AN97" s="161"/>
      <c r="AO97" s="161"/>
      <c r="AP97" s="161"/>
      <c r="AQ97" s="161"/>
      <c r="AR97" s="161"/>
      <c r="AS97" s="161"/>
      <c r="AT97" s="161"/>
      <c r="AU97" s="161"/>
      <c r="AV97" s="161"/>
      <c r="AW97" s="161"/>
      <c r="AX97" s="161"/>
      <c r="AY97" s="161"/>
      <c r="AZ97" s="161"/>
      <c r="BA97" s="161"/>
      <c r="BB97" s="161"/>
      <c r="BC97" s="161"/>
      <c r="BD97" s="161"/>
      <c r="BE97" s="161"/>
      <c r="BF97" s="161"/>
      <c r="BG97" s="161"/>
      <c r="BH97" s="161"/>
      <c r="BI97" s="161"/>
      <c r="BJ97" s="161"/>
      <c r="BK97" s="161"/>
      <c r="BL97" s="161"/>
      <c r="BM97" s="161"/>
    </row>
    <row r="98" spans="1:65" s="164" customFormat="1" x14ac:dyDescent="0.2">
      <c r="A98" s="161"/>
      <c r="B98" s="161"/>
      <c r="C98" s="161"/>
      <c r="D98" s="161"/>
      <c r="E98" s="161"/>
      <c r="F98" s="161"/>
      <c r="G98" s="161"/>
      <c r="H98" s="161"/>
      <c r="I98" s="161"/>
      <c r="J98" s="161"/>
      <c r="L98" s="161"/>
      <c r="M98" s="161"/>
      <c r="N98" s="161"/>
      <c r="O98" s="161"/>
      <c r="P98" s="161"/>
      <c r="Q98" s="161"/>
      <c r="R98" s="161"/>
      <c r="S98" s="161"/>
      <c r="T98" s="161"/>
      <c r="U98" s="161"/>
      <c r="V98" s="161"/>
      <c r="W98" s="161"/>
      <c r="X98" s="161"/>
      <c r="Y98" s="161"/>
      <c r="Z98" s="161"/>
      <c r="AA98" s="161"/>
      <c r="AB98" s="161"/>
      <c r="AC98" s="161"/>
      <c r="AD98" s="161"/>
      <c r="AE98" s="161"/>
      <c r="AF98" s="161"/>
      <c r="AG98" s="161"/>
      <c r="AH98" s="161"/>
      <c r="AI98" s="161"/>
      <c r="AJ98" s="161"/>
      <c r="AK98" s="161"/>
      <c r="AL98" s="161"/>
      <c r="AM98" s="161"/>
      <c r="AN98" s="161"/>
      <c r="AO98" s="161"/>
      <c r="AP98" s="161"/>
      <c r="AQ98" s="161"/>
      <c r="AR98" s="161"/>
      <c r="AS98" s="161"/>
      <c r="AT98" s="161"/>
      <c r="AU98" s="161"/>
      <c r="AV98" s="161"/>
      <c r="AW98" s="161"/>
      <c r="AX98" s="161"/>
      <c r="AY98" s="161"/>
      <c r="AZ98" s="161"/>
      <c r="BA98" s="161"/>
      <c r="BB98" s="161"/>
      <c r="BC98" s="161"/>
      <c r="BD98" s="161"/>
      <c r="BE98" s="161"/>
      <c r="BF98" s="161"/>
      <c r="BG98" s="161"/>
      <c r="BH98" s="161"/>
      <c r="BI98" s="161"/>
      <c r="BJ98" s="161"/>
      <c r="BK98" s="161"/>
      <c r="BL98" s="161"/>
      <c r="BM98" s="161"/>
    </row>
    <row r="99" spans="1:65" s="164" customFormat="1" x14ac:dyDescent="0.2">
      <c r="A99" s="161"/>
      <c r="B99" s="161"/>
      <c r="C99" s="161"/>
      <c r="D99" s="161"/>
      <c r="E99" s="161"/>
      <c r="F99" s="161"/>
      <c r="G99" s="161"/>
      <c r="H99" s="161"/>
      <c r="I99" s="161"/>
      <c r="J99" s="161"/>
      <c r="L99" s="161"/>
      <c r="M99" s="161"/>
      <c r="N99" s="161"/>
      <c r="O99" s="161"/>
      <c r="P99" s="161"/>
      <c r="Q99" s="161"/>
      <c r="R99" s="161"/>
      <c r="S99" s="161"/>
      <c r="T99" s="161"/>
      <c r="U99" s="161"/>
      <c r="V99" s="161"/>
      <c r="W99" s="161"/>
      <c r="X99" s="161"/>
      <c r="Y99" s="161"/>
      <c r="Z99" s="161"/>
      <c r="AA99" s="161"/>
      <c r="AB99" s="161"/>
      <c r="AC99" s="161"/>
      <c r="AD99" s="161"/>
      <c r="AE99" s="161"/>
      <c r="AF99" s="161"/>
      <c r="AG99" s="161"/>
      <c r="AH99" s="161"/>
      <c r="AI99" s="161"/>
      <c r="AJ99" s="161"/>
      <c r="AK99" s="161"/>
      <c r="AL99" s="161"/>
      <c r="AM99" s="161"/>
      <c r="AN99" s="161"/>
      <c r="AO99" s="161"/>
      <c r="AP99" s="161"/>
      <c r="AQ99" s="161"/>
      <c r="AR99" s="161"/>
      <c r="AS99" s="161"/>
      <c r="AT99" s="161"/>
      <c r="AU99" s="161"/>
      <c r="AV99" s="161"/>
      <c r="AW99" s="161"/>
      <c r="AX99" s="161"/>
      <c r="AY99" s="161"/>
      <c r="AZ99" s="161"/>
      <c r="BA99" s="161"/>
      <c r="BB99" s="161"/>
      <c r="BC99" s="161"/>
      <c r="BD99" s="161"/>
      <c r="BE99" s="161"/>
      <c r="BF99" s="161"/>
      <c r="BG99" s="161"/>
      <c r="BH99" s="161"/>
      <c r="BI99" s="161"/>
      <c r="BJ99" s="161"/>
      <c r="BK99" s="161"/>
      <c r="BL99" s="161"/>
      <c r="BM99" s="161"/>
    </row>
    <row r="100" spans="1:65" s="164" customFormat="1" x14ac:dyDescent="0.2">
      <c r="A100" s="161"/>
      <c r="B100" s="161"/>
      <c r="C100" s="161"/>
      <c r="D100" s="161"/>
      <c r="E100" s="161"/>
      <c r="F100" s="161"/>
      <c r="G100" s="161"/>
      <c r="H100" s="161"/>
      <c r="I100" s="161"/>
      <c r="J100" s="161"/>
      <c r="L100" s="161"/>
      <c r="M100" s="161"/>
      <c r="N100" s="161"/>
      <c r="O100" s="161"/>
      <c r="P100" s="161"/>
      <c r="Q100" s="161"/>
      <c r="R100" s="161"/>
      <c r="S100" s="161"/>
      <c r="T100" s="161"/>
      <c r="U100" s="161"/>
      <c r="V100" s="161"/>
      <c r="W100" s="161"/>
      <c r="X100" s="161"/>
      <c r="Y100" s="161"/>
      <c r="Z100" s="161"/>
      <c r="AA100" s="161"/>
      <c r="AB100" s="161"/>
      <c r="AC100" s="161"/>
      <c r="AD100" s="161"/>
      <c r="AE100" s="161"/>
      <c r="AF100" s="161"/>
      <c r="AG100" s="161"/>
      <c r="AH100" s="161"/>
      <c r="AI100" s="161"/>
      <c r="AJ100" s="161"/>
      <c r="AK100" s="161"/>
      <c r="AL100" s="161"/>
      <c r="AM100" s="161"/>
      <c r="AN100" s="161"/>
      <c r="AO100" s="161"/>
      <c r="AP100" s="161"/>
      <c r="AQ100" s="161"/>
      <c r="AR100" s="161"/>
      <c r="AS100" s="161"/>
      <c r="AT100" s="161"/>
      <c r="AU100" s="161"/>
      <c r="AV100" s="161"/>
      <c r="AW100" s="161"/>
      <c r="AX100" s="161"/>
      <c r="AY100" s="161"/>
      <c r="AZ100" s="161"/>
      <c r="BA100" s="161"/>
      <c r="BB100" s="161"/>
      <c r="BC100" s="161"/>
      <c r="BD100" s="161"/>
      <c r="BE100" s="161"/>
      <c r="BF100" s="161"/>
      <c r="BG100" s="161"/>
      <c r="BH100" s="161"/>
      <c r="BI100" s="161"/>
      <c r="BJ100" s="161"/>
      <c r="BK100" s="161"/>
      <c r="BL100" s="161"/>
      <c r="BM100" s="161"/>
    </row>
    <row r="101" spans="1:65" s="164" customFormat="1" x14ac:dyDescent="0.2">
      <c r="A101" s="161"/>
      <c r="B101" s="161"/>
      <c r="C101" s="161"/>
      <c r="D101" s="161"/>
      <c r="E101" s="161"/>
      <c r="F101" s="161"/>
      <c r="G101" s="161"/>
      <c r="H101" s="161"/>
      <c r="I101" s="161"/>
      <c r="J101" s="161"/>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c r="AK101" s="161"/>
      <c r="AL101" s="161"/>
      <c r="AM101" s="161"/>
      <c r="AN101" s="161"/>
      <c r="AO101" s="161"/>
      <c r="AP101" s="161"/>
      <c r="AQ101" s="161"/>
      <c r="AR101" s="161"/>
      <c r="AS101" s="161"/>
      <c r="AT101" s="161"/>
      <c r="AU101" s="161"/>
      <c r="AV101" s="161"/>
      <c r="AW101" s="161"/>
      <c r="AX101" s="161"/>
      <c r="AY101" s="161"/>
      <c r="AZ101" s="161"/>
      <c r="BA101" s="161"/>
      <c r="BB101" s="161"/>
      <c r="BC101" s="161"/>
      <c r="BD101" s="161"/>
      <c r="BE101" s="161"/>
      <c r="BF101" s="161"/>
      <c r="BG101" s="161"/>
      <c r="BH101" s="161"/>
      <c r="BI101" s="161"/>
      <c r="BJ101" s="161"/>
      <c r="BK101" s="161"/>
      <c r="BL101" s="161"/>
      <c r="BM101" s="161"/>
    </row>
    <row r="102" spans="1:65" s="164" customFormat="1" x14ac:dyDescent="0.2">
      <c r="A102" s="161"/>
      <c r="B102" s="161"/>
      <c r="C102" s="161"/>
      <c r="D102" s="161"/>
      <c r="E102" s="161"/>
      <c r="F102" s="161"/>
      <c r="G102" s="161"/>
      <c r="H102" s="161"/>
      <c r="I102" s="161"/>
      <c r="J102" s="161"/>
      <c r="L102" s="161"/>
      <c r="M102" s="161"/>
      <c r="N102" s="161"/>
      <c r="O102" s="161"/>
      <c r="P102" s="161"/>
      <c r="Q102" s="161"/>
      <c r="R102" s="161"/>
      <c r="S102" s="161"/>
      <c r="T102" s="161"/>
      <c r="U102" s="161"/>
      <c r="V102" s="161"/>
      <c r="W102" s="161"/>
      <c r="X102" s="161"/>
      <c r="Y102" s="161"/>
      <c r="Z102" s="161"/>
      <c r="AA102" s="161"/>
      <c r="AB102" s="161"/>
      <c r="AC102" s="161"/>
      <c r="AD102" s="161"/>
      <c r="AE102" s="161"/>
      <c r="AF102" s="161"/>
      <c r="AG102" s="161"/>
      <c r="AH102" s="161"/>
      <c r="AI102" s="161"/>
      <c r="AJ102" s="161"/>
      <c r="AK102" s="161"/>
      <c r="AL102" s="161"/>
      <c r="AM102" s="161"/>
      <c r="AN102" s="161"/>
      <c r="AO102" s="161"/>
      <c r="AP102" s="161"/>
      <c r="AQ102" s="161"/>
      <c r="AR102" s="161"/>
      <c r="AS102" s="161"/>
      <c r="AT102" s="161"/>
      <c r="AU102" s="161"/>
      <c r="AV102" s="161"/>
      <c r="AW102" s="161"/>
      <c r="AX102" s="161"/>
      <c r="AY102" s="161"/>
      <c r="AZ102" s="161"/>
      <c r="BA102" s="161"/>
      <c r="BB102" s="161"/>
      <c r="BC102" s="161"/>
      <c r="BD102" s="161"/>
      <c r="BE102" s="161"/>
      <c r="BF102" s="161"/>
      <c r="BG102" s="161"/>
      <c r="BH102" s="161"/>
      <c r="BI102" s="161"/>
      <c r="BJ102" s="161"/>
      <c r="BK102" s="161"/>
      <c r="BL102" s="161"/>
      <c r="BM102" s="161"/>
    </row>
    <row r="103" spans="1:65" s="164" customFormat="1" x14ac:dyDescent="0.2">
      <c r="A103" s="161"/>
      <c r="B103" s="161"/>
      <c r="C103" s="161"/>
      <c r="D103" s="161"/>
      <c r="E103" s="161"/>
      <c r="F103" s="161"/>
      <c r="G103" s="161"/>
      <c r="H103" s="161"/>
      <c r="I103" s="161"/>
      <c r="J103" s="161"/>
      <c r="L103" s="161"/>
      <c r="M103" s="161"/>
      <c r="N103" s="161"/>
      <c r="O103" s="161"/>
      <c r="P103" s="161"/>
      <c r="Q103" s="161"/>
      <c r="R103" s="161"/>
      <c r="S103" s="161"/>
      <c r="T103" s="161"/>
      <c r="U103" s="161"/>
      <c r="V103" s="161"/>
      <c r="W103" s="161"/>
      <c r="X103" s="161"/>
      <c r="Y103" s="161"/>
      <c r="Z103" s="161"/>
      <c r="AA103" s="161"/>
      <c r="AB103" s="161"/>
      <c r="AC103" s="161"/>
      <c r="AD103" s="161"/>
      <c r="AE103" s="161"/>
      <c r="AF103" s="161"/>
      <c r="AG103" s="161"/>
      <c r="AH103" s="161"/>
      <c r="AI103" s="161"/>
      <c r="AJ103" s="161"/>
      <c r="AK103" s="161"/>
      <c r="AL103" s="161"/>
      <c r="AM103" s="161"/>
      <c r="AN103" s="161"/>
      <c r="AO103" s="161"/>
      <c r="AP103" s="161"/>
      <c r="AQ103" s="161"/>
      <c r="AR103" s="161"/>
      <c r="AS103" s="161"/>
      <c r="AT103" s="161"/>
      <c r="AU103" s="161"/>
      <c r="AV103" s="161"/>
      <c r="AW103" s="161"/>
      <c r="AX103" s="161"/>
      <c r="AY103" s="161"/>
      <c r="AZ103" s="161"/>
      <c r="BA103" s="161"/>
      <c r="BB103" s="161"/>
      <c r="BC103" s="161"/>
      <c r="BD103" s="161"/>
      <c r="BE103" s="161"/>
      <c r="BF103" s="161"/>
      <c r="BG103" s="161"/>
      <c r="BH103" s="161"/>
      <c r="BI103" s="161"/>
      <c r="BJ103" s="161"/>
      <c r="BK103" s="161"/>
      <c r="BL103" s="161"/>
      <c r="BM103" s="161"/>
    </row>
    <row r="104" spans="1:65" s="164" customFormat="1" x14ac:dyDescent="0.2">
      <c r="A104" s="161"/>
      <c r="B104" s="161"/>
      <c r="C104" s="161"/>
      <c r="D104" s="161"/>
      <c r="E104" s="161"/>
      <c r="F104" s="161"/>
      <c r="G104" s="161"/>
      <c r="H104" s="161"/>
      <c r="I104" s="161"/>
      <c r="J104" s="161"/>
      <c r="L104" s="161"/>
      <c r="M104" s="161"/>
      <c r="N104" s="161"/>
      <c r="O104" s="161"/>
      <c r="P104" s="161"/>
      <c r="Q104" s="161"/>
      <c r="R104" s="161"/>
      <c r="S104" s="161"/>
      <c r="T104" s="161"/>
      <c r="U104" s="161"/>
      <c r="V104" s="161"/>
      <c r="W104" s="161"/>
      <c r="X104" s="161"/>
      <c r="Y104" s="161"/>
      <c r="Z104" s="161"/>
      <c r="AA104" s="161"/>
      <c r="AB104" s="161"/>
      <c r="AC104" s="161"/>
      <c r="AD104" s="161"/>
      <c r="AE104" s="161"/>
      <c r="AF104" s="161"/>
      <c r="AG104" s="161"/>
      <c r="AH104" s="161"/>
      <c r="AI104" s="161"/>
      <c r="AJ104" s="161"/>
      <c r="AK104" s="161"/>
      <c r="AL104" s="161"/>
      <c r="AM104" s="161"/>
      <c r="AN104" s="161"/>
      <c r="AO104" s="161"/>
      <c r="AP104" s="161"/>
      <c r="AQ104" s="161"/>
      <c r="AR104" s="161"/>
      <c r="AS104" s="161"/>
      <c r="AT104" s="161"/>
      <c r="AU104" s="161"/>
      <c r="AV104" s="161"/>
      <c r="AW104" s="161"/>
      <c r="AX104" s="161"/>
      <c r="AY104" s="161"/>
      <c r="AZ104" s="161"/>
      <c r="BA104" s="161"/>
      <c r="BB104" s="161"/>
      <c r="BC104" s="161"/>
      <c r="BD104" s="161"/>
      <c r="BE104" s="161"/>
      <c r="BF104" s="161"/>
      <c r="BG104" s="161"/>
      <c r="BH104" s="161"/>
      <c r="BI104" s="161"/>
      <c r="BJ104" s="161"/>
      <c r="BK104" s="161"/>
      <c r="BL104" s="161"/>
      <c r="BM104" s="161"/>
    </row>
    <row r="105" spans="1:65" s="164" customFormat="1" x14ac:dyDescent="0.2">
      <c r="A105" s="161"/>
      <c r="B105" s="161"/>
      <c r="C105" s="161"/>
      <c r="D105" s="161"/>
      <c r="E105" s="161"/>
      <c r="F105" s="161"/>
      <c r="G105" s="161"/>
      <c r="H105" s="161"/>
      <c r="I105" s="161"/>
      <c r="J105" s="161"/>
      <c r="L105" s="161"/>
      <c r="M105" s="161"/>
      <c r="N105" s="161"/>
      <c r="O105" s="161"/>
      <c r="P105" s="161"/>
      <c r="Q105" s="161"/>
      <c r="R105" s="161"/>
      <c r="S105" s="161"/>
      <c r="T105" s="161"/>
      <c r="U105" s="161"/>
      <c r="V105" s="161"/>
      <c r="W105" s="161"/>
      <c r="X105" s="161"/>
      <c r="Y105" s="161"/>
      <c r="Z105" s="161"/>
      <c r="AA105" s="161"/>
      <c r="AB105" s="161"/>
      <c r="AC105" s="161"/>
      <c r="AD105" s="161"/>
      <c r="AE105" s="161"/>
      <c r="AF105" s="161"/>
      <c r="AG105" s="161"/>
      <c r="AH105" s="161"/>
      <c r="AI105" s="161"/>
      <c r="AJ105" s="161"/>
      <c r="AK105" s="161"/>
      <c r="AL105" s="161"/>
      <c r="AM105" s="161"/>
      <c r="AN105" s="161"/>
      <c r="AO105" s="161"/>
      <c r="AP105" s="161"/>
      <c r="AQ105" s="161"/>
      <c r="AR105" s="161"/>
      <c r="AS105" s="161"/>
      <c r="AT105" s="161"/>
      <c r="AU105" s="161"/>
      <c r="AV105" s="161"/>
      <c r="AW105" s="161"/>
      <c r="AX105" s="161"/>
      <c r="AY105" s="161"/>
      <c r="AZ105" s="161"/>
      <c r="BA105" s="161"/>
      <c r="BB105" s="161"/>
      <c r="BC105" s="161"/>
      <c r="BD105" s="161"/>
      <c r="BE105" s="161"/>
      <c r="BF105" s="161"/>
      <c r="BG105" s="161"/>
      <c r="BH105" s="161"/>
      <c r="BI105" s="161"/>
      <c r="BJ105" s="161"/>
      <c r="BK105" s="161"/>
      <c r="BL105" s="161"/>
      <c r="BM105" s="161"/>
    </row>
    <row r="106" spans="1:65" s="164" customFormat="1" x14ac:dyDescent="0.2">
      <c r="A106" s="161"/>
      <c r="B106" s="161"/>
      <c r="C106" s="161"/>
      <c r="D106" s="161"/>
      <c r="E106" s="161"/>
      <c r="F106" s="161"/>
      <c r="G106" s="161"/>
      <c r="H106" s="161"/>
      <c r="I106" s="161"/>
      <c r="J106" s="161"/>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c r="AK106" s="161"/>
      <c r="AL106" s="161"/>
      <c r="AM106" s="161"/>
      <c r="AN106" s="161"/>
      <c r="AO106" s="161"/>
      <c r="AP106" s="161"/>
      <c r="AQ106" s="161"/>
      <c r="AR106" s="161"/>
      <c r="AS106" s="161"/>
      <c r="AT106" s="161"/>
      <c r="AU106" s="161"/>
      <c r="AV106" s="161"/>
      <c r="AW106" s="161"/>
      <c r="AX106" s="161"/>
      <c r="AY106" s="161"/>
      <c r="AZ106" s="161"/>
      <c r="BA106" s="161"/>
      <c r="BB106" s="161"/>
      <c r="BC106" s="161"/>
      <c r="BD106" s="161"/>
      <c r="BE106" s="161"/>
      <c r="BF106" s="161"/>
      <c r="BG106" s="161"/>
      <c r="BH106" s="161"/>
      <c r="BI106" s="161"/>
      <c r="BJ106" s="161"/>
      <c r="BK106" s="161"/>
      <c r="BL106" s="161"/>
      <c r="BM106" s="161"/>
    </row>
    <row r="107" spans="1:65" s="164" customFormat="1" x14ac:dyDescent="0.2">
      <c r="A107" s="161"/>
      <c r="B107" s="161"/>
      <c r="C107" s="161"/>
      <c r="D107" s="161"/>
      <c r="E107" s="161"/>
      <c r="F107" s="161"/>
      <c r="G107" s="161"/>
      <c r="H107" s="161"/>
      <c r="I107" s="161"/>
      <c r="J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c r="AX107" s="161"/>
      <c r="AY107" s="161"/>
      <c r="AZ107" s="161"/>
      <c r="BA107" s="161"/>
      <c r="BB107" s="161"/>
      <c r="BC107" s="161"/>
      <c r="BD107" s="161"/>
      <c r="BE107" s="161"/>
      <c r="BF107" s="161"/>
      <c r="BG107" s="161"/>
      <c r="BH107" s="161"/>
      <c r="BI107" s="161"/>
      <c r="BJ107" s="161"/>
      <c r="BK107" s="161"/>
      <c r="BL107" s="161"/>
      <c r="BM107" s="161"/>
    </row>
    <row r="108" spans="1:65" s="164" customFormat="1" x14ac:dyDescent="0.2">
      <c r="A108" s="161"/>
      <c r="B108" s="161"/>
      <c r="C108" s="161"/>
      <c r="D108" s="161"/>
      <c r="E108" s="161"/>
      <c r="F108" s="161"/>
      <c r="G108" s="161"/>
      <c r="H108" s="161"/>
      <c r="I108" s="161"/>
      <c r="J108" s="161"/>
      <c r="L108" s="161"/>
      <c r="M108" s="161"/>
      <c r="N108" s="161"/>
      <c r="O108" s="161"/>
      <c r="P108" s="161"/>
      <c r="Q108" s="161"/>
      <c r="R108" s="161"/>
      <c r="S108" s="161"/>
      <c r="T108" s="161"/>
      <c r="U108" s="161"/>
      <c r="V108" s="161"/>
      <c r="W108" s="161"/>
      <c r="X108" s="161"/>
      <c r="Y108" s="161"/>
      <c r="Z108" s="161"/>
      <c r="AA108" s="161"/>
      <c r="AB108" s="161"/>
      <c r="AC108" s="161"/>
      <c r="AD108" s="161"/>
      <c r="AE108" s="161"/>
      <c r="AF108" s="161"/>
      <c r="AG108" s="161"/>
      <c r="AH108" s="161"/>
      <c r="AI108" s="161"/>
      <c r="AJ108" s="161"/>
      <c r="AK108" s="161"/>
      <c r="AL108" s="161"/>
      <c r="AM108" s="161"/>
      <c r="AN108" s="161"/>
      <c r="AO108" s="161"/>
      <c r="AP108" s="161"/>
      <c r="AQ108" s="161"/>
      <c r="AR108" s="161"/>
      <c r="AS108" s="161"/>
      <c r="AT108" s="161"/>
      <c r="AU108" s="161"/>
      <c r="AV108" s="161"/>
      <c r="AW108" s="161"/>
      <c r="AX108" s="161"/>
      <c r="AY108" s="161"/>
      <c r="AZ108" s="161"/>
      <c r="BA108" s="161"/>
      <c r="BB108" s="161"/>
      <c r="BC108" s="161"/>
      <c r="BD108" s="161"/>
      <c r="BE108" s="161"/>
      <c r="BF108" s="161"/>
      <c r="BG108" s="161"/>
      <c r="BH108" s="161"/>
      <c r="BI108" s="161"/>
      <c r="BJ108" s="161"/>
      <c r="BK108" s="161"/>
      <c r="BL108" s="161"/>
      <c r="BM108" s="161"/>
    </row>
    <row r="109" spans="1:65" s="164" customFormat="1" x14ac:dyDescent="0.2">
      <c r="A109" s="161"/>
      <c r="B109" s="161"/>
      <c r="C109" s="161"/>
      <c r="D109" s="161"/>
      <c r="E109" s="161"/>
      <c r="F109" s="161"/>
      <c r="G109" s="161"/>
      <c r="H109" s="161"/>
      <c r="I109" s="161"/>
      <c r="J109" s="161"/>
      <c r="L109" s="161"/>
      <c r="M109" s="161"/>
      <c r="N109" s="161"/>
      <c r="O109" s="161"/>
      <c r="P109" s="161"/>
      <c r="Q109" s="161"/>
      <c r="R109" s="161"/>
      <c r="S109" s="161"/>
      <c r="T109" s="161"/>
      <c r="U109" s="161"/>
      <c r="V109" s="161"/>
      <c r="W109" s="161"/>
      <c r="X109" s="161"/>
      <c r="Y109" s="161"/>
      <c r="Z109" s="161"/>
      <c r="AA109" s="161"/>
      <c r="AB109" s="161"/>
      <c r="AC109" s="161"/>
      <c r="AD109" s="161"/>
      <c r="AE109" s="161"/>
      <c r="AF109" s="161"/>
      <c r="AG109" s="161"/>
      <c r="AH109" s="161"/>
      <c r="AI109" s="161"/>
      <c r="AJ109" s="161"/>
      <c r="AK109" s="161"/>
      <c r="AL109" s="161"/>
      <c r="AM109" s="161"/>
      <c r="AN109" s="161"/>
      <c r="AO109" s="161"/>
      <c r="AP109" s="161"/>
      <c r="AQ109" s="161"/>
      <c r="AR109" s="161"/>
      <c r="AS109" s="161"/>
      <c r="AT109" s="161"/>
      <c r="AU109" s="161"/>
      <c r="AV109" s="161"/>
      <c r="AW109" s="161"/>
      <c r="AX109" s="161"/>
      <c r="AY109" s="161"/>
      <c r="AZ109" s="161"/>
      <c r="BA109" s="161"/>
      <c r="BB109" s="161"/>
      <c r="BC109" s="161"/>
      <c r="BD109" s="161"/>
      <c r="BE109" s="161"/>
      <c r="BF109" s="161"/>
      <c r="BG109" s="161"/>
      <c r="BH109" s="161"/>
      <c r="BI109" s="161"/>
      <c r="BJ109" s="161"/>
      <c r="BK109" s="161"/>
      <c r="BL109" s="161"/>
      <c r="BM109" s="161"/>
    </row>
    <row r="110" spans="1:65" s="164" customFormat="1" x14ac:dyDescent="0.2">
      <c r="A110" s="161"/>
      <c r="B110" s="161"/>
      <c r="C110" s="161"/>
      <c r="D110" s="161"/>
      <c r="E110" s="161"/>
      <c r="F110" s="161"/>
      <c r="G110" s="161"/>
      <c r="H110" s="161"/>
      <c r="I110" s="161"/>
      <c r="J110" s="161"/>
      <c r="L110" s="161"/>
      <c r="M110" s="161"/>
      <c r="N110" s="161"/>
      <c r="O110" s="161"/>
      <c r="P110" s="161"/>
      <c r="Q110" s="161"/>
      <c r="R110" s="161"/>
      <c r="S110" s="161"/>
      <c r="T110" s="161"/>
      <c r="U110" s="161"/>
      <c r="V110" s="161"/>
      <c r="W110" s="161"/>
      <c r="X110" s="161"/>
      <c r="Y110" s="161"/>
      <c r="Z110" s="161"/>
      <c r="AA110" s="161"/>
      <c r="AB110" s="161"/>
      <c r="AC110" s="161"/>
      <c r="AD110" s="161"/>
      <c r="AE110" s="161"/>
      <c r="AF110" s="161"/>
      <c r="AG110" s="161"/>
      <c r="AH110" s="161"/>
      <c r="AI110" s="161"/>
      <c r="AJ110" s="161"/>
      <c r="AK110" s="161"/>
      <c r="AL110" s="161"/>
      <c r="AM110" s="161"/>
      <c r="AN110" s="161"/>
      <c r="AO110" s="161"/>
      <c r="AP110" s="161"/>
      <c r="AQ110" s="161"/>
      <c r="AR110" s="161"/>
      <c r="AS110" s="161"/>
      <c r="AT110" s="161"/>
      <c r="AU110" s="161"/>
      <c r="AV110" s="161"/>
      <c r="AW110" s="161"/>
      <c r="AX110" s="161"/>
      <c r="AY110" s="161"/>
      <c r="AZ110" s="161"/>
      <c r="BA110" s="161"/>
      <c r="BB110" s="161"/>
      <c r="BC110" s="161"/>
      <c r="BD110" s="161"/>
      <c r="BE110" s="161"/>
      <c r="BF110" s="161"/>
      <c r="BG110" s="161"/>
      <c r="BH110" s="161"/>
      <c r="BI110" s="161"/>
      <c r="BJ110" s="161"/>
      <c r="BK110" s="161"/>
      <c r="BL110" s="161"/>
      <c r="BM110" s="161"/>
    </row>
    <row r="111" spans="1:65" s="164" customFormat="1" x14ac:dyDescent="0.2">
      <c r="A111" s="161"/>
      <c r="B111" s="161"/>
      <c r="C111" s="161"/>
      <c r="D111" s="161"/>
      <c r="E111" s="161"/>
      <c r="F111" s="161"/>
      <c r="G111" s="161"/>
      <c r="H111" s="161"/>
      <c r="I111" s="161"/>
      <c r="J111" s="161"/>
      <c r="L111" s="161"/>
      <c r="M111" s="161"/>
      <c r="N111" s="161"/>
      <c r="O111" s="161"/>
      <c r="P111" s="161"/>
      <c r="Q111" s="161"/>
      <c r="R111" s="161"/>
      <c r="S111" s="161"/>
      <c r="T111" s="161"/>
      <c r="U111" s="161"/>
      <c r="V111" s="161"/>
      <c r="W111" s="161"/>
      <c r="X111" s="161"/>
      <c r="Y111" s="161"/>
      <c r="Z111" s="161"/>
      <c r="AA111" s="161"/>
      <c r="AB111" s="161"/>
      <c r="AC111" s="161"/>
      <c r="AD111" s="161"/>
      <c r="AE111" s="161"/>
      <c r="AF111" s="161"/>
      <c r="AG111" s="161"/>
      <c r="AH111" s="161"/>
      <c r="AI111" s="161"/>
      <c r="AJ111" s="161"/>
      <c r="AK111" s="161"/>
      <c r="AL111" s="161"/>
      <c r="AM111" s="161"/>
      <c r="AN111" s="161"/>
      <c r="AO111" s="161"/>
      <c r="AP111" s="161"/>
      <c r="AQ111" s="161"/>
      <c r="AR111" s="161"/>
      <c r="AS111" s="161"/>
      <c r="AT111" s="161"/>
      <c r="AU111" s="161"/>
      <c r="AV111" s="161"/>
      <c r="AW111" s="161"/>
      <c r="AX111" s="161"/>
      <c r="AY111" s="161"/>
      <c r="AZ111" s="161"/>
      <c r="BA111" s="161"/>
      <c r="BB111" s="161"/>
      <c r="BC111" s="161"/>
      <c r="BD111" s="161"/>
      <c r="BE111" s="161"/>
      <c r="BF111" s="161"/>
      <c r="BG111" s="161"/>
      <c r="BH111" s="161"/>
      <c r="BI111" s="161"/>
      <c r="BJ111" s="161"/>
      <c r="BK111" s="161"/>
      <c r="BL111" s="161"/>
      <c r="BM111" s="161"/>
    </row>
    <row r="112" spans="1:65" s="164" customFormat="1" x14ac:dyDescent="0.2">
      <c r="A112" s="161"/>
      <c r="B112" s="161"/>
      <c r="C112" s="161"/>
      <c r="D112" s="161"/>
      <c r="E112" s="161"/>
      <c r="F112" s="161"/>
      <c r="G112" s="161"/>
      <c r="H112" s="161"/>
      <c r="I112" s="161"/>
      <c r="J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161"/>
      <c r="AM112" s="161"/>
      <c r="AN112" s="161"/>
      <c r="AO112" s="161"/>
      <c r="AP112" s="161"/>
      <c r="AQ112" s="161"/>
      <c r="AR112" s="161"/>
      <c r="AS112" s="161"/>
      <c r="AT112" s="161"/>
      <c r="AU112" s="161"/>
      <c r="AV112" s="161"/>
      <c r="AW112" s="161"/>
      <c r="AX112" s="161"/>
      <c r="AY112" s="161"/>
      <c r="AZ112" s="161"/>
      <c r="BA112" s="161"/>
      <c r="BB112" s="161"/>
      <c r="BC112" s="161"/>
      <c r="BD112" s="161"/>
      <c r="BE112" s="161"/>
      <c r="BF112" s="161"/>
      <c r="BG112" s="161"/>
      <c r="BH112" s="161"/>
      <c r="BI112" s="161"/>
      <c r="BJ112" s="161"/>
      <c r="BK112" s="161"/>
      <c r="BL112" s="161"/>
      <c r="BM112" s="161"/>
    </row>
    <row r="113" spans="1:65" s="164" customFormat="1" x14ac:dyDescent="0.2">
      <c r="A113" s="161"/>
      <c r="B113" s="161"/>
      <c r="C113" s="161"/>
      <c r="D113" s="161"/>
      <c r="E113" s="161"/>
      <c r="F113" s="161"/>
      <c r="G113" s="161"/>
      <c r="H113" s="161"/>
      <c r="I113" s="161"/>
      <c r="J113" s="161"/>
      <c r="L113" s="161"/>
      <c r="M113" s="161"/>
      <c r="N113" s="161"/>
      <c r="O113" s="161"/>
      <c r="P113" s="161"/>
      <c r="Q113" s="161"/>
      <c r="R113" s="161"/>
      <c r="S113" s="161"/>
      <c r="T113" s="161"/>
      <c r="U113" s="161"/>
      <c r="V113" s="161"/>
      <c r="W113" s="161"/>
      <c r="X113" s="161"/>
      <c r="Y113" s="161"/>
      <c r="Z113" s="161"/>
      <c r="AA113" s="161"/>
      <c r="AB113" s="161"/>
      <c r="AC113" s="161"/>
      <c r="AD113" s="161"/>
      <c r="AE113" s="161"/>
      <c r="AF113" s="161"/>
      <c r="AG113" s="161"/>
      <c r="AH113" s="161"/>
      <c r="AI113" s="161"/>
      <c r="AJ113" s="161"/>
      <c r="AK113" s="161"/>
      <c r="AL113" s="161"/>
      <c r="AM113" s="161"/>
      <c r="AN113" s="161"/>
      <c r="AO113" s="161"/>
      <c r="AP113" s="161"/>
      <c r="AQ113" s="161"/>
      <c r="AR113" s="161"/>
      <c r="AS113" s="161"/>
      <c r="AT113" s="161"/>
      <c r="AU113" s="161"/>
      <c r="AV113" s="161"/>
      <c r="AW113" s="161"/>
      <c r="AX113" s="161"/>
      <c r="AY113" s="161"/>
      <c r="AZ113" s="161"/>
      <c r="BA113" s="161"/>
      <c r="BB113" s="161"/>
      <c r="BC113" s="161"/>
      <c r="BD113" s="161"/>
      <c r="BE113" s="161"/>
      <c r="BF113" s="161"/>
      <c r="BG113" s="161"/>
      <c r="BH113" s="161"/>
      <c r="BI113" s="161"/>
      <c r="BJ113" s="161"/>
      <c r="BK113" s="161"/>
      <c r="BL113" s="161"/>
      <c r="BM113" s="161"/>
    </row>
    <row r="114" spans="1:65" s="164" customFormat="1" x14ac:dyDescent="0.2">
      <c r="A114" s="161"/>
      <c r="B114" s="161"/>
      <c r="C114" s="161"/>
      <c r="D114" s="161"/>
      <c r="E114" s="161"/>
      <c r="F114" s="161"/>
      <c r="G114" s="161"/>
      <c r="H114" s="161"/>
      <c r="I114" s="161"/>
      <c r="J114" s="161"/>
      <c r="L114" s="161"/>
      <c r="M114" s="161"/>
      <c r="N114" s="161"/>
      <c r="O114" s="161"/>
      <c r="P114" s="161"/>
      <c r="Q114" s="161"/>
      <c r="R114" s="161"/>
      <c r="S114" s="161"/>
      <c r="T114" s="161"/>
      <c r="U114" s="161"/>
      <c r="V114" s="161"/>
      <c r="W114" s="161"/>
      <c r="X114" s="161"/>
      <c r="Y114" s="161"/>
      <c r="Z114" s="161"/>
      <c r="AA114" s="161"/>
      <c r="AB114" s="161"/>
      <c r="AC114" s="161"/>
      <c r="AD114" s="161"/>
      <c r="AE114" s="161"/>
      <c r="AF114" s="161"/>
      <c r="AG114" s="161"/>
      <c r="AH114" s="161"/>
      <c r="AI114" s="161"/>
      <c r="AJ114" s="161"/>
      <c r="AK114" s="161"/>
      <c r="AL114" s="161"/>
      <c r="AM114" s="161"/>
      <c r="AN114" s="161"/>
      <c r="AO114" s="161"/>
      <c r="AP114" s="161"/>
      <c r="AQ114" s="161"/>
      <c r="AR114" s="161"/>
      <c r="AS114" s="161"/>
      <c r="AT114" s="161"/>
      <c r="AU114" s="161"/>
      <c r="AV114" s="161"/>
      <c r="AW114" s="161"/>
      <c r="AX114" s="161"/>
      <c r="AY114" s="161"/>
      <c r="AZ114" s="161"/>
      <c r="BA114" s="161"/>
      <c r="BB114" s="161"/>
      <c r="BC114" s="161"/>
      <c r="BD114" s="161"/>
      <c r="BE114" s="161"/>
      <c r="BF114" s="161"/>
      <c r="BG114" s="161"/>
      <c r="BH114" s="161"/>
      <c r="BI114" s="161"/>
      <c r="BJ114" s="161"/>
      <c r="BK114" s="161"/>
      <c r="BL114" s="161"/>
      <c r="BM114" s="161"/>
    </row>
    <row r="115" spans="1:65" s="164" customFormat="1" x14ac:dyDescent="0.2">
      <c r="A115" s="161"/>
      <c r="B115" s="161"/>
      <c r="C115" s="161"/>
      <c r="D115" s="161"/>
      <c r="E115" s="161"/>
      <c r="F115" s="161"/>
      <c r="G115" s="161"/>
      <c r="H115" s="161"/>
      <c r="I115" s="161"/>
      <c r="J115" s="161"/>
      <c r="L115" s="161"/>
      <c r="M115" s="161"/>
      <c r="N115" s="161"/>
      <c r="O115" s="161"/>
      <c r="P115" s="161"/>
      <c r="Q115" s="161"/>
      <c r="R115" s="161"/>
      <c r="S115" s="161"/>
      <c r="T115" s="161"/>
      <c r="U115" s="161"/>
      <c r="V115" s="161"/>
      <c r="W115" s="161"/>
      <c r="X115" s="161"/>
      <c r="Y115" s="161"/>
      <c r="Z115" s="161"/>
      <c r="AA115" s="161"/>
      <c r="AB115" s="161"/>
      <c r="AC115" s="161"/>
      <c r="AD115" s="161"/>
      <c r="AE115" s="161"/>
      <c r="AF115" s="161"/>
      <c r="AG115" s="161"/>
      <c r="AH115" s="161"/>
      <c r="AI115" s="161"/>
      <c r="AJ115" s="161"/>
      <c r="AK115" s="161"/>
      <c r="AL115" s="161"/>
      <c r="AM115" s="161"/>
      <c r="AN115" s="161"/>
      <c r="AO115" s="161"/>
      <c r="AP115" s="161"/>
      <c r="AQ115" s="161"/>
      <c r="AR115" s="161"/>
      <c r="AS115" s="161"/>
      <c r="AT115" s="161"/>
      <c r="AU115" s="161"/>
      <c r="AV115" s="161"/>
      <c r="AW115" s="161"/>
      <c r="AX115" s="161"/>
      <c r="AY115" s="161"/>
      <c r="AZ115" s="161"/>
      <c r="BA115" s="161"/>
      <c r="BB115" s="161"/>
      <c r="BC115" s="161"/>
      <c r="BD115" s="161"/>
      <c r="BE115" s="161"/>
      <c r="BF115" s="161"/>
      <c r="BG115" s="161"/>
      <c r="BH115" s="161"/>
      <c r="BI115" s="161"/>
      <c r="BJ115" s="161"/>
      <c r="BK115" s="161"/>
      <c r="BL115" s="161"/>
      <c r="BM115" s="161"/>
    </row>
    <row r="116" spans="1:65" s="164" customFormat="1" x14ac:dyDescent="0.2">
      <c r="A116" s="161"/>
      <c r="B116" s="161"/>
      <c r="C116" s="161"/>
      <c r="D116" s="161"/>
      <c r="E116" s="161"/>
      <c r="F116" s="161"/>
      <c r="G116" s="161"/>
      <c r="H116" s="161"/>
      <c r="I116" s="161"/>
      <c r="J116" s="161"/>
      <c r="L116" s="161"/>
      <c r="M116" s="161"/>
      <c r="N116" s="161"/>
      <c r="O116" s="161"/>
      <c r="P116" s="161"/>
      <c r="Q116" s="161"/>
      <c r="R116" s="161"/>
      <c r="S116" s="161"/>
      <c r="T116" s="161"/>
      <c r="U116" s="161"/>
      <c r="V116" s="161"/>
      <c r="W116" s="161"/>
      <c r="X116" s="161"/>
      <c r="Y116" s="161"/>
      <c r="Z116" s="161"/>
      <c r="AA116" s="161"/>
      <c r="AB116" s="161"/>
      <c r="AC116" s="161"/>
      <c r="AD116" s="161"/>
      <c r="AE116" s="161"/>
      <c r="AF116" s="161"/>
      <c r="AG116" s="161"/>
      <c r="AH116" s="161"/>
      <c r="AI116" s="161"/>
      <c r="AJ116" s="161"/>
      <c r="AK116" s="161"/>
      <c r="AL116" s="161"/>
      <c r="AM116" s="161"/>
      <c r="AN116" s="161"/>
      <c r="AO116" s="161"/>
      <c r="AP116" s="161"/>
      <c r="AQ116" s="161"/>
      <c r="AR116" s="161"/>
      <c r="AS116" s="161"/>
      <c r="AT116" s="161"/>
      <c r="AU116" s="161"/>
      <c r="AV116" s="161"/>
      <c r="AW116" s="161"/>
      <c r="AX116" s="161"/>
      <c r="AY116" s="161"/>
      <c r="AZ116" s="161"/>
      <c r="BA116" s="161"/>
      <c r="BB116" s="161"/>
      <c r="BC116" s="161"/>
      <c r="BD116" s="161"/>
      <c r="BE116" s="161"/>
      <c r="BF116" s="161"/>
      <c r="BG116" s="161"/>
      <c r="BH116" s="161"/>
      <c r="BI116" s="161"/>
      <c r="BJ116" s="161"/>
      <c r="BK116" s="161"/>
      <c r="BL116" s="161"/>
      <c r="BM116" s="161"/>
    </row>
    <row r="117" spans="1:65" s="164" customFormat="1" x14ac:dyDescent="0.2">
      <c r="A117" s="161"/>
      <c r="B117" s="161"/>
      <c r="C117" s="161"/>
      <c r="D117" s="161"/>
      <c r="E117" s="161"/>
      <c r="F117" s="161"/>
      <c r="G117" s="161"/>
      <c r="H117" s="161"/>
      <c r="I117" s="161"/>
      <c r="J117" s="161"/>
      <c r="L117" s="161"/>
      <c r="M117" s="161"/>
      <c r="N117" s="161"/>
      <c r="O117" s="161"/>
      <c r="P117" s="161"/>
      <c r="Q117" s="161"/>
      <c r="R117" s="161"/>
      <c r="S117" s="161"/>
      <c r="T117" s="161"/>
      <c r="U117" s="161"/>
      <c r="V117" s="161"/>
      <c r="W117" s="161"/>
      <c r="X117" s="161"/>
      <c r="Y117" s="161"/>
      <c r="Z117" s="161"/>
      <c r="AA117" s="161"/>
      <c r="AB117" s="161"/>
      <c r="AC117" s="161"/>
      <c r="AD117" s="161"/>
      <c r="AE117" s="161"/>
      <c r="AF117" s="161"/>
      <c r="AG117" s="161"/>
      <c r="AH117" s="161"/>
      <c r="AI117" s="161"/>
      <c r="AJ117" s="161"/>
      <c r="AK117" s="161"/>
      <c r="AL117" s="161"/>
      <c r="AM117" s="161"/>
      <c r="AN117" s="161"/>
      <c r="AO117" s="161"/>
      <c r="AP117" s="161"/>
      <c r="AQ117" s="161"/>
      <c r="AR117" s="161"/>
      <c r="AS117" s="161"/>
      <c r="AT117" s="161"/>
      <c r="AU117" s="161"/>
      <c r="AV117" s="161"/>
      <c r="AW117" s="161"/>
      <c r="AX117" s="161"/>
      <c r="AY117" s="161"/>
      <c r="AZ117" s="161"/>
      <c r="BA117" s="161"/>
      <c r="BB117" s="161"/>
      <c r="BC117" s="161"/>
      <c r="BD117" s="161"/>
      <c r="BE117" s="161"/>
      <c r="BF117" s="161"/>
      <c r="BG117" s="161"/>
      <c r="BH117" s="161"/>
      <c r="BI117" s="161"/>
      <c r="BJ117" s="161"/>
      <c r="BK117" s="161"/>
      <c r="BL117" s="161"/>
      <c r="BM117" s="161"/>
    </row>
    <row r="118" spans="1:65" s="164" customFormat="1" x14ac:dyDescent="0.2">
      <c r="A118" s="161"/>
      <c r="B118" s="161"/>
      <c r="C118" s="161"/>
      <c r="D118" s="161"/>
      <c r="E118" s="161"/>
      <c r="F118" s="161"/>
      <c r="G118" s="161"/>
      <c r="H118" s="161"/>
      <c r="I118" s="161"/>
      <c r="J118" s="161"/>
      <c r="L118" s="161"/>
      <c r="M118" s="161"/>
      <c r="N118" s="161"/>
      <c r="O118" s="161"/>
      <c r="P118" s="161"/>
      <c r="Q118" s="161"/>
      <c r="R118" s="161"/>
      <c r="S118" s="161"/>
      <c r="T118" s="161"/>
      <c r="U118" s="161"/>
      <c r="V118" s="161"/>
      <c r="W118" s="161"/>
      <c r="X118" s="161"/>
      <c r="Y118" s="161"/>
      <c r="Z118" s="161"/>
      <c r="AA118" s="161"/>
      <c r="AB118" s="161"/>
      <c r="AC118" s="161"/>
      <c r="AD118" s="161"/>
      <c r="AE118" s="161"/>
      <c r="AF118" s="161"/>
      <c r="AG118" s="161"/>
      <c r="AH118" s="161"/>
      <c r="AI118" s="161"/>
      <c r="AJ118" s="161"/>
      <c r="AK118" s="161"/>
      <c r="AL118" s="161"/>
      <c r="AM118" s="161"/>
      <c r="AN118" s="161"/>
      <c r="AO118" s="161"/>
      <c r="AP118" s="161"/>
      <c r="AQ118" s="161"/>
      <c r="AR118" s="161"/>
      <c r="AS118" s="161"/>
      <c r="AT118" s="161"/>
      <c r="AU118" s="161"/>
      <c r="AV118" s="161"/>
      <c r="AW118" s="161"/>
      <c r="AX118" s="161"/>
      <c r="AY118" s="161"/>
      <c r="AZ118" s="161"/>
      <c r="BA118" s="161"/>
      <c r="BB118" s="161"/>
      <c r="BC118" s="161"/>
      <c r="BD118" s="161"/>
      <c r="BE118" s="161"/>
      <c r="BF118" s="161"/>
      <c r="BG118" s="161"/>
      <c r="BH118" s="161"/>
      <c r="BI118" s="161"/>
      <c r="BJ118" s="161"/>
      <c r="BK118" s="161"/>
      <c r="BL118" s="161"/>
      <c r="BM118" s="161"/>
    </row>
    <row r="119" spans="1:65" s="164" customFormat="1" x14ac:dyDescent="0.2">
      <c r="A119" s="161"/>
      <c r="B119" s="161"/>
      <c r="C119" s="161"/>
      <c r="D119" s="161"/>
      <c r="E119" s="161"/>
      <c r="F119" s="161"/>
      <c r="G119" s="161"/>
      <c r="H119" s="161"/>
      <c r="I119" s="161"/>
      <c r="J119" s="161"/>
      <c r="L119" s="161"/>
      <c r="M119" s="161"/>
      <c r="N119" s="161"/>
      <c r="O119" s="161"/>
      <c r="P119" s="161"/>
      <c r="Q119" s="161"/>
      <c r="R119" s="161"/>
      <c r="S119" s="161"/>
      <c r="T119" s="161"/>
      <c r="U119" s="161"/>
      <c r="V119" s="161"/>
      <c r="W119" s="161"/>
      <c r="X119" s="161"/>
      <c r="Y119" s="161"/>
      <c r="Z119" s="161"/>
      <c r="AA119" s="161"/>
      <c r="AB119" s="161"/>
      <c r="AC119" s="161"/>
      <c r="AD119" s="161"/>
      <c r="AE119" s="161"/>
      <c r="AF119" s="161"/>
      <c r="AG119" s="161"/>
      <c r="AH119" s="161"/>
      <c r="AI119" s="161"/>
      <c r="AJ119" s="161"/>
      <c r="AK119" s="161"/>
      <c r="AL119" s="161"/>
      <c r="AM119" s="161"/>
      <c r="AN119" s="161"/>
      <c r="AO119" s="161"/>
      <c r="AP119" s="161"/>
      <c r="AQ119" s="161"/>
      <c r="AR119" s="161"/>
      <c r="AS119" s="161"/>
      <c r="AT119" s="161"/>
      <c r="AU119" s="161"/>
      <c r="AV119" s="161"/>
      <c r="AW119" s="161"/>
      <c r="AX119" s="161"/>
      <c r="AY119" s="161"/>
      <c r="AZ119" s="161"/>
      <c r="BA119" s="161"/>
      <c r="BB119" s="161"/>
      <c r="BC119" s="161"/>
      <c r="BD119" s="161"/>
      <c r="BE119" s="161"/>
      <c r="BF119" s="161"/>
      <c r="BG119" s="161"/>
      <c r="BH119" s="161"/>
      <c r="BI119" s="161"/>
      <c r="BJ119" s="161"/>
      <c r="BK119" s="161"/>
      <c r="BL119" s="161"/>
      <c r="BM119" s="161"/>
    </row>
    <row r="120" spans="1:65" s="164" customFormat="1" x14ac:dyDescent="0.2">
      <c r="A120" s="161"/>
      <c r="B120" s="161"/>
      <c r="C120" s="161"/>
      <c r="D120" s="161"/>
      <c r="E120" s="161"/>
      <c r="F120" s="161"/>
      <c r="G120" s="161"/>
      <c r="H120" s="161"/>
      <c r="I120" s="161"/>
      <c r="J120" s="161"/>
      <c r="L120" s="161"/>
      <c r="M120" s="161"/>
      <c r="N120" s="161"/>
      <c r="O120" s="161"/>
      <c r="P120" s="161"/>
      <c r="Q120" s="161"/>
      <c r="R120" s="161"/>
      <c r="S120" s="161"/>
      <c r="T120" s="161"/>
      <c r="U120" s="161"/>
      <c r="V120" s="161"/>
      <c r="W120" s="161"/>
      <c r="X120" s="161"/>
      <c r="Y120" s="161"/>
      <c r="Z120" s="161"/>
      <c r="AA120" s="161"/>
      <c r="AB120" s="161"/>
      <c r="AC120" s="161"/>
      <c r="AD120" s="161"/>
      <c r="AE120" s="161"/>
      <c r="AF120" s="161"/>
      <c r="AG120" s="161"/>
      <c r="AH120" s="161"/>
      <c r="AI120" s="161"/>
      <c r="AJ120" s="161"/>
      <c r="AK120" s="161"/>
      <c r="AL120" s="161"/>
      <c r="AM120" s="161"/>
      <c r="AN120" s="161"/>
      <c r="AO120" s="161"/>
      <c r="AP120" s="161"/>
      <c r="AQ120" s="161"/>
      <c r="AR120" s="161"/>
      <c r="AS120" s="161"/>
      <c r="AT120" s="161"/>
      <c r="AU120" s="161"/>
      <c r="AV120" s="161"/>
      <c r="AW120" s="161"/>
      <c r="AX120" s="161"/>
      <c r="AY120" s="161"/>
      <c r="AZ120" s="161"/>
      <c r="BA120" s="161"/>
      <c r="BB120" s="161"/>
      <c r="BC120" s="161"/>
      <c r="BD120" s="161"/>
      <c r="BE120" s="161"/>
      <c r="BF120" s="161"/>
      <c r="BG120" s="161"/>
      <c r="BH120" s="161"/>
      <c r="BI120" s="161"/>
      <c r="BJ120" s="161"/>
      <c r="BK120" s="161"/>
      <c r="BL120" s="161"/>
      <c r="BM120" s="161"/>
    </row>
    <row r="121" spans="1:65" s="164" customFormat="1" x14ac:dyDescent="0.2">
      <c r="A121" s="161"/>
      <c r="B121" s="161"/>
      <c r="C121" s="161"/>
      <c r="D121" s="161"/>
      <c r="E121" s="161"/>
      <c r="F121" s="161"/>
      <c r="G121" s="161"/>
      <c r="H121" s="161"/>
      <c r="I121" s="161"/>
      <c r="J121" s="161"/>
      <c r="L121" s="161"/>
      <c r="M121" s="161"/>
      <c r="N121" s="161"/>
      <c r="O121" s="161"/>
      <c r="P121" s="161"/>
      <c r="Q121" s="161"/>
      <c r="R121" s="161"/>
      <c r="S121" s="161"/>
      <c r="T121" s="161"/>
      <c r="U121" s="161"/>
      <c r="V121" s="161"/>
      <c r="W121" s="161"/>
      <c r="X121" s="161"/>
      <c r="Y121" s="161"/>
      <c r="Z121" s="161"/>
      <c r="AA121" s="161"/>
      <c r="AB121" s="161"/>
      <c r="AC121" s="161"/>
      <c r="AD121" s="161"/>
      <c r="AE121" s="161"/>
      <c r="AF121" s="161"/>
      <c r="AG121" s="161"/>
      <c r="AH121" s="161"/>
      <c r="AI121" s="161"/>
      <c r="AJ121" s="161"/>
      <c r="AK121" s="161"/>
      <c r="AL121" s="161"/>
      <c r="AM121" s="161"/>
      <c r="AN121" s="161"/>
      <c r="AO121" s="161"/>
      <c r="AP121" s="161"/>
      <c r="AQ121" s="161"/>
      <c r="AR121" s="161"/>
      <c r="AS121" s="161"/>
      <c r="AT121" s="161"/>
      <c r="AU121" s="161"/>
      <c r="AV121" s="161"/>
      <c r="AW121" s="161"/>
      <c r="AX121" s="161"/>
      <c r="AY121" s="161"/>
      <c r="AZ121" s="161"/>
      <c r="BA121" s="161"/>
      <c r="BB121" s="161"/>
      <c r="BC121" s="161"/>
      <c r="BD121" s="161"/>
      <c r="BE121" s="161"/>
      <c r="BF121" s="161"/>
      <c r="BG121" s="161"/>
      <c r="BH121" s="161"/>
      <c r="BI121" s="161"/>
      <c r="BJ121" s="161"/>
      <c r="BK121" s="161"/>
      <c r="BL121" s="161"/>
      <c r="BM121" s="161"/>
    </row>
    <row r="122" spans="1:65" s="164" customFormat="1" x14ac:dyDescent="0.2">
      <c r="A122" s="161"/>
      <c r="B122" s="161"/>
      <c r="C122" s="161"/>
      <c r="D122" s="161"/>
      <c r="E122" s="161"/>
      <c r="F122" s="161"/>
      <c r="G122" s="161"/>
      <c r="H122" s="161"/>
      <c r="I122" s="161"/>
      <c r="J122" s="161"/>
      <c r="L122" s="161"/>
      <c r="M122" s="161"/>
      <c r="N122" s="161"/>
      <c r="O122" s="161"/>
      <c r="P122" s="161"/>
      <c r="Q122" s="161"/>
      <c r="R122" s="161"/>
      <c r="S122" s="161"/>
      <c r="T122" s="161"/>
      <c r="U122" s="161"/>
      <c r="V122" s="161"/>
      <c r="W122" s="161"/>
      <c r="X122" s="161"/>
      <c r="Y122" s="161"/>
      <c r="Z122" s="161"/>
      <c r="AA122" s="161"/>
      <c r="AB122" s="161"/>
      <c r="AC122" s="161"/>
      <c r="AD122" s="161"/>
      <c r="AE122" s="161"/>
      <c r="AF122" s="161"/>
      <c r="AG122" s="161"/>
      <c r="AH122" s="161"/>
      <c r="AI122" s="161"/>
      <c r="AJ122" s="161"/>
      <c r="AK122" s="161"/>
      <c r="AL122" s="161"/>
      <c r="AM122" s="161"/>
      <c r="AN122" s="161"/>
      <c r="AO122" s="161"/>
      <c r="AP122" s="161"/>
      <c r="AQ122" s="161"/>
      <c r="AR122" s="161"/>
      <c r="AS122" s="161"/>
      <c r="AT122" s="161"/>
      <c r="AU122" s="161"/>
      <c r="AV122" s="161"/>
      <c r="AW122" s="161"/>
      <c r="AX122" s="161"/>
      <c r="AY122" s="161"/>
      <c r="AZ122" s="161"/>
      <c r="BA122" s="161"/>
      <c r="BB122" s="161"/>
      <c r="BC122" s="161"/>
      <c r="BD122" s="161"/>
      <c r="BE122" s="161"/>
      <c r="BF122" s="161"/>
      <c r="BG122" s="161"/>
      <c r="BH122" s="161"/>
      <c r="BI122" s="161"/>
      <c r="BJ122" s="161"/>
      <c r="BK122" s="161"/>
      <c r="BL122" s="161"/>
      <c r="BM122" s="161"/>
    </row>
    <row r="123" spans="1:65" s="164" customFormat="1" x14ac:dyDescent="0.2">
      <c r="A123" s="161"/>
      <c r="B123" s="161"/>
      <c r="C123" s="161"/>
      <c r="D123" s="161"/>
      <c r="E123" s="161"/>
      <c r="F123" s="161"/>
      <c r="G123" s="161"/>
      <c r="H123" s="161"/>
      <c r="I123" s="161"/>
      <c r="J123" s="161"/>
      <c r="L123" s="161"/>
      <c r="M123" s="161"/>
      <c r="N123" s="161"/>
      <c r="O123" s="161"/>
      <c r="P123" s="161"/>
      <c r="Q123" s="161"/>
      <c r="R123" s="161"/>
      <c r="S123" s="161"/>
      <c r="T123" s="161"/>
      <c r="U123" s="161"/>
      <c r="V123" s="161"/>
      <c r="W123" s="161"/>
      <c r="X123" s="161"/>
      <c r="Y123" s="161"/>
      <c r="Z123" s="161"/>
      <c r="AA123" s="161"/>
      <c r="AB123" s="161"/>
      <c r="AC123" s="161"/>
      <c r="AD123" s="161"/>
      <c r="AE123" s="161"/>
      <c r="AF123" s="161"/>
      <c r="AG123" s="161"/>
      <c r="AH123" s="161"/>
      <c r="AI123" s="161"/>
      <c r="AJ123" s="161"/>
      <c r="AK123" s="161"/>
      <c r="AL123" s="161"/>
      <c r="AM123" s="161"/>
      <c r="AN123" s="161"/>
      <c r="AO123" s="161"/>
      <c r="AP123" s="161"/>
      <c r="AQ123" s="161"/>
      <c r="AR123" s="161"/>
      <c r="AS123" s="161"/>
      <c r="AT123" s="161"/>
      <c r="AU123" s="161"/>
      <c r="AV123" s="161"/>
      <c r="AW123" s="161"/>
      <c r="AX123" s="161"/>
      <c r="AY123" s="161"/>
      <c r="AZ123" s="161"/>
      <c r="BA123" s="161"/>
      <c r="BB123" s="161"/>
      <c r="BC123" s="161"/>
      <c r="BD123" s="161"/>
      <c r="BE123" s="161"/>
      <c r="BF123" s="161"/>
      <c r="BG123" s="161"/>
      <c r="BH123" s="161"/>
      <c r="BI123" s="161"/>
      <c r="BJ123" s="161"/>
      <c r="BK123" s="161"/>
      <c r="BL123" s="161"/>
      <c r="BM123" s="161"/>
    </row>
    <row r="124" spans="1:65" s="164" customFormat="1" x14ac:dyDescent="0.2">
      <c r="A124" s="161"/>
      <c r="B124" s="161"/>
      <c r="C124" s="161"/>
      <c r="D124" s="161"/>
      <c r="E124" s="161"/>
      <c r="F124" s="161"/>
      <c r="G124" s="161"/>
      <c r="H124" s="161"/>
      <c r="I124" s="161"/>
      <c r="J124" s="161"/>
      <c r="L124" s="161"/>
      <c r="M124" s="161"/>
      <c r="N124" s="161"/>
      <c r="O124" s="161"/>
      <c r="P124" s="161"/>
      <c r="Q124" s="161"/>
      <c r="R124" s="161"/>
      <c r="S124" s="161"/>
      <c r="T124" s="161"/>
      <c r="U124" s="161"/>
      <c r="V124" s="161"/>
      <c r="W124" s="161"/>
      <c r="X124" s="161"/>
      <c r="Y124" s="161"/>
      <c r="Z124" s="161"/>
      <c r="AA124" s="161"/>
      <c r="AB124" s="161"/>
      <c r="AC124" s="161"/>
      <c r="AD124" s="161"/>
      <c r="AE124" s="161"/>
      <c r="AF124" s="161"/>
      <c r="AG124" s="161"/>
      <c r="AH124" s="161"/>
      <c r="AI124" s="161"/>
      <c r="AJ124" s="161"/>
      <c r="AK124" s="161"/>
      <c r="AL124" s="161"/>
      <c r="AM124" s="161"/>
      <c r="AN124" s="161"/>
      <c r="AO124" s="161"/>
      <c r="AP124" s="161"/>
      <c r="AQ124" s="161"/>
      <c r="AR124" s="161"/>
      <c r="AS124" s="161"/>
      <c r="AT124" s="161"/>
      <c r="AU124" s="161"/>
      <c r="AV124" s="161"/>
      <c r="AW124" s="161"/>
      <c r="AX124" s="161"/>
      <c r="AY124" s="161"/>
      <c r="AZ124" s="161"/>
      <c r="BA124" s="161"/>
      <c r="BB124" s="161"/>
      <c r="BC124" s="161"/>
      <c r="BD124" s="161"/>
      <c r="BE124" s="161"/>
      <c r="BF124" s="161"/>
      <c r="BG124" s="161"/>
      <c r="BH124" s="161"/>
      <c r="BI124" s="161"/>
      <c r="BJ124" s="161"/>
      <c r="BK124" s="161"/>
      <c r="BL124" s="161"/>
      <c r="BM124" s="161"/>
    </row>
    <row r="125" spans="1:65" s="164" customFormat="1" x14ac:dyDescent="0.2">
      <c r="A125" s="161"/>
      <c r="B125" s="161"/>
      <c r="C125" s="161"/>
      <c r="D125" s="161"/>
      <c r="E125" s="161"/>
      <c r="F125" s="161"/>
      <c r="G125" s="161"/>
      <c r="H125" s="161"/>
      <c r="I125" s="161"/>
      <c r="J125" s="161"/>
      <c r="L125" s="161"/>
      <c r="M125" s="161"/>
      <c r="N125" s="161"/>
      <c r="O125" s="161"/>
      <c r="P125" s="161"/>
      <c r="Q125" s="161"/>
      <c r="R125" s="161"/>
      <c r="S125" s="161"/>
      <c r="T125" s="161"/>
      <c r="U125" s="161"/>
      <c r="V125" s="161"/>
      <c r="W125" s="161"/>
      <c r="X125" s="161"/>
      <c r="Y125" s="161"/>
      <c r="Z125" s="161"/>
      <c r="AA125" s="161"/>
      <c r="AB125" s="161"/>
      <c r="AC125" s="161"/>
      <c r="AD125" s="161"/>
      <c r="AE125" s="161"/>
      <c r="AF125" s="161"/>
      <c r="AG125" s="161"/>
      <c r="AH125" s="161"/>
      <c r="AI125" s="161"/>
      <c r="AJ125" s="161"/>
      <c r="AK125" s="161"/>
      <c r="AL125" s="161"/>
      <c r="AM125" s="161"/>
      <c r="AN125" s="161"/>
      <c r="AO125" s="161"/>
      <c r="AP125" s="161"/>
      <c r="AQ125" s="161"/>
      <c r="AR125" s="161"/>
      <c r="AS125" s="161"/>
      <c r="AT125" s="161"/>
      <c r="AU125" s="161"/>
      <c r="AV125" s="161"/>
      <c r="AW125" s="161"/>
      <c r="AX125" s="161"/>
      <c r="AY125" s="161"/>
      <c r="AZ125" s="161"/>
      <c r="BA125" s="161"/>
      <c r="BB125" s="161"/>
      <c r="BC125" s="161"/>
      <c r="BD125" s="161"/>
      <c r="BE125" s="161"/>
      <c r="BF125" s="161"/>
      <c r="BG125" s="161"/>
      <c r="BH125" s="161"/>
      <c r="BI125" s="161"/>
      <c r="BJ125" s="161"/>
      <c r="BK125" s="161"/>
      <c r="BL125" s="161"/>
      <c r="BM125" s="161"/>
    </row>
    <row r="126" spans="1:65" s="164" customFormat="1" x14ac:dyDescent="0.2">
      <c r="A126" s="161"/>
      <c r="B126" s="161"/>
      <c r="C126" s="161"/>
      <c r="D126" s="161"/>
      <c r="E126" s="161"/>
      <c r="F126" s="161"/>
      <c r="G126" s="161"/>
      <c r="H126" s="161"/>
      <c r="I126" s="161"/>
      <c r="J126" s="161"/>
      <c r="L126" s="161"/>
      <c r="M126" s="161"/>
      <c r="N126" s="161"/>
      <c r="O126" s="161"/>
      <c r="P126" s="161"/>
      <c r="Q126" s="161"/>
      <c r="R126" s="161"/>
      <c r="S126" s="161"/>
      <c r="T126" s="161"/>
      <c r="U126" s="161"/>
      <c r="V126" s="161"/>
      <c r="W126" s="161"/>
      <c r="X126" s="161"/>
      <c r="Y126" s="161"/>
      <c r="Z126" s="161"/>
      <c r="AA126" s="161"/>
      <c r="AB126" s="161"/>
      <c r="AC126" s="161"/>
      <c r="AD126" s="161"/>
      <c r="AE126" s="161"/>
      <c r="AF126" s="161"/>
      <c r="AG126" s="161"/>
      <c r="AH126" s="161"/>
      <c r="AI126" s="161"/>
      <c r="AJ126" s="161"/>
      <c r="AK126" s="161"/>
      <c r="AL126" s="161"/>
      <c r="AM126" s="161"/>
      <c r="AN126" s="161"/>
      <c r="AO126" s="161"/>
      <c r="AP126" s="161"/>
      <c r="AQ126" s="161"/>
      <c r="AR126" s="161"/>
      <c r="AS126" s="161"/>
      <c r="AT126" s="161"/>
      <c r="AU126" s="161"/>
      <c r="AV126" s="161"/>
      <c r="AW126" s="161"/>
      <c r="AX126" s="161"/>
      <c r="AY126" s="161"/>
      <c r="AZ126" s="161"/>
      <c r="BA126" s="161"/>
      <c r="BB126" s="161"/>
      <c r="BC126" s="161"/>
      <c r="BD126" s="161"/>
      <c r="BE126" s="161"/>
      <c r="BF126" s="161"/>
      <c r="BG126" s="161"/>
      <c r="BH126" s="161"/>
      <c r="BI126" s="161"/>
      <c r="BJ126" s="161"/>
      <c r="BK126" s="161"/>
      <c r="BL126" s="161"/>
      <c r="BM126" s="161"/>
    </row>
    <row r="127" spans="1:65" s="164" customFormat="1" x14ac:dyDescent="0.2">
      <c r="A127" s="161"/>
      <c r="B127" s="161"/>
      <c r="C127" s="161"/>
      <c r="D127" s="161"/>
      <c r="E127" s="161"/>
      <c r="F127" s="161"/>
      <c r="G127" s="161"/>
      <c r="H127" s="161"/>
      <c r="I127" s="161"/>
      <c r="J127" s="161"/>
      <c r="L127" s="161"/>
      <c r="M127" s="161"/>
      <c r="N127" s="161"/>
      <c r="O127" s="161"/>
      <c r="P127" s="161"/>
      <c r="Q127" s="161"/>
      <c r="R127" s="161"/>
      <c r="S127" s="161"/>
      <c r="T127" s="161"/>
      <c r="U127" s="161"/>
      <c r="V127" s="161"/>
      <c r="W127" s="161"/>
      <c r="X127" s="161"/>
      <c r="Y127" s="161"/>
      <c r="Z127" s="161"/>
      <c r="AA127" s="161"/>
      <c r="AB127" s="161"/>
      <c r="AC127" s="161"/>
      <c r="AD127" s="161"/>
      <c r="AE127" s="161"/>
      <c r="AF127" s="161"/>
      <c r="AG127" s="161"/>
      <c r="AH127" s="161"/>
      <c r="AI127" s="161"/>
      <c r="AJ127" s="161"/>
      <c r="AK127" s="161"/>
      <c r="AL127" s="161"/>
      <c r="AM127" s="161"/>
      <c r="AN127" s="161"/>
      <c r="AO127" s="161"/>
      <c r="AP127" s="161"/>
      <c r="AQ127" s="161"/>
      <c r="AR127" s="161"/>
      <c r="AS127" s="161"/>
      <c r="AT127" s="161"/>
      <c r="AU127" s="161"/>
      <c r="AV127" s="161"/>
      <c r="AW127" s="161"/>
      <c r="AX127" s="161"/>
      <c r="AY127" s="161"/>
      <c r="AZ127" s="161"/>
      <c r="BA127" s="161"/>
      <c r="BB127" s="161"/>
      <c r="BC127" s="161"/>
      <c r="BD127" s="161"/>
      <c r="BE127" s="161"/>
      <c r="BF127" s="161"/>
      <c r="BG127" s="161"/>
      <c r="BH127" s="161"/>
      <c r="BI127" s="161"/>
      <c r="BJ127" s="161"/>
      <c r="BK127" s="161"/>
      <c r="BL127" s="161"/>
      <c r="BM127" s="161"/>
    </row>
    <row r="128" spans="1:65" s="164" customFormat="1" x14ac:dyDescent="0.2">
      <c r="A128" s="161"/>
      <c r="B128" s="161"/>
      <c r="C128" s="161"/>
      <c r="D128" s="161"/>
      <c r="E128" s="161"/>
      <c r="F128" s="161"/>
      <c r="G128" s="161"/>
      <c r="H128" s="161"/>
      <c r="I128" s="161"/>
      <c r="J128" s="161"/>
      <c r="L128" s="161"/>
      <c r="M128" s="161"/>
      <c r="N128" s="161"/>
      <c r="O128" s="161"/>
      <c r="P128" s="161"/>
      <c r="Q128" s="161"/>
      <c r="R128" s="161"/>
      <c r="S128" s="161"/>
      <c r="T128" s="161"/>
      <c r="U128" s="161"/>
      <c r="V128" s="161"/>
      <c r="W128" s="161"/>
      <c r="X128" s="161"/>
      <c r="Y128" s="161"/>
      <c r="Z128" s="161"/>
      <c r="AA128" s="161"/>
      <c r="AB128" s="161"/>
      <c r="AC128" s="161"/>
      <c r="AD128" s="161"/>
      <c r="AE128" s="161"/>
      <c r="AF128" s="161"/>
      <c r="AG128" s="161"/>
      <c r="AH128" s="161"/>
      <c r="AI128" s="161"/>
      <c r="AJ128" s="161"/>
      <c r="AK128" s="161"/>
      <c r="AL128" s="161"/>
      <c r="AM128" s="161"/>
      <c r="AN128" s="161"/>
      <c r="AO128" s="161"/>
      <c r="AP128" s="161"/>
      <c r="AQ128" s="161"/>
      <c r="AR128" s="161"/>
      <c r="AS128" s="161"/>
      <c r="AT128" s="161"/>
      <c r="AU128" s="161"/>
      <c r="AV128" s="161"/>
      <c r="AW128" s="161"/>
      <c r="AX128" s="161"/>
      <c r="AY128" s="161"/>
      <c r="AZ128" s="161"/>
      <c r="BA128" s="161"/>
      <c r="BB128" s="161"/>
      <c r="BC128" s="161"/>
      <c r="BD128" s="161"/>
      <c r="BE128" s="161"/>
      <c r="BF128" s="161"/>
      <c r="BG128" s="161"/>
      <c r="BH128" s="161"/>
      <c r="BI128" s="161"/>
      <c r="BJ128" s="161"/>
      <c r="BK128" s="161"/>
      <c r="BL128" s="161"/>
      <c r="BM128" s="161"/>
    </row>
    <row r="129" spans="1:65" s="164" customFormat="1" x14ac:dyDescent="0.2">
      <c r="A129" s="161"/>
      <c r="B129" s="161"/>
      <c r="C129" s="161"/>
      <c r="D129" s="161"/>
      <c r="E129" s="161"/>
      <c r="F129" s="161"/>
      <c r="G129" s="161"/>
      <c r="H129" s="161"/>
      <c r="I129" s="161"/>
      <c r="J129" s="161"/>
      <c r="L129" s="161"/>
      <c r="M129" s="161"/>
      <c r="N129" s="161"/>
      <c r="O129" s="161"/>
      <c r="P129" s="161"/>
      <c r="Q129" s="161"/>
      <c r="R129" s="161"/>
      <c r="S129" s="161"/>
      <c r="T129" s="161"/>
      <c r="U129" s="161"/>
      <c r="V129" s="161"/>
      <c r="W129" s="161"/>
      <c r="X129" s="161"/>
      <c r="Y129" s="161"/>
      <c r="Z129" s="161"/>
      <c r="AA129" s="161"/>
      <c r="AB129" s="161"/>
      <c r="AC129" s="161"/>
      <c r="AD129" s="161"/>
      <c r="AE129" s="161"/>
      <c r="AF129" s="161"/>
      <c r="AG129" s="161"/>
      <c r="AH129" s="161"/>
      <c r="AI129" s="161"/>
      <c r="AJ129" s="161"/>
      <c r="AK129" s="161"/>
      <c r="AL129" s="161"/>
      <c r="AM129" s="161"/>
      <c r="AN129" s="161"/>
      <c r="AO129" s="161"/>
      <c r="AP129" s="161"/>
      <c r="AQ129" s="161"/>
      <c r="AR129" s="161"/>
      <c r="AS129" s="161"/>
      <c r="AT129" s="161"/>
      <c r="AU129" s="161"/>
      <c r="AV129" s="161"/>
      <c r="AW129" s="161"/>
      <c r="AX129" s="161"/>
      <c r="AY129" s="161"/>
      <c r="AZ129" s="161"/>
      <c r="BA129" s="161"/>
      <c r="BB129" s="161"/>
      <c r="BC129" s="161"/>
      <c r="BD129" s="161"/>
      <c r="BE129" s="161"/>
      <c r="BF129" s="161"/>
      <c r="BG129" s="161"/>
      <c r="BH129" s="161"/>
      <c r="BI129" s="161"/>
      <c r="BJ129" s="161"/>
      <c r="BK129" s="161"/>
      <c r="BL129" s="161"/>
      <c r="BM129" s="161"/>
    </row>
    <row r="130" spans="1:65" s="164" customFormat="1" x14ac:dyDescent="0.2">
      <c r="A130" s="161"/>
      <c r="B130" s="161"/>
      <c r="C130" s="161"/>
      <c r="D130" s="161"/>
      <c r="E130" s="161"/>
      <c r="F130" s="161"/>
      <c r="G130" s="161"/>
      <c r="H130" s="161"/>
      <c r="I130" s="161"/>
      <c r="J130" s="161"/>
      <c r="L130" s="161"/>
      <c r="M130" s="161"/>
      <c r="N130" s="161"/>
      <c r="O130" s="161"/>
      <c r="P130" s="161"/>
      <c r="Q130" s="161"/>
      <c r="R130" s="161"/>
      <c r="S130" s="161"/>
      <c r="T130" s="161"/>
      <c r="U130" s="161"/>
      <c r="V130" s="161"/>
      <c r="W130" s="161"/>
      <c r="X130" s="161"/>
      <c r="Y130" s="161"/>
      <c r="Z130" s="161"/>
      <c r="AA130" s="161"/>
      <c r="AB130" s="161"/>
      <c r="AC130" s="161"/>
      <c r="AD130" s="161"/>
      <c r="AE130" s="161"/>
      <c r="AF130" s="161"/>
      <c r="AG130" s="161"/>
      <c r="AH130" s="161"/>
      <c r="AI130" s="161"/>
      <c r="AJ130" s="161"/>
      <c r="AK130" s="161"/>
      <c r="AL130" s="161"/>
      <c r="AM130" s="161"/>
      <c r="AN130" s="161"/>
      <c r="AO130" s="161"/>
      <c r="AP130" s="161"/>
      <c r="AQ130" s="161"/>
      <c r="AR130" s="161"/>
      <c r="AS130" s="161"/>
      <c r="AT130" s="161"/>
      <c r="AU130" s="161"/>
      <c r="AV130" s="161"/>
      <c r="AW130" s="161"/>
      <c r="AX130" s="161"/>
      <c r="AY130" s="161"/>
      <c r="AZ130" s="161"/>
      <c r="BA130" s="161"/>
      <c r="BB130" s="161"/>
      <c r="BC130" s="161"/>
      <c r="BD130" s="161"/>
      <c r="BE130" s="161"/>
      <c r="BF130" s="161"/>
      <c r="BG130" s="161"/>
      <c r="BH130" s="161"/>
      <c r="BI130" s="161"/>
      <c r="BJ130" s="161"/>
      <c r="BK130" s="161"/>
      <c r="BL130" s="161"/>
      <c r="BM130" s="161"/>
    </row>
    <row r="131" spans="1:65" s="164" customFormat="1" x14ac:dyDescent="0.2">
      <c r="A131" s="161"/>
      <c r="B131" s="161"/>
      <c r="C131" s="161"/>
      <c r="D131" s="161"/>
      <c r="E131" s="161"/>
      <c r="F131" s="161"/>
      <c r="G131" s="161"/>
      <c r="H131" s="161"/>
      <c r="I131" s="161"/>
      <c r="J131" s="161"/>
      <c r="L131" s="161"/>
      <c r="M131" s="161"/>
      <c r="N131" s="161"/>
      <c r="O131" s="161"/>
      <c r="P131" s="161"/>
      <c r="Q131" s="161"/>
      <c r="R131" s="161"/>
      <c r="S131" s="161"/>
      <c r="T131" s="161"/>
      <c r="U131" s="161"/>
      <c r="V131" s="161"/>
      <c r="W131" s="161"/>
      <c r="X131" s="161"/>
      <c r="Y131" s="161"/>
      <c r="Z131" s="161"/>
      <c r="AA131" s="161"/>
      <c r="AB131" s="161"/>
      <c r="AC131" s="161"/>
      <c r="AD131" s="161"/>
      <c r="AE131" s="161"/>
      <c r="AF131" s="161"/>
      <c r="AG131" s="161"/>
      <c r="AH131" s="161"/>
      <c r="AI131" s="161"/>
      <c r="AJ131" s="161"/>
      <c r="AK131" s="161"/>
      <c r="AL131" s="161"/>
      <c r="AM131" s="161"/>
      <c r="AN131" s="161"/>
      <c r="AO131" s="161"/>
      <c r="AP131" s="161"/>
      <c r="AQ131" s="161"/>
      <c r="AR131" s="161"/>
      <c r="AS131" s="161"/>
      <c r="AT131" s="161"/>
      <c r="AU131" s="161"/>
      <c r="AV131" s="161"/>
      <c r="AW131" s="161"/>
      <c r="AX131" s="161"/>
      <c r="AY131" s="161"/>
      <c r="AZ131" s="161"/>
      <c r="BA131" s="161"/>
      <c r="BB131" s="161"/>
      <c r="BC131" s="161"/>
      <c r="BD131" s="161"/>
      <c r="BE131" s="161"/>
      <c r="BF131" s="161"/>
      <c r="BG131" s="161"/>
      <c r="BH131" s="161"/>
      <c r="BI131" s="161"/>
      <c r="BJ131" s="161"/>
      <c r="BK131" s="161"/>
      <c r="BL131" s="161"/>
      <c r="BM131" s="161"/>
    </row>
    <row r="132" spans="1:65" s="164" customFormat="1" x14ac:dyDescent="0.2">
      <c r="A132" s="161"/>
      <c r="B132" s="161"/>
      <c r="C132" s="161"/>
      <c r="D132" s="161"/>
      <c r="E132" s="161"/>
      <c r="F132" s="161"/>
      <c r="G132" s="161"/>
      <c r="H132" s="161"/>
      <c r="I132" s="161"/>
      <c r="J132" s="161"/>
      <c r="L132" s="161"/>
      <c r="M132" s="161"/>
      <c r="N132" s="161"/>
      <c r="O132" s="161"/>
      <c r="P132" s="161"/>
      <c r="Q132" s="161"/>
      <c r="R132" s="161"/>
      <c r="S132" s="161"/>
      <c r="T132" s="161"/>
      <c r="U132" s="161"/>
      <c r="V132" s="161"/>
      <c r="W132" s="161"/>
      <c r="X132" s="161"/>
      <c r="Y132" s="161"/>
      <c r="Z132" s="161"/>
      <c r="AA132" s="161"/>
      <c r="AB132" s="161"/>
      <c r="AC132" s="161"/>
      <c r="AD132" s="161"/>
      <c r="AE132" s="161"/>
      <c r="AF132" s="161"/>
      <c r="AG132" s="161"/>
      <c r="AH132" s="161"/>
      <c r="AI132" s="161"/>
      <c r="AJ132" s="161"/>
      <c r="AK132" s="161"/>
      <c r="AL132" s="161"/>
      <c r="AM132" s="161"/>
      <c r="AN132" s="161"/>
      <c r="AO132" s="161"/>
      <c r="AP132" s="161"/>
      <c r="AQ132" s="161"/>
      <c r="AR132" s="161"/>
      <c r="AS132" s="161"/>
      <c r="AT132" s="161"/>
      <c r="AU132" s="161"/>
      <c r="AV132" s="161"/>
      <c r="AW132" s="161"/>
      <c r="AX132" s="161"/>
      <c r="AY132" s="161"/>
      <c r="AZ132" s="161"/>
      <c r="BA132" s="161"/>
      <c r="BB132" s="161"/>
      <c r="BC132" s="161"/>
      <c r="BD132" s="161"/>
      <c r="BE132" s="161"/>
      <c r="BF132" s="161"/>
      <c r="BG132" s="161"/>
      <c r="BH132" s="161"/>
      <c r="BI132" s="161"/>
      <c r="BJ132" s="161"/>
      <c r="BK132" s="161"/>
      <c r="BL132" s="161"/>
      <c r="BM132" s="161"/>
    </row>
    <row r="133" spans="1:65" s="164" customFormat="1" x14ac:dyDescent="0.2">
      <c r="A133" s="161"/>
      <c r="B133" s="161"/>
      <c r="C133" s="161"/>
      <c r="D133" s="161"/>
      <c r="E133" s="161"/>
      <c r="F133" s="161"/>
      <c r="G133" s="161"/>
      <c r="H133" s="161"/>
      <c r="I133" s="161"/>
      <c r="J133" s="161"/>
      <c r="L133" s="161"/>
      <c r="M133" s="161"/>
      <c r="N133" s="161"/>
      <c r="O133" s="161"/>
      <c r="P133" s="161"/>
      <c r="Q133" s="161"/>
      <c r="R133" s="161"/>
      <c r="S133" s="161"/>
      <c r="T133" s="161"/>
      <c r="U133" s="161"/>
      <c r="V133" s="161"/>
      <c r="W133" s="161"/>
      <c r="X133" s="161"/>
      <c r="Y133" s="161"/>
      <c r="Z133" s="161"/>
      <c r="AA133" s="161"/>
      <c r="AB133" s="161"/>
      <c r="AC133" s="161"/>
      <c r="AD133" s="161"/>
      <c r="AE133" s="161"/>
      <c r="AF133" s="161"/>
      <c r="AG133" s="161"/>
      <c r="AH133" s="161"/>
      <c r="AI133" s="161"/>
      <c r="AJ133" s="161"/>
      <c r="AK133" s="161"/>
      <c r="AL133" s="161"/>
      <c r="AM133" s="161"/>
      <c r="AN133" s="161"/>
      <c r="AO133" s="161"/>
      <c r="AP133" s="161"/>
      <c r="AQ133" s="161"/>
      <c r="AR133" s="161"/>
      <c r="AS133" s="161"/>
      <c r="AT133" s="161"/>
      <c r="AU133" s="161"/>
      <c r="AV133" s="161"/>
      <c r="AW133" s="161"/>
      <c r="AX133" s="161"/>
      <c r="AY133" s="161"/>
      <c r="AZ133" s="161"/>
      <c r="BA133" s="161"/>
      <c r="BB133" s="161"/>
      <c r="BC133" s="161"/>
      <c r="BD133" s="161"/>
      <c r="BE133" s="161"/>
      <c r="BF133" s="161"/>
      <c r="BG133" s="161"/>
      <c r="BH133" s="161"/>
      <c r="BI133" s="161"/>
      <c r="BJ133" s="161"/>
      <c r="BK133" s="161"/>
      <c r="BL133" s="161"/>
      <c r="BM133" s="161"/>
    </row>
    <row r="134" spans="1:65" s="164" customFormat="1" x14ac:dyDescent="0.2">
      <c r="A134" s="161"/>
      <c r="B134" s="161"/>
      <c r="C134" s="161"/>
      <c r="D134" s="161"/>
      <c r="E134" s="161"/>
      <c r="F134" s="161"/>
      <c r="G134" s="161"/>
      <c r="H134" s="161"/>
      <c r="I134" s="161"/>
      <c r="J134" s="161"/>
      <c r="L134" s="161"/>
      <c r="M134" s="161"/>
      <c r="N134" s="161"/>
      <c r="O134" s="161"/>
      <c r="P134" s="161"/>
      <c r="Q134" s="161"/>
      <c r="R134" s="161"/>
      <c r="S134" s="161"/>
      <c r="T134" s="161"/>
      <c r="U134" s="161"/>
      <c r="V134" s="161"/>
      <c r="W134" s="161"/>
      <c r="X134" s="161"/>
      <c r="Y134" s="161"/>
      <c r="Z134" s="161"/>
      <c r="AA134" s="161"/>
      <c r="AB134" s="161"/>
      <c r="AC134" s="161"/>
      <c r="AD134" s="161"/>
      <c r="AE134" s="161"/>
      <c r="AF134" s="161"/>
      <c r="AG134" s="161"/>
      <c r="AH134" s="161"/>
      <c r="AI134" s="161"/>
      <c r="AJ134" s="161"/>
      <c r="AK134" s="161"/>
      <c r="AL134" s="161"/>
      <c r="AM134" s="161"/>
      <c r="AN134" s="161"/>
      <c r="AO134" s="161"/>
      <c r="AP134" s="161"/>
      <c r="AQ134" s="161"/>
      <c r="AR134" s="161"/>
      <c r="AS134" s="161"/>
      <c r="AT134" s="161"/>
      <c r="AU134" s="161"/>
      <c r="AV134" s="161"/>
      <c r="AW134" s="161"/>
      <c r="AX134" s="161"/>
      <c r="AY134" s="161"/>
      <c r="AZ134" s="161"/>
      <c r="BA134" s="161"/>
      <c r="BB134" s="161"/>
      <c r="BC134" s="161"/>
      <c r="BD134" s="161"/>
      <c r="BE134" s="161"/>
      <c r="BF134" s="161"/>
      <c r="BG134" s="161"/>
      <c r="BH134" s="161"/>
      <c r="BI134" s="161"/>
      <c r="BJ134" s="161"/>
      <c r="BK134" s="161"/>
      <c r="BL134" s="161"/>
      <c r="BM134" s="161"/>
    </row>
    <row r="135" spans="1:65" s="164" customFormat="1" x14ac:dyDescent="0.2">
      <c r="A135" s="161"/>
      <c r="B135" s="161"/>
      <c r="C135" s="161"/>
      <c r="D135" s="161"/>
      <c r="E135" s="161"/>
      <c r="F135" s="161"/>
      <c r="G135" s="161"/>
      <c r="H135" s="161"/>
      <c r="I135" s="161"/>
      <c r="J135" s="161"/>
      <c r="L135" s="161"/>
      <c r="M135" s="161"/>
      <c r="N135" s="161"/>
      <c r="O135" s="161"/>
      <c r="P135" s="161"/>
      <c r="Q135" s="161"/>
      <c r="R135" s="161"/>
      <c r="S135" s="161"/>
      <c r="T135" s="161"/>
      <c r="U135" s="161"/>
      <c r="V135" s="161"/>
      <c r="W135" s="161"/>
      <c r="X135" s="161"/>
      <c r="Y135" s="161"/>
      <c r="Z135" s="161"/>
      <c r="AA135" s="161"/>
      <c r="AB135" s="161"/>
      <c r="AC135" s="161"/>
      <c r="AD135" s="161"/>
      <c r="AE135" s="161"/>
      <c r="AF135" s="161"/>
      <c r="AG135" s="161"/>
      <c r="AH135" s="161"/>
      <c r="AI135" s="161"/>
      <c r="AJ135" s="161"/>
      <c r="AK135" s="161"/>
      <c r="AL135" s="161"/>
      <c r="AM135" s="161"/>
      <c r="AN135" s="161"/>
      <c r="AO135" s="161"/>
      <c r="AP135" s="161"/>
      <c r="AQ135" s="161"/>
      <c r="AR135" s="161"/>
      <c r="AS135" s="161"/>
      <c r="AT135" s="161"/>
      <c r="AU135" s="161"/>
      <c r="AV135" s="161"/>
      <c r="AW135" s="161"/>
      <c r="AX135" s="161"/>
      <c r="AY135" s="161"/>
      <c r="AZ135" s="161"/>
      <c r="BA135" s="161"/>
      <c r="BB135" s="161"/>
      <c r="BC135" s="161"/>
      <c r="BD135" s="161"/>
      <c r="BE135" s="161"/>
      <c r="BF135" s="161"/>
      <c r="BG135" s="161"/>
      <c r="BH135" s="161"/>
      <c r="BI135" s="161"/>
      <c r="BJ135" s="161"/>
      <c r="BK135" s="161"/>
      <c r="BL135" s="161"/>
      <c r="BM135" s="161"/>
    </row>
    <row r="136" spans="1:65" s="164" customFormat="1" x14ac:dyDescent="0.2">
      <c r="A136" s="161"/>
      <c r="B136" s="161"/>
      <c r="C136" s="161"/>
      <c r="D136" s="161"/>
      <c r="E136" s="161"/>
      <c r="F136" s="161"/>
      <c r="G136" s="161"/>
      <c r="H136" s="161"/>
      <c r="I136" s="161"/>
      <c r="J136" s="161"/>
      <c r="L136" s="161"/>
      <c r="M136" s="161"/>
      <c r="N136" s="161"/>
      <c r="O136" s="161"/>
      <c r="P136" s="161"/>
      <c r="Q136" s="161"/>
      <c r="R136" s="161"/>
      <c r="S136" s="161"/>
      <c r="T136" s="161"/>
      <c r="U136" s="161"/>
      <c r="V136" s="161"/>
      <c r="W136" s="161"/>
      <c r="X136" s="161"/>
      <c r="Y136" s="161"/>
      <c r="Z136" s="161"/>
      <c r="AA136" s="161"/>
      <c r="AB136" s="161"/>
      <c r="AC136" s="161"/>
      <c r="AD136" s="161"/>
      <c r="AE136" s="161"/>
      <c r="AF136" s="161"/>
      <c r="AG136" s="161"/>
      <c r="AH136" s="161"/>
      <c r="AI136" s="161"/>
      <c r="AJ136" s="161"/>
      <c r="AK136" s="161"/>
      <c r="AL136" s="161"/>
      <c r="AM136" s="161"/>
      <c r="AN136" s="161"/>
      <c r="AO136" s="161"/>
      <c r="AP136" s="161"/>
      <c r="AQ136" s="161"/>
      <c r="AR136" s="161"/>
      <c r="AS136" s="161"/>
      <c r="AT136" s="161"/>
      <c r="AU136" s="161"/>
      <c r="AV136" s="161"/>
      <c r="AW136" s="161"/>
      <c r="AX136" s="161"/>
      <c r="AY136" s="161"/>
      <c r="AZ136" s="161"/>
      <c r="BA136" s="161"/>
      <c r="BB136" s="161"/>
      <c r="BC136" s="161"/>
      <c r="BD136" s="161"/>
      <c r="BE136" s="161"/>
      <c r="BF136" s="161"/>
      <c r="BG136" s="161"/>
      <c r="BH136" s="161"/>
      <c r="BI136" s="161"/>
      <c r="BJ136" s="161"/>
      <c r="BK136" s="161"/>
      <c r="BL136" s="161"/>
      <c r="BM136" s="161"/>
    </row>
    <row r="137" spans="1:65" s="164" customFormat="1" x14ac:dyDescent="0.2">
      <c r="A137" s="161"/>
      <c r="B137" s="161"/>
      <c r="C137" s="161"/>
      <c r="D137" s="161"/>
      <c r="E137" s="161"/>
      <c r="F137" s="161"/>
      <c r="G137" s="161"/>
      <c r="H137" s="161"/>
      <c r="I137" s="161"/>
      <c r="J137" s="161"/>
      <c r="L137" s="161"/>
      <c r="M137" s="161"/>
      <c r="N137" s="161"/>
      <c r="O137" s="161"/>
      <c r="P137" s="161"/>
      <c r="Q137" s="161"/>
      <c r="R137" s="161"/>
      <c r="S137" s="161"/>
      <c r="T137" s="161"/>
      <c r="U137" s="161"/>
      <c r="V137" s="161"/>
      <c r="W137" s="161"/>
      <c r="X137" s="161"/>
      <c r="Y137" s="161"/>
      <c r="Z137" s="161"/>
      <c r="AA137" s="161"/>
      <c r="AB137" s="161"/>
      <c r="AC137" s="161"/>
      <c r="AD137" s="161"/>
      <c r="AE137" s="161"/>
      <c r="AF137" s="161"/>
      <c r="AG137" s="161"/>
      <c r="AH137" s="161"/>
      <c r="AI137" s="161"/>
      <c r="AJ137" s="161"/>
      <c r="AK137" s="161"/>
      <c r="AL137" s="161"/>
      <c r="AM137" s="161"/>
      <c r="AN137" s="161"/>
      <c r="AO137" s="161"/>
      <c r="AP137" s="161"/>
      <c r="AQ137" s="161"/>
      <c r="AR137" s="161"/>
      <c r="AS137" s="161"/>
      <c r="AT137" s="161"/>
      <c r="AU137" s="161"/>
      <c r="AV137" s="161"/>
      <c r="AW137" s="161"/>
      <c r="AX137" s="161"/>
      <c r="AY137" s="161"/>
      <c r="AZ137" s="161"/>
      <c r="BA137" s="161"/>
      <c r="BB137" s="161"/>
      <c r="BC137" s="161"/>
      <c r="BD137" s="161"/>
      <c r="BE137" s="161"/>
      <c r="BF137" s="161"/>
      <c r="BG137" s="161"/>
      <c r="BH137" s="161"/>
      <c r="BI137" s="161"/>
      <c r="BJ137" s="161"/>
      <c r="BK137" s="161"/>
      <c r="BL137" s="161"/>
      <c r="BM137" s="161"/>
    </row>
    <row r="138" spans="1:65" s="164" customFormat="1" x14ac:dyDescent="0.2">
      <c r="A138" s="161"/>
      <c r="B138" s="161"/>
      <c r="C138" s="161"/>
      <c r="D138" s="161"/>
      <c r="E138" s="161"/>
      <c r="F138" s="161"/>
      <c r="G138" s="161"/>
      <c r="H138" s="161"/>
      <c r="I138" s="161"/>
      <c r="J138" s="161"/>
      <c r="L138" s="161"/>
      <c r="M138" s="161"/>
      <c r="N138" s="161"/>
      <c r="O138" s="161"/>
      <c r="P138" s="161"/>
      <c r="Q138" s="161"/>
      <c r="R138" s="161"/>
      <c r="S138" s="161"/>
      <c r="T138" s="161"/>
      <c r="U138" s="161"/>
      <c r="V138" s="161"/>
      <c r="W138" s="161"/>
      <c r="X138" s="161"/>
      <c r="Y138" s="161"/>
      <c r="Z138" s="161"/>
      <c r="AA138" s="161"/>
      <c r="AB138" s="161"/>
      <c r="AC138" s="161"/>
      <c r="AD138" s="161"/>
      <c r="AE138" s="161"/>
      <c r="AF138" s="161"/>
      <c r="AG138" s="161"/>
      <c r="AH138" s="161"/>
      <c r="AI138" s="161"/>
      <c r="AJ138" s="161"/>
      <c r="AK138" s="161"/>
      <c r="AL138" s="161"/>
      <c r="AM138" s="161"/>
      <c r="AN138" s="161"/>
      <c r="AO138" s="161"/>
      <c r="AP138" s="161"/>
      <c r="AQ138" s="161"/>
      <c r="AR138" s="161"/>
      <c r="AS138" s="161"/>
      <c r="AT138" s="161"/>
      <c r="AU138" s="161"/>
      <c r="AV138" s="161"/>
      <c r="AW138" s="161"/>
      <c r="AX138" s="161"/>
      <c r="AY138" s="161"/>
      <c r="AZ138" s="161"/>
      <c r="BA138" s="161"/>
      <c r="BB138" s="161"/>
      <c r="BC138" s="161"/>
      <c r="BD138" s="161"/>
      <c r="BE138" s="161"/>
      <c r="BF138" s="161"/>
      <c r="BG138" s="161"/>
      <c r="BH138" s="161"/>
      <c r="BI138" s="161"/>
      <c r="BJ138" s="161"/>
      <c r="BK138" s="161"/>
      <c r="BL138" s="161"/>
      <c r="BM138" s="161"/>
    </row>
    <row r="139" spans="1:65" s="164" customFormat="1" x14ac:dyDescent="0.2">
      <c r="A139" s="161"/>
      <c r="B139" s="161"/>
      <c r="C139" s="161"/>
      <c r="D139" s="161"/>
      <c r="E139" s="161"/>
      <c r="F139" s="161"/>
      <c r="G139" s="161"/>
      <c r="H139" s="161"/>
      <c r="I139" s="161"/>
      <c r="J139" s="161"/>
      <c r="L139" s="161"/>
      <c r="M139" s="161"/>
      <c r="N139" s="161"/>
      <c r="O139" s="161"/>
      <c r="P139" s="161"/>
      <c r="Q139" s="161"/>
      <c r="R139" s="161"/>
      <c r="S139" s="161"/>
      <c r="T139" s="161"/>
      <c r="U139" s="161"/>
      <c r="V139" s="161"/>
      <c r="W139" s="161"/>
      <c r="X139" s="161"/>
      <c r="Y139" s="161"/>
      <c r="Z139" s="161"/>
      <c r="AA139" s="161"/>
      <c r="AB139" s="161"/>
      <c r="AC139" s="161"/>
      <c r="AD139" s="161"/>
      <c r="AE139" s="161"/>
      <c r="AF139" s="161"/>
      <c r="AG139" s="161"/>
      <c r="AH139" s="161"/>
      <c r="AI139" s="161"/>
      <c r="AJ139" s="161"/>
      <c r="AK139" s="161"/>
      <c r="AL139" s="161"/>
      <c r="AM139" s="161"/>
      <c r="AN139" s="161"/>
      <c r="AO139" s="161"/>
      <c r="AP139" s="161"/>
      <c r="AQ139" s="161"/>
      <c r="AR139" s="161"/>
      <c r="AS139" s="161"/>
      <c r="AT139" s="161"/>
      <c r="AU139" s="161"/>
      <c r="AV139" s="161"/>
      <c r="AW139" s="161"/>
      <c r="AX139" s="161"/>
      <c r="AY139" s="161"/>
      <c r="AZ139" s="161"/>
      <c r="BA139" s="161"/>
      <c r="BB139" s="161"/>
      <c r="BC139" s="161"/>
      <c r="BD139" s="161"/>
      <c r="BE139" s="161"/>
      <c r="BF139" s="161"/>
      <c r="BG139" s="161"/>
      <c r="BH139" s="161"/>
      <c r="BI139" s="161"/>
      <c r="BJ139" s="161"/>
      <c r="BK139" s="161"/>
      <c r="BL139" s="161"/>
      <c r="BM139" s="161"/>
    </row>
    <row r="140" spans="1:65" s="164" customFormat="1" x14ac:dyDescent="0.2">
      <c r="A140" s="161"/>
      <c r="B140" s="161"/>
      <c r="C140" s="161"/>
      <c r="D140" s="161"/>
      <c r="E140" s="161"/>
      <c r="F140" s="161"/>
      <c r="G140" s="161"/>
      <c r="H140" s="161"/>
      <c r="I140" s="161"/>
      <c r="J140" s="161"/>
      <c r="L140" s="161"/>
      <c r="M140" s="161"/>
      <c r="N140" s="161"/>
      <c r="O140" s="161"/>
      <c r="P140" s="161"/>
      <c r="Q140" s="161"/>
      <c r="R140" s="161"/>
      <c r="S140" s="161"/>
      <c r="T140" s="161"/>
      <c r="U140" s="161"/>
      <c r="V140" s="161"/>
      <c r="W140" s="161"/>
      <c r="X140" s="161"/>
      <c r="Y140" s="161"/>
      <c r="Z140" s="161"/>
      <c r="AA140" s="161"/>
      <c r="AB140" s="161"/>
      <c r="AC140" s="161"/>
      <c r="AD140" s="161"/>
      <c r="AE140" s="161"/>
      <c r="AF140" s="161"/>
      <c r="AG140" s="161"/>
      <c r="AH140" s="161"/>
      <c r="AI140" s="161"/>
      <c r="AJ140" s="161"/>
      <c r="AK140" s="161"/>
      <c r="AL140" s="161"/>
      <c r="AM140" s="161"/>
      <c r="AN140" s="161"/>
      <c r="AO140" s="161"/>
      <c r="AP140" s="161"/>
      <c r="AQ140" s="161"/>
      <c r="AR140" s="161"/>
      <c r="AS140" s="161"/>
      <c r="AT140" s="161"/>
      <c r="AU140" s="161"/>
      <c r="AV140" s="161"/>
      <c r="AW140" s="161"/>
      <c r="AX140" s="161"/>
      <c r="AY140" s="161"/>
      <c r="AZ140" s="161"/>
      <c r="BA140" s="161"/>
      <c r="BB140" s="161"/>
      <c r="BC140" s="161"/>
      <c r="BD140" s="161"/>
      <c r="BE140" s="161"/>
      <c r="BF140" s="161"/>
      <c r="BG140" s="161"/>
      <c r="BH140" s="161"/>
      <c r="BI140" s="161"/>
      <c r="BJ140" s="161"/>
      <c r="BK140" s="161"/>
      <c r="BL140" s="161"/>
      <c r="BM140" s="161"/>
    </row>
    <row r="141" spans="1:65" s="164" customFormat="1" x14ac:dyDescent="0.2">
      <c r="A141" s="161"/>
      <c r="B141" s="161"/>
      <c r="C141" s="161"/>
      <c r="D141" s="161"/>
      <c r="E141" s="161"/>
      <c r="F141" s="161"/>
      <c r="G141" s="161"/>
      <c r="H141" s="161"/>
      <c r="I141" s="161"/>
      <c r="J141" s="161"/>
      <c r="L141" s="161"/>
      <c r="M141" s="161"/>
      <c r="N141" s="161"/>
      <c r="O141" s="161"/>
      <c r="P141" s="161"/>
      <c r="Q141" s="161"/>
      <c r="R141" s="161"/>
      <c r="S141" s="161"/>
      <c r="T141" s="161"/>
      <c r="U141" s="161"/>
      <c r="V141" s="161"/>
      <c r="W141" s="161"/>
      <c r="X141" s="161"/>
      <c r="Y141" s="161"/>
      <c r="Z141" s="161"/>
      <c r="AA141" s="161"/>
      <c r="AB141" s="161"/>
      <c r="AC141" s="161"/>
      <c r="AD141" s="161"/>
      <c r="AE141" s="161"/>
      <c r="AF141" s="161"/>
      <c r="AG141" s="161"/>
      <c r="AH141" s="161"/>
      <c r="AI141" s="161"/>
      <c r="AJ141" s="161"/>
      <c r="AK141" s="161"/>
      <c r="AL141" s="161"/>
      <c r="AM141" s="161"/>
      <c r="AN141" s="161"/>
      <c r="AO141" s="161"/>
      <c r="AP141" s="161"/>
      <c r="AQ141" s="161"/>
      <c r="AR141" s="161"/>
      <c r="AS141" s="161"/>
      <c r="AT141" s="161"/>
      <c r="AU141" s="161"/>
      <c r="AV141" s="161"/>
      <c r="AW141" s="161"/>
      <c r="AX141" s="161"/>
      <c r="AY141" s="161"/>
      <c r="AZ141" s="161"/>
      <c r="BA141" s="161"/>
      <c r="BB141" s="161"/>
      <c r="BC141" s="161"/>
      <c r="BD141" s="161"/>
      <c r="BE141" s="161"/>
      <c r="BF141" s="161"/>
      <c r="BG141" s="161"/>
      <c r="BH141" s="161"/>
      <c r="BI141" s="161"/>
      <c r="BJ141" s="161"/>
      <c r="BK141" s="161"/>
      <c r="BL141" s="161"/>
      <c r="BM141" s="161"/>
    </row>
    <row r="142" spans="1:65" s="164" customFormat="1" x14ac:dyDescent="0.2">
      <c r="A142" s="161"/>
      <c r="B142" s="161"/>
      <c r="C142" s="161"/>
      <c r="D142" s="161"/>
      <c r="E142" s="161"/>
      <c r="F142" s="161"/>
      <c r="G142" s="161"/>
      <c r="H142" s="161"/>
      <c r="I142" s="161"/>
      <c r="J142" s="161"/>
      <c r="L142" s="161"/>
      <c r="M142" s="161"/>
      <c r="N142" s="161"/>
      <c r="O142" s="161"/>
      <c r="P142" s="161"/>
      <c r="Q142" s="161"/>
      <c r="R142" s="161"/>
      <c r="S142" s="161"/>
      <c r="T142" s="161"/>
      <c r="U142" s="161"/>
      <c r="V142" s="161"/>
      <c r="W142" s="161"/>
      <c r="X142" s="161"/>
      <c r="Y142" s="161"/>
      <c r="Z142" s="161"/>
      <c r="AA142" s="161"/>
      <c r="AB142" s="161"/>
      <c r="AC142" s="161"/>
      <c r="AD142" s="161"/>
      <c r="AE142" s="161"/>
      <c r="AF142" s="161"/>
      <c r="AG142" s="161"/>
      <c r="AH142" s="161"/>
      <c r="AI142" s="161"/>
      <c r="AJ142" s="161"/>
      <c r="AK142" s="161"/>
      <c r="AL142" s="161"/>
      <c r="AM142" s="161"/>
      <c r="AN142" s="161"/>
      <c r="AO142" s="161"/>
      <c r="AP142" s="161"/>
      <c r="AQ142" s="161"/>
      <c r="AR142" s="161"/>
      <c r="AS142" s="161"/>
      <c r="AT142" s="161"/>
      <c r="AU142" s="161"/>
      <c r="AV142" s="161"/>
      <c r="AW142" s="161"/>
      <c r="AX142" s="161"/>
      <c r="AY142" s="161"/>
      <c r="AZ142" s="161"/>
      <c r="BA142" s="161"/>
      <c r="BB142" s="161"/>
      <c r="BC142" s="161"/>
      <c r="BD142" s="161"/>
      <c r="BE142" s="161"/>
      <c r="BF142" s="161"/>
      <c r="BG142" s="161"/>
      <c r="BH142" s="161"/>
      <c r="BI142" s="161"/>
      <c r="BJ142" s="161"/>
      <c r="BK142" s="161"/>
      <c r="BL142" s="161"/>
      <c r="BM142" s="161"/>
    </row>
    <row r="143" spans="1:65" s="164" customFormat="1" x14ac:dyDescent="0.2">
      <c r="A143" s="161"/>
      <c r="B143" s="161"/>
      <c r="C143" s="161"/>
      <c r="D143" s="161"/>
      <c r="E143" s="161"/>
      <c r="F143" s="161"/>
      <c r="G143" s="161"/>
      <c r="H143" s="161"/>
      <c r="I143" s="161"/>
      <c r="J143" s="161"/>
      <c r="L143" s="161"/>
      <c r="M143" s="161"/>
      <c r="N143" s="161"/>
      <c r="O143" s="161"/>
      <c r="P143" s="161"/>
      <c r="Q143" s="161"/>
      <c r="R143" s="161"/>
      <c r="S143" s="161"/>
      <c r="T143" s="161"/>
      <c r="U143" s="161"/>
      <c r="V143" s="161"/>
      <c r="W143" s="161"/>
      <c r="X143" s="161"/>
      <c r="Y143" s="161"/>
      <c r="Z143" s="161"/>
      <c r="AA143" s="161"/>
      <c r="AB143" s="161"/>
      <c r="AC143" s="161"/>
      <c r="AD143" s="161"/>
      <c r="AE143" s="161"/>
      <c r="AF143" s="161"/>
      <c r="AG143" s="161"/>
      <c r="AH143" s="161"/>
      <c r="AI143" s="161"/>
      <c r="AJ143" s="161"/>
      <c r="AK143" s="161"/>
      <c r="AL143" s="161"/>
      <c r="AM143" s="161"/>
      <c r="AN143" s="161"/>
      <c r="AO143" s="161"/>
      <c r="AP143" s="161"/>
      <c r="AQ143" s="161"/>
      <c r="AR143" s="161"/>
      <c r="AS143" s="161"/>
      <c r="AT143" s="161"/>
      <c r="AU143" s="161"/>
      <c r="AV143" s="161"/>
      <c r="AW143" s="161"/>
      <c r="AX143" s="161"/>
      <c r="AY143" s="161"/>
      <c r="AZ143" s="161"/>
      <c r="BA143" s="161"/>
      <c r="BB143" s="161"/>
      <c r="BC143" s="161"/>
      <c r="BD143" s="161"/>
      <c r="BE143" s="161"/>
      <c r="BF143" s="161"/>
      <c r="BG143" s="161"/>
      <c r="BH143" s="161"/>
      <c r="BI143" s="161"/>
      <c r="BJ143" s="161"/>
      <c r="BK143" s="161"/>
      <c r="BL143" s="161"/>
      <c r="BM143" s="161"/>
    </row>
    <row r="144" spans="1:65" s="164" customFormat="1" x14ac:dyDescent="0.2">
      <c r="A144" s="161"/>
      <c r="B144" s="161"/>
      <c r="C144" s="161"/>
      <c r="D144" s="161"/>
      <c r="E144" s="161"/>
      <c r="F144" s="161"/>
      <c r="G144" s="161"/>
      <c r="H144" s="161"/>
      <c r="I144" s="161"/>
      <c r="J144" s="161"/>
      <c r="L144" s="161"/>
      <c r="M144" s="161"/>
      <c r="N144" s="161"/>
      <c r="O144" s="161"/>
      <c r="P144" s="161"/>
      <c r="Q144" s="161"/>
      <c r="R144" s="161"/>
      <c r="S144" s="161"/>
      <c r="T144" s="161"/>
      <c r="U144" s="161"/>
      <c r="V144" s="161"/>
      <c r="W144" s="161"/>
      <c r="X144" s="161"/>
      <c r="Y144" s="161"/>
      <c r="Z144" s="161"/>
      <c r="AA144" s="161"/>
      <c r="AB144" s="161"/>
      <c r="AC144" s="161"/>
      <c r="AD144" s="161"/>
      <c r="AE144" s="161"/>
      <c r="AF144" s="161"/>
      <c r="AG144" s="161"/>
      <c r="AH144" s="161"/>
      <c r="AI144" s="161"/>
      <c r="AJ144" s="161"/>
      <c r="AK144" s="161"/>
      <c r="AL144" s="161"/>
      <c r="AM144" s="161"/>
      <c r="AN144" s="161"/>
      <c r="AO144" s="161"/>
      <c r="AP144" s="161"/>
      <c r="AQ144" s="161"/>
      <c r="AR144" s="161"/>
      <c r="AS144" s="161"/>
      <c r="AT144" s="161"/>
      <c r="AU144" s="161"/>
      <c r="AV144" s="161"/>
      <c r="AW144" s="161"/>
      <c r="AX144" s="161"/>
      <c r="AY144" s="161"/>
      <c r="AZ144" s="161"/>
      <c r="BA144" s="161"/>
      <c r="BB144" s="161"/>
      <c r="BC144" s="161"/>
      <c r="BD144" s="161"/>
      <c r="BE144" s="161"/>
      <c r="BF144" s="161"/>
      <c r="BG144" s="161"/>
      <c r="BH144" s="161"/>
      <c r="BI144" s="161"/>
      <c r="BJ144" s="161"/>
      <c r="BK144" s="161"/>
      <c r="BL144" s="161"/>
      <c r="BM144" s="161"/>
    </row>
    <row r="145" spans="1:65" s="164" customFormat="1" x14ac:dyDescent="0.2">
      <c r="A145" s="161"/>
      <c r="B145" s="161"/>
      <c r="C145" s="161"/>
      <c r="D145" s="161"/>
      <c r="E145" s="161"/>
      <c r="F145" s="161"/>
      <c r="G145" s="161"/>
      <c r="H145" s="161"/>
      <c r="I145" s="161"/>
      <c r="J145" s="161"/>
      <c r="L145" s="161"/>
      <c r="M145" s="161"/>
      <c r="N145" s="161"/>
      <c r="O145" s="161"/>
      <c r="P145" s="161"/>
      <c r="Q145" s="161"/>
      <c r="R145" s="161"/>
      <c r="S145" s="161"/>
      <c r="T145" s="161"/>
      <c r="U145" s="161"/>
      <c r="V145" s="161"/>
      <c r="W145" s="161"/>
      <c r="X145" s="161"/>
      <c r="Y145" s="161"/>
      <c r="Z145" s="161"/>
      <c r="AA145" s="161"/>
      <c r="AB145" s="161"/>
      <c r="AC145" s="161"/>
      <c r="AD145" s="161"/>
      <c r="AE145" s="161"/>
      <c r="AF145" s="161"/>
      <c r="AG145" s="161"/>
      <c r="AH145" s="161"/>
      <c r="AI145" s="161"/>
      <c r="AJ145" s="161"/>
      <c r="AK145" s="161"/>
      <c r="AL145" s="161"/>
      <c r="AM145" s="161"/>
      <c r="AN145" s="161"/>
      <c r="AO145" s="161"/>
      <c r="AP145" s="161"/>
      <c r="AQ145" s="161"/>
      <c r="AR145" s="161"/>
      <c r="AS145" s="161"/>
      <c r="AT145" s="161"/>
      <c r="AU145" s="161"/>
      <c r="AV145" s="161"/>
      <c r="AW145" s="161"/>
      <c r="AX145" s="161"/>
      <c r="AY145" s="161"/>
      <c r="AZ145" s="161"/>
      <c r="BA145" s="161"/>
      <c r="BB145" s="161"/>
      <c r="BC145" s="161"/>
      <c r="BD145" s="161"/>
      <c r="BE145" s="161"/>
      <c r="BF145" s="161"/>
      <c r="BG145" s="161"/>
      <c r="BH145" s="161"/>
      <c r="BI145" s="161"/>
      <c r="BJ145" s="161"/>
      <c r="BK145" s="161"/>
      <c r="BL145" s="161"/>
      <c r="BM145" s="161"/>
    </row>
    <row r="146" spans="1:65" s="164" customFormat="1" x14ac:dyDescent="0.2">
      <c r="A146" s="161"/>
      <c r="B146" s="161"/>
      <c r="C146" s="161"/>
      <c r="D146" s="161"/>
      <c r="E146" s="161"/>
      <c r="F146" s="161"/>
      <c r="G146" s="161"/>
      <c r="H146" s="161"/>
      <c r="I146" s="161"/>
      <c r="J146" s="161"/>
      <c r="L146" s="161"/>
      <c r="M146" s="161"/>
      <c r="N146" s="161"/>
      <c r="O146" s="161"/>
      <c r="P146" s="161"/>
      <c r="Q146" s="161"/>
      <c r="R146" s="161"/>
      <c r="S146" s="161"/>
      <c r="T146" s="161"/>
      <c r="U146" s="161"/>
      <c r="V146" s="161"/>
      <c r="W146" s="161"/>
      <c r="X146" s="161"/>
      <c r="Y146" s="161"/>
      <c r="Z146" s="161"/>
      <c r="AA146" s="161"/>
      <c r="AB146" s="161"/>
      <c r="AC146" s="161"/>
      <c r="AD146" s="161"/>
      <c r="AE146" s="161"/>
      <c r="AF146" s="161"/>
      <c r="AG146" s="161"/>
      <c r="AH146" s="161"/>
      <c r="AI146" s="161"/>
      <c r="AJ146" s="161"/>
      <c r="AK146" s="161"/>
      <c r="AL146" s="161"/>
      <c r="AM146" s="161"/>
      <c r="AN146" s="161"/>
      <c r="AO146" s="161"/>
      <c r="AP146" s="161"/>
      <c r="AQ146" s="161"/>
      <c r="AR146" s="161"/>
      <c r="AS146" s="161"/>
      <c r="AT146" s="161"/>
      <c r="AU146" s="161"/>
      <c r="AV146" s="161"/>
      <c r="AW146" s="161"/>
      <c r="AX146" s="161"/>
      <c r="AY146" s="161"/>
      <c r="AZ146" s="161"/>
      <c r="BA146" s="161"/>
      <c r="BB146" s="161"/>
      <c r="BC146" s="161"/>
      <c r="BD146" s="161"/>
      <c r="BE146" s="161"/>
      <c r="BF146" s="161"/>
      <c r="BG146" s="161"/>
      <c r="BH146" s="161"/>
      <c r="BI146" s="161"/>
      <c r="BJ146" s="161"/>
      <c r="BK146" s="161"/>
      <c r="BL146" s="161"/>
      <c r="BM146" s="161"/>
    </row>
    <row r="147" spans="1:65" s="164" customFormat="1" x14ac:dyDescent="0.2">
      <c r="A147" s="161"/>
      <c r="B147" s="161"/>
      <c r="C147" s="161"/>
      <c r="D147" s="161"/>
      <c r="E147" s="161"/>
      <c r="F147" s="161"/>
      <c r="G147" s="161"/>
      <c r="H147" s="161"/>
      <c r="I147" s="161"/>
      <c r="J147" s="161"/>
      <c r="L147" s="161"/>
      <c r="M147" s="161"/>
      <c r="N147" s="161"/>
      <c r="O147" s="161"/>
      <c r="P147" s="161"/>
      <c r="Q147" s="161"/>
      <c r="R147" s="161"/>
      <c r="S147" s="161"/>
      <c r="T147" s="161"/>
      <c r="U147" s="161"/>
      <c r="V147" s="161"/>
      <c r="W147" s="161"/>
      <c r="X147" s="161"/>
      <c r="Y147" s="161"/>
      <c r="Z147" s="161"/>
      <c r="AA147" s="161"/>
      <c r="AB147" s="161"/>
      <c r="AC147" s="161"/>
      <c r="AD147" s="161"/>
      <c r="AE147" s="161"/>
      <c r="AF147" s="161"/>
      <c r="AG147" s="161"/>
      <c r="AH147" s="161"/>
      <c r="AI147" s="161"/>
      <c r="AJ147" s="161"/>
      <c r="AK147" s="161"/>
      <c r="AL147" s="161"/>
      <c r="AM147" s="161"/>
      <c r="AN147" s="161"/>
      <c r="AO147" s="161"/>
      <c r="AP147" s="161"/>
      <c r="AQ147" s="161"/>
      <c r="AR147" s="161"/>
      <c r="AS147" s="161"/>
      <c r="AT147" s="161"/>
      <c r="AU147" s="161"/>
      <c r="AV147" s="161"/>
      <c r="AW147" s="161"/>
      <c r="AX147" s="161"/>
      <c r="AY147" s="161"/>
      <c r="AZ147" s="161"/>
      <c r="BA147" s="161"/>
      <c r="BB147" s="161"/>
      <c r="BC147" s="161"/>
      <c r="BD147" s="161"/>
      <c r="BE147" s="161"/>
      <c r="BF147" s="161"/>
      <c r="BG147" s="161"/>
      <c r="BH147" s="161"/>
      <c r="BI147" s="161"/>
      <c r="BJ147" s="161"/>
      <c r="BK147" s="161"/>
      <c r="BL147" s="161"/>
      <c r="BM147" s="161"/>
    </row>
    <row r="148" spans="1:65" s="164" customFormat="1" x14ac:dyDescent="0.2">
      <c r="A148" s="161"/>
      <c r="B148" s="161"/>
      <c r="C148" s="161"/>
      <c r="D148" s="161"/>
      <c r="E148" s="161"/>
      <c r="F148" s="161"/>
      <c r="G148" s="161"/>
      <c r="H148" s="161"/>
      <c r="I148" s="161"/>
      <c r="J148" s="161"/>
      <c r="L148" s="161"/>
      <c r="M148" s="161"/>
      <c r="N148" s="161"/>
      <c r="O148" s="161"/>
      <c r="P148" s="161"/>
      <c r="Q148" s="161"/>
      <c r="R148" s="161"/>
      <c r="S148" s="161"/>
      <c r="T148" s="161"/>
      <c r="U148" s="161"/>
      <c r="V148" s="161"/>
      <c r="W148" s="161"/>
      <c r="X148" s="161"/>
      <c r="Y148" s="161"/>
      <c r="Z148" s="161"/>
      <c r="AA148" s="161"/>
      <c r="AB148" s="161"/>
      <c r="AC148" s="161"/>
      <c r="AD148" s="161"/>
      <c r="AE148" s="161"/>
      <c r="AF148" s="161"/>
      <c r="AG148" s="161"/>
      <c r="AH148" s="161"/>
      <c r="AI148" s="161"/>
      <c r="AJ148" s="161"/>
      <c r="AK148" s="161"/>
      <c r="AL148" s="161"/>
      <c r="AM148" s="161"/>
      <c r="AN148" s="161"/>
      <c r="AO148" s="161"/>
      <c r="AP148" s="161"/>
      <c r="AQ148" s="161"/>
      <c r="AR148" s="161"/>
      <c r="AS148" s="161"/>
      <c r="AT148" s="161"/>
      <c r="AU148" s="161"/>
      <c r="AV148" s="161"/>
      <c r="AW148" s="161"/>
      <c r="AX148" s="161"/>
      <c r="AY148" s="161"/>
      <c r="AZ148" s="161"/>
      <c r="BA148" s="161"/>
      <c r="BB148" s="161"/>
      <c r="BC148" s="161"/>
      <c r="BD148" s="161"/>
      <c r="BE148" s="161"/>
      <c r="BF148" s="161"/>
      <c r="BG148" s="161"/>
      <c r="BH148" s="161"/>
      <c r="BI148" s="161"/>
      <c r="BJ148" s="161"/>
      <c r="BK148" s="161"/>
      <c r="BL148" s="161"/>
      <c r="BM148" s="161"/>
    </row>
    <row r="149" spans="1:65" s="164" customFormat="1" x14ac:dyDescent="0.2">
      <c r="A149" s="161"/>
      <c r="B149" s="161"/>
      <c r="C149" s="161"/>
      <c r="D149" s="161"/>
      <c r="E149" s="161"/>
      <c r="F149" s="161"/>
      <c r="G149" s="161"/>
      <c r="H149" s="161"/>
      <c r="I149" s="161"/>
      <c r="J149" s="161"/>
      <c r="L149" s="161"/>
      <c r="M149" s="161"/>
      <c r="N149" s="161"/>
      <c r="O149" s="161"/>
      <c r="P149" s="161"/>
      <c r="Q149" s="161"/>
      <c r="R149" s="161"/>
      <c r="S149" s="161"/>
      <c r="T149" s="161"/>
      <c r="U149" s="161"/>
      <c r="V149" s="161"/>
      <c r="W149" s="161"/>
      <c r="X149" s="161"/>
      <c r="Y149" s="161"/>
      <c r="Z149" s="161"/>
      <c r="AA149" s="161"/>
      <c r="AB149" s="161"/>
      <c r="AC149" s="161"/>
      <c r="AD149" s="161"/>
      <c r="AE149" s="161"/>
      <c r="AF149" s="161"/>
      <c r="AG149" s="161"/>
      <c r="AH149" s="161"/>
      <c r="AI149" s="161"/>
      <c r="AJ149" s="161"/>
      <c r="AK149" s="161"/>
      <c r="AL149" s="161"/>
      <c r="AM149" s="161"/>
      <c r="AN149" s="161"/>
      <c r="AO149" s="161"/>
      <c r="AP149" s="161"/>
      <c r="AQ149" s="161"/>
      <c r="AR149" s="161"/>
      <c r="AS149" s="161"/>
      <c r="AT149" s="161"/>
      <c r="AU149" s="161"/>
      <c r="AV149" s="161"/>
      <c r="AW149" s="161"/>
      <c r="AX149" s="161"/>
      <c r="AY149" s="161"/>
      <c r="AZ149" s="161"/>
      <c r="BA149" s="161"/>
      <c r="BB149" s="161"/>
      <c r="BC149" s="161"/>
      <c r="BD149" s="161"/>
      <c r="BE149" s="161"/>
      <c r="BF149" s="161"/>
      <c r="BG149" s="161"/>
      <c r="BH149" s="161"/>
      <c r="BI149" s="161"/>
      <c r="BJ149" s="161"/>
      <c r="BK149" s="161"/>
      <c r="BL149" s="161"/>
      <c r="BM149" s="161"/>
    </row>
    <row r="150" spans="1:65" s="164" customFormat="1" x14ac:dyDescent="0.2">
      <c r="A150" s="161"/>
      <c r="B150" s="161"/>
      <c r="C150" s="161"/>
      <c r="D150" s="161"/>
      <c r="E150" s="161"/>
      <c r="F150" s="161"/>
      <c r="G150" s="161"/>
      <c r="H150" s="161"/>
      <c r="I150" s="161"/>
      <c r="J150" s="161"/>
      <c r="L150" s="161"/>
      <c r="M150" s="161"/>
      <c r="N150" s="161"/>
      <c r="O150" s="161"/>
      <c r="P150" s="161"/>
      <c r="Q150" s="161"/>
      <c r="R150" s="161"/>
      <c r="S150" s="161"/>
      <c r="T150" s="161"/>
      <c r="U150" s="161"/>
      <c r="V150" s="161"/>
      <c r="W150" s="161"/>
      <c r="X150" s="161"/>
      <c r="Y150" s="161"/>
      <c r="Z150" s="161"/>
      <c r="AA150" s="161"/>
      <c r="AB150" s="161"/>
      <c r="AC150" s="161"/>
      <c r="AD150" s="161"/>
      <c r="AE150" s="161"/>
      <c r="AF150" s="161"/>
      <c r="AG150" s="161"/>
      <c r="AH150" s="161"/>
      <c r="AI150" s="161"/>
      <c r="AJ150" s="161"/>
      <c r="AK150" s="161"/>
      <c r="AL150" s="161"/>
      <c r="AM150" s="161"/>
      <c r="AN150" s="161"/>
      <c r="AO150" s="161"/>
      <c r="AP150" s="161"/>
      <c r="AQ150" s="161"/>
      <c r="AR150" s="161"/>
      <c r="AS150" s="161"/>
      <c r="AT150" s="161"/>
      <c r="AU150" s="161"/>
      <c r="AV150" s="161"/>
      <c r="AW150" s="161"/>
      <c r="AX150" s="161"/>
      <c r="AY150" s="161"/>
      <c r="AZ150" s="161"/>
      <c r="BA150" s="161"/>
      <c r="BB150" s="161"/>
      <c r="BC150" s="161"/>
      <c r="BD150" s="161"/>
      <c r="BE150" s="161"/>
      <c r="BF150" s="161"/>
      <c r="BG150" s="161"/>
      <c r="BH150" s="161"/>
      <c r="BI150" s="161"/>
      <c r="BJ150" s="161"/>
      <c r="BK150" s="161"/>
      <c r="BL150" s="161"/>
      <c r="BM150" s="161"/>
    </row>
    <row r="151" spans="1:65" s="164" customFormat="1" x14ac:dyDescent="0.2">
      <c r="A151" s="161"/>
      <c r="B151" s="161"/>
      <c r="C151" s="161"/>
      <c r="D151" s="161"/>
      <c r="E151" s="161"/>
      <c r="F151" s="161"/>
      <c r="G151" s="161"/>
      <c r="H151" s="161"/>
      <c r="I151" s="161"/>
      <c r="J151" s="161"/>
      <c r="L151" s="161"/>
      <c r="M151" s="161"/>
      <c r="N151" s="161"/>
      <c r="O151" s="161"/>
      <c r="P151" s="161"/>
      <c r="Q151" s="161"/>
      <c r="R151" s="161"/>
      <c r="S151" s="161"/>
      <c r="T151" s="161"/>
      <c r="U151" s="161"/>
      <c r="V151" s="161"/>
      <c r="W151" s="161"/>
      <c r="X151" s="161"/>
      <c r="Y151" s="161"/>
      <c r="Z151" s="161"/>
      <c r="AA151" s="161"/>
      <c r="AB151" s="161"/>
      <c r="AC151" s="161"/>
      <c r="AD151" s="161"/>
      <c r="AE151" s="161"/>
      <c r="AF151" s="161"/>
      <c r="AG151" s="161"/>
      <c r="AH151" s="161"/>
      <c r="AI151" s="161"/>
      <c r="AJ151" s="161"/>
      <c r="AK151" s="161"/>
      <c r="AL151" s="161"/>
      <c r="AM151" s="161"/>
      <c r="AN151" s="161"/>
      <c r="AO151" s="161"/>
      <c r="AP151" s="161"/>
      <c r="AQ151" s="161"/>
      <c r="AR151" s="161"/>
      <c r="AS151" s="161"/>
      <c r="AT151" s="161"/>
      <c r="AU151" s="161"/>
      <c r="AV151" s="161"/>
      <c r="AW151" s="161"/>
      <c r="AX151" s="161"/>
      <c r="AY151" s="161"/>
      <c r="AZ151" s="161"/>
      <c r="BA151" s="161"/>
      <c r="BB151" s="161"/>
      <c r="BC151" s="161"/>
      <c r="BD151" s="161"/>
      <c r="BE151" s="161"/>
      <c r="BF151" s="161"/>
      <c r="BG151" s="161"/>
      <c r="BH151" s="161"/>
      <c r="BI151" s="161"/>
      <c r="BJ151" s="161"/>
      <c r="BK151" s="161"/>
      <c r="BL151" s="161"/>
      <c r="BM151" s="161"/>
    </row>
    <row r="152" spans="1:65" s="164" customFormat="1" x14ac:dyDescent="0.2">
      <c r="A152" s="161"/>
      <c r="B152" s="161"/>
      <c r="C152" s="161"/>
      <c r="D152" s="161"/>
      <c r="E152" s="161"/>
      <c r="F152" s="161"/>
      <c r="G152" s="161"/>
      <c r="H152" s="161"/>
      <c r="I152" s="161"/>
      <c r="J152" s="161"/>
      <c r="L152" s="161"/>
      <c r="M152" s="161"/>
      <c r="N152" s="161"/>
      <c r="O152" s="161"/>
      <c r="P152" s="161"/>
      <c r="Q152" s="161"/>
      <c r="R152" s="161"/>
      <c r="S152" s="161"/>
      <c r="T152" s="161"/>
      <c r="U152" s="161"/>
      <c r="V152" s="161"/>
      <c r="W152" s="161"/>
      <c r="X152" s="161"/>
      <c r="Y152" s="161"/>
      <c r="Z152" s="161"/>
      <c r="AA152" s="161"/>
      <c r="AB152" s="161"/>
      <c r="AC152" s="161"/>
      <c r="AD152" s="161"/>
      <c r="AE152" s="161"/>
      <c r="AF152" s="161"/>
      <c r="AG152" s="161"/>
      <c r="AH152" s="161"/>
      <c r="AI152" s="161"/>
      <c r="AJ152" s="161"/>
      <c r="AK152" s="161"/>
      <c r="AL152" s="161"/>
      <c r="AM152" s="161"/>
      <c r="AN152" s="161"/>
      <c r="AO152" s="161"/>
      <c r="AP152" s="161"/>
      <c r="AQ152" s="161"/>
      <c r="AR152" s="161"/>
      <c r="AS152" s="161"/>
      <c r="AT152" s="161"/>
      <c r="AU152" s="161"/>
      <c r="AV152" s="161"/>
      <c r="AW152" s="161"/>
      <c r="AX152" s="161"/>
      <c r="AY152" s="161"/>
      <c r="AZ152" s="161"/>
      <c r="BA152" s="161"/>
      <c r="BB152" s="161"/>
      <c r="BC152" s="161"/>
      <c r="BD152" s="161"/>
      <c r="BE152" s="161"/>
      <c r="BF152" s="161"/>
      <c r="BG152" s="161"/>
      <c r="BH152" s="161"/>
      <c r="BI152" s="161"/>
      <c r="BJ152" s="161"/>
      <c r="BK152" s="161"/>
      <c r="BL152" s="161"/>
      <c r="BM152" s="161"/>
    </row>
    <row r="153" spans="1:65" s="164" customFormat="1" x14ac:dyDescent="0.2">
      <c r="A153" s="161"/>
      <c r="B153" s="161"/>
      <c r="C153" s="161"/>
      <c r="D153" s="161"/>
      <c r="E153" s="161"/>
      <c r="F153" s="161"/>
      <c r="G153" s="161"/>
      <c r="H153" s="161"/>
      <c r="I153" s="161"/>
      <c r="J153" s="161"/>
      <c r="L153" s="161"/>
      <c r="M153" s="161"/>
      <c r="N153" s="161"/>
      <c r="O153" s="161"/>
      <c r="P153" s="161"/>
      <c r="Q153" s="161"/>
      <c r="R153" s="161"/>
      <c r="S153" s="161"/>
      <c r="T153" s="161"/>
      <c r="U153" s="161"/>
      <c r="V153" s="161"/>
      <c r="W153" s="161"/>
      <c r="X153" s="161"/>
      <c r="Y153" s="161"/>
      <c r="Z153" s="161"/>
      <c r="AA153" s="161"/>
      <c r="AB153" s="161"/>
      <c r="AC153" s="161"/>
      <c r="AD153" s="161"/>
      <c r="AE153" s="161"/>
      <c r="AF153" s="161"/>
      <c r="AG153" s="161"/>
      <c r="AH153" s="161"/>
      <c r="AI153" s="161"/>
      <c r="AJ153" s="161"/>
      <c r="AK153" s="161"/>
      <c r="AL153" s="161"/>
      <c r="AM153" s="161"/>
      <c r="AN153" s="161"/>
      <c r="AO153" s="161"/>
      <c r="AP153" s="161"/>
      <c r="AQ153" s="161"/>
      <c r="AR153" s="161"/>
      <c r="AS153" s="161"/>
      <c r="AT153" s="161"/>
      <c r="AU153" s="161"/>
      <c r="AV153" s="161"/>
      <c r="AW153" s="161"/>
      <c r="AX153" s="161"/>
      <c r="AY153" s="161"/>
      <c r="AZ153" s="161"/>
      <c r="BA153" s="161"/>
      <c r="BB153" s="161"/>
      <c r="BC153" s="161"/>
      <c r="BD153" s="161"/>
      <c r="BE153" s="161"/>
      <c r="BF153" s="161"/>
      <c r="BG153" s="161"/>
      <c r="BH153" s="161"/>
      <c r="BI153" s="161"/>
      <c r="BJ153" s="161"/>
      <c r="BK153" s="161"/>
      <c r="BL153" s="161"/>
      <c r="BM153" s="161"/>
    </row>
    <row r="154" spans="1:65" s="164" customFormat="1" x14ac:dyDescent="0.2">
      <c r="A154" s="161"/>
      <c r="B154" s="161"/>
      <c r="C154" s="161"/>
      <c r="D154" s="161"/>
      <c r="E154" s="161"/>
      <c r="F154" s="161"/>
      <c r="G154" s="161"/>
      <c r="H154" s="161"/>
      <c r="I154" s="161"/>
      <c r="J154" s="161"/>
      <c r="L154" s="161"/>
      <c r="M154" s="161"/>
      <c r="N154" s="161"/>
      <c r="O154" s="161"/>
      <c r="P154" s="161"/>
      <c r="Q154" s="161"/>
      <c r="R154" s="161"/>
      <c r="S154" s="161"/>
      <c r="T154" s="161"/>
      <c r="U154" s="161"/>
      <c r="V154" s="161"/>
      <c r="W154" s="161"/>
      <c r="X154" s="161"/>
      <c r="Y154" s="161"/>
      <c r="Z154" s="161"/>
      <c r="AA154" s="161"/>
      <c r="AB154" s="161"/>
      <c r="AC154" s="161"/>
      <c r="AD154" s="161"/>
      <c r="AE154" s="161"/>
      <c r="AF154" s="161"/>
      <c r="AG154" s="161"/>
      <c r="AH154" s="161"/>
      <c r="AI154" s="161"/>
      <c r="AJ154" s="161"/>
      <c r="AK154" s="161"/>
      <c r="AL154" s="161"/>
      <c r="AM154" s="161"/>
      <c r="AN154" s="161"/>
      <c r="AO154" s="161"/>
      <c r="AP154" s="161"/>
      <c r="AQ154" s="161"/>
      <c r="AR154" s="161"/>
      <c r="AS154" s="161"/>
      <c r="AT154" s="161"/>
      <c r="AU154" s="161"/>
      <c r="AV154" s="161"/>
      <c r="AW154" s="161"/>
      <c r="AX154" s="161"/>
      <c r="AY154" s="161"/>
      <c r="AZ154" s="161"/>
      <c r="BA154" s="161"/>
      <c r="BB154" s="161"/>
      <c r="BC154" s="161"/>
      <c r="BD154" s="161"/>
      <c r="BE154" s="161"/>
      <c r="BF154" s="161"/>
      <c r="BG154" s="161"/>
      <c r="BH154" s="161"/>
      <c r="BI154" s="161"/>
      <c r="BJ154" s="161"/>
      <c r="BK154" s="161"/>
      <c r="BL154" s="161"/>
      <c r="BM154" s="161"/>
    </row>
    <row r="155" spans="1:65" s="164" customFormat="1" x14ac:dyDescent="0.2">
      <c r="A155" s="161"/>
      <c r="B155" s="161"/>
      <c r="C155" s="161"/>
      <c r="D155" s="161"/>
      <c r="E155" s="161"/>
      <c r="F155" s="161"/>
      <c r="G155" s="161"/>
      <c r="H155" s="161"/>
      <c r="I155" s="161"/>
      <c r="J155" s="161"/>
      <c r="L155" s="161"/>
      <c r="M155" s="161"/>
      <c r="N155" s="161"/>
      <c r="O155" s="161"/>
      <c r="P155" s="161"/>
      <c r="Q155" s="161"/>
      <c r="R155" s="161"/>
      <c r="S155" s="161"/>
      <c r="T155" s="161"/>
      <c r="U155" s="161"/>
      <c r="V155" s="161"/>
      <c r="W155" s="161"/>
      <c r="X155" s="161"/>
      <c r="Y155" s="161"/>
      <c r="Z155" s="161"/>
      <c r="AA155" s="161"/>
      <c r="AB155" s="161"/>
      <c r="AC155" s="161"/>
      <c r="AD155" s="161"/>
      <c r="AE155" s="161"/>
      <c r="AF155" s="161"/>
      <c r="AG155" s="161"/>
      <c r="AH155" s="161"/>
      <c r="AI155" s="161"/>
      <c r="AJ155" s="161"/>
      <c r="AK155" s="161"/>
      <c r="AL155" s="161"/>
      <c r="AM155" s="161"/>
      <c r="AN155" s="161"/>
      <c r="AO155" s="161"/>
      <c r="AP155" s="161"/>
      <c r="AQ155" s="161"/>
      <c r="AR155" s="161"/>
      <c r="AS155" s="161"/>
      <c r="AT155" s="161"/>
      <c r="AU155" s="161"/>
      <c r="AV155" s="161"/>
      <c r="AW155" s="161"/>
      <c r="AX155" s="161"/>
      <c r="AY155" s="161"/>
      <c r="AZ155" s="161"/>
      <c r="BA155" s="161"/>
      <c r="BB155" s="161"/>
      <c r="BC155" s="161"/>
      <c r="BD155" s="161"/>
      <c r="BE155" s="161"/>
      <c r="BF155" s="161"/>
      <c r="BG155" s="161"/>
      <c r="BH155" s="161"/>
      <c r="BI155" s="161"/>
      <c r="BJ155" s="161"/>
      <c r="BK155" s="161"/>
      <c r="BL155" s="161"/>
      <c r="BM155" s="161"/>
    </row>
    <row r="156" spans="1:65" s="164" customFormat="1" x14ac:dyDescent="0.2">
      <c r="A156" s="161"/>
      <c r="B156" s="161"/>
      <c r="C156" s="161"/>
      <c r="D156" s="161"/>
      <c r="E156" s="161"/>
      <c r="F156" s="161"/>
      <c r="G156" s="161"/>
      <c r="H156" s="161"/>
      <c r="I156" s="161"/>
      <c r="J156" s="161"/>
      <c r="L156" s="161"/>
      <c r="M156" s="161"/>
      <c r="N156" s="161"/>
      <c r="O156" s="161"/>
      <c r="P156" s="161"/>
      <c r="Q156" s="161"/>
      <c r="R156" s="161"/>
      <c r="S156" s="161"/>
      <c r="T156" s="161"/>
      <c r="U156" s="161"/>
      <c r="V156" s="161"/>
      <c r="W156" s="161"/>
      <c r="X156" s="161"/>
      <c r="Y156" s="161"/>
      <c r="Z156" s="161"/>
      <c r="AA156" s="161"/>
      <c r="AB156" s="161"/>
      <c r="AC156" s="161"/>
      <c r="AD156" s="161"/>
      <c r="AE156" s="161"/>
      <c r="AF156" s="161"/>
      <c r="AG156" s="161"/>
      <c r="AH156" s="161"/>
      <c r="AI156" s="161"/>
      <c r="AJ156" s="161"/>
      <c r="AK156" s="161"/>
      <c r="AL156" s="161"/>
      <c r="AM156" s="161"/>
      <c r="AN156" s="161"/>
      <c r="AO156" s="161"/>
      <c r="AP156" s="161"/>
      <c r="AQ156" s="161"/>
      <c r="AR156" s="161"/>
      <c r="AS156" s="161"/>
      <c r="AT156" s="161"/>
      <c r="AU156" s="161"/>
      <c r="AV156" s="161"/>
      <c r="AW156" s="161"/>
      <c r="AX156" s="161"/>
      <c r="AY156" s="161"/>
      <c r="AZ156" s="161"/>
      <c r="BA156" s="161"/>
      <c r="BB156" s="161"/>
      <c r="BC156" s="161"/>
      <c r="BD156" s="161"/>
      <c r="BE156" s="161"/>
      <c r="BF156" s="161"/>
      <c r="BG156" s="161"/>
      <c r="BH156" s="161"/>
      <c r="BI156" s="161"/>
      <c r="BJ156" s="161"/>
      <c r="BK156" s="161"/>
      <c r="BL156" s="161"/>
      <c r="BM156" s="161"/>
    </row>
    <row r="157" spans="1:65" s="164" customFormat="1" x14ac:dyDescent="0.2">
      <c r="A157" s="161"/>
      <c r="B157" s="161"/>
      <c r="C157" s="161"/>
      <c r="D157" s="161"/>
      <c r="E157" s="161"/>
      <c r="F157" s="161"/>
      <c r="G157" s="161"/>
      <c r="H157" s="161"/>
      <c r="I157" s="161"/>
      <c r="J157" s="161"/>
      <c r="L157" s="161"/>
      <c r="M157" s="161"/>
      <c r="N157" s="161"/>
      <c r="O157" s="161"/>
      <c r="P157" s="161"/>
      <c r="Q157" s="161"/>
      <c r="R157" s="161"/>
      <c r="S157" s="161"/>
      <c r="T157" s="161"/>
      <c r="U157" s="161"/>
      <c r="V157" s="161"/>
      <c r="W157" s="161"/>
      <c r="X157" s="161"/>
      <c r="Y157" s="161"/>
      <c r="Z157" s="161"/>
      <c r="AA157" s="161"/>
      <c r="AB157" s="161"/>
      <c r="AC157" s="161"/>
      <c r="AD157" s="161"/>
      <c r="AE157" s="161"/>
      <c r="AF157" s="161"/>
      <c r="AG157" s="161"/>
      <c r="AH157" s="161"/>
      <c r="AI157" s="161"/>
      <c r="AJ157" s="161"/>
      <c r="AK157" s="161"/>
      <c r="AL157" s="161"/>
      <c r="AM157" s="161"/>
      <c r="AN157" s="161"/>
      <c r="AO157" s="161"/>
      <c r="AP157" s="161"/>
      <c r="AQ157" s="161"/>
      <c r="AR157" s="161"/>
      <c r="AS157" s="161"/>
      <c r="AT157" s="161"/>
      <c r="AU157" s="161"/>
      <c r="AV157" s="161"/>
      <c r="AW157" s="161"/>
      <c r="AX157" s="161"/>
      <c r="AY157" s="161"/>
      <c r="AZ157" s="161"/>
      <c r="BA157" s="161"/>
      <c r="BB157" s="161"/>
      <c r="BC157" s="161"/>
      <c r="BD157" s="161"/>
      <c r="BE157" s="161"/>
      <c r="BF157" s="161"/>
      <c r="BG157" s="161"/>
      <c r="BH157" s="161"/>
      <c r="BI157" s="161"/>
      <c r="BJ157" s="161"/>
      <c r="BK157" s="161"/>
      <c r="BL157" s="161"/>
      <c r="BM157" s="161"/>
    </row>
    <row r="158" spans="1:65" s="164" customFormat="1" x14ac:dyDescent="0.2">
      <c r="A158" s="161"/>
      <c r="B158" s="161"/>
      <c r="C158" s="161"/>
      <c r="D158" s="161"/>
      <c r="E158" s="161"/>
      <c r="F158" s="161"/>
      <c r="G158" s="161"/>
      <c r="H158" s="161"/>
      <c r="I158" s="161"/>
      <c r="J158" s="161"/>
      <c r="L158" s="161"/>
      <c r="M158" s="161"/>
      <c r="N158" s="161"/>
      <c r="O158" s="161"/>
      <c r="P158" s="161"/>
      <c r="Q158" s="161"/>
      <c r="R158" s="161"/>
      <c r="S158" s="161"/>
      <c r="T158" s="161"/>
      <c r="U158" s="161"/>
      <c r="V158" s="161"/>
      <c r="W158" s="161"/>
      <c r="X158" s="161"/>
      <c r="Y158" s="161"/>
      <c r="Z158" s="161"/>
      <c r="AA158" s="161"/>
      <c r="AB158" s="161"/>
      <c r="AC158" s="161"/>
      <c r="AD158" s="161"/>
      <c r="AE158" s="161"/>
      <c r="AF158" s="161"/>
      <c r="AG158" s="161"/>
      <c r="AH158" s="161"/>
      <c r="AI158" s="161"/>
      <c r="AJ158" s="161"/>
      <c r="AK158" s="161"/>
      <c r="AL158" s="161"/>
      <c r="AM158" s="161"/>
      <c r="AN158" s="161"/>
      <c r="AO158" s="161"/>
      <c r="AP158" s="161"/>
      <c r="AQ158" s="161"/>
      <c r="AR158" s="161"/>
      <c r="AS158" s="161"/>
      <c r="AT158" s="161"/>
      <c r="AU158" s="161"/>
      <c r="AV158" s="161"/>
      <c r="AW158" s="161"/>
      <c r="AX158" s="161"/>
      <c r="AY158" s="161"/>
      <c r="AZ158" s="161"/>
      <c r="BA158" s="161"/>
      <c r="BB158" s="161"/>
      <c r="BC158" s="161"/>
      <c r="BD158" s="161"/>
      <c r="BE158" s="161"/>
      <c r="BF158" s="161"/>
      <c r="BG158" s="161"/>
      <c r="BH158" s="161"/>
      <c r="BI158" s="161"/>
      <c r="BJ158" s="161"/>
      <c r="BK158" s="161"/>
      <c r="BL158" s="161"/>
      <c r="BM158" s="161"/>
    </row>
    <row r="159" spans="1:65" s="164" customFormat="1" x14ac:dyDescent="0.2">
      <c r="A159" s="161"/>
      <c r="B159" s="161"/>
      <c r="C159" s="161"/>
      <c r="D159" s="161"/>
      <c r="E159" s="161"/>
      <c r="F159" s="161"/>
      <c r="G159" s="161"/>
      <c r="H159" s="161"/>
      <c r="I159" s="161"/>
      <c r="J159" s="161"/>
      <c r="L159" s="161"/>
      <c r="M159" s="161"/>
      <c r="N159" s="161"/>
      <c r="O159" s="161"/>
      <c r="P159" s="161"/>
      <c r="Q159" s="161"/>
      <c r="R159" s="161"/>
      <c r="S159" s="161"/>
      <c r="T159" s="161"/>
      <c r="U159" s="161"/>
      <c r="V159" s="161"/>
      <c r="W159" s="161"/>
      <c r="X159" s="161"/>
      <c r="Y159" s="161"/>
      <c r="Z159" s="161"/>
      <c r="AA159" s="161"/>
      <c r="AB159" s="161"/>
      <c r="AC159" s="161"/>
      <c r="AD159" s="161"/>
      <c r="AE159" s="161"/>
      <c r="AF159" s="161"/>
      <c r="AG159" s="161"/>
      <c r="AH159" s="161"/>
      <c r="AI159" s="161"/>
      <c r="AJ159" s="161"/>
      <c r="AK159" s="161"/>
      <c r="AL159" s="161"/>
      <c r="AM159" s="161"/>
      <c r="AN159" s="161"/>
      <c r="AO159" s="161"/>
      <c r="AP159" s="161"/>
      <c r="AQ159" s="161"/>
      <c r="AR159" s="161"/>
      <c r="AS159" s="161"/>
      <c r="AT159" s="161"/>
      <c r="AU159" s="161"/>
      <c r="AV159" s="161"/>
      <c r="AW159" s="161"/>
      <c r="AX159" s="161"/>
      <c r="AY159" s="161"/>
      <c r="AZ159" s="161"/>
      <c r="BA159" s="161"/>
      <c r="BB159" s="161"/>
      <c r="BC159" s="161"/>
      <c r="BD159" s="161"/>
      <c r="BE159" s="161"/>
      <c r="BF159" s="161"/>
      <c r="BG159" s="161"/>
      <c r="BH159" s="161"/>
      <c r="BI159" s="161"/>
      <c r="BJ159" s="161"/>
      <c r="BK159" s="161"/>
      <c r="BL159" s="161"/>
      <c r="BM159" s="161"/>
    </row>
    <row r="160" spans="1:65" s="164" customFormat="1" x14ac:dyDescent="0.2">
      <c r="A160" s="161"/>
      <c r="B160" s="161"/>
      <c r="C160" s="161"/>
      <c r="D160" s="161"/>
      <c r="E160" s="161"/>
      <c r="F160" s="161"/>
      <c r="G160" s="161"/>
      <c r="H160" s="161"/>
      <c r="I160" s="161"/>
      <c r="J160" s="161"/>
      <c r="L160" s="161"/>
      <c r="M160" s="161"/>
      <c r="N160" s="161"/>
      <c r="O160" s="161"/>
      <c r="P160" s="161"/>
      <c r="Q160" s="161"/>
      <c r="R160" s="161"/>
      <c r="S160" s="161"/>
      <c r="T160" s="161"/>
      <c r="U160" s="161"/>
      <c r="V160" s="161"/>
      <c r="W160" s="161"/>
      <c r="X160" s="161"/>
      <c r="Y160" s="161"/>
      <c r="Z160" s="161"/>
      <c r="AA160" s="161"/>
      <c r="AB160" s="161"/>
      <c r="AC160" s="161"/>
      <c r="AD160" s="161"/>
      <c r="AE160" s="161"/>
      <c r="AF160" s="161"/>
      <c r="AG160" s="161"/>
      <c r="AH160" s="161"/>
      <c r="AI160" s="161"/>
      <c r="AJ160" s="161"/>
      <c r="AK160" s="161"/>
      <c r="AL160" s="161"/>
      <c r="AM160" s="161"/>
      <c r="AN160" s="161"/>
      <c r="AO160" s="161"/>
      <c r="AP160" s="161"/>
      <c r="AQ160" s="161"/>
      <c r="AR160" s="161"/>
      <c r="AS160" s="161"/>
      <c r="AT160" s="161"/>
      <c r="AU160" s="161"/>
      <c r="AV160" s="161"/>
      <c r="AW160" s="161"/>
      <c r="AX160" s="161"/>
      <c r="AY160" s="161"/>
      <c r="AZ160" s="161"/>
      <c r="BA160" s="161"/>
      <c r="BB160" s="161"/>
      <c r="BC160" s="161"/>
      <c r="BD160" s="161"/>
      <c r="BE160" s="161"/>
      <c r="BF160" s="161"/>
      <c r="BG160" s="161"/>
      <c r="BH160" s="161"/>
      <c r="BI160" s="161"/>
      <c r="BJ160" s="161"/>
      <c r="BK160" s="161"/>
      <c r="BL160" s="161"/>
      <c r="BM160" s="161"/>
    </row>
    <row r="161" spans="1:65" s="164" customFormat="1" x14ac:dyDescent="0.2">
      <c r="A161" s="161"/>
      <c r="B161" s="161"/>
      <c r="C161" s="161"/>
      <c r="D161" s="161"/>
      <c r="E161" s="161"/>
      <c r="F161" s="161"/>
      <c r="G161" s="161"/>
      <c r="H161" s="161"/>
      <c r="I161" s="161"/>
      <c r="J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1"/>
      <c r="AS161" s="161"/>
      <c r="AT161" s="161"/>
      <c r="AU161" s="161"/>
      <c r="AV161" s="161"/>
      <c r="AW161" s="161"/>
      <c r="AX161" s="161"/>
      <c r="AY161" s="161"/>
      <c r="AZ161" s="161"/>
      <c r="BA161" s="161"/>
      <c r="BB161" s="161"/>
      <c r="BC161" s="161"/>
      <c r="BD161" s="161"/>
      <c r="BE161" s="161"/>
      <c r="BF161" s="161"/>
      <c r="BG161" s="161"/>
      <c r="BH161" s="161"/>
      <c r="BI161" s="161"/>
      <c r="BJ161" s="161"/>
      <c r="BK161" s="161"/>
      <c r="BL161" s="161"/>
      <c r="BM161" s="161"/>
    </row>
    <row r="162" spans="1:65" s="164" customFormat="1" x14ac:dyDescent="0.2">
      <c r="A162" s="161"/>
      <c r="B162" s="161"/>
      <c r="C162" s="161"/>
      <c r="D162" s="161"/>
      <c r="E162" s="161"/>
      <c r="F162" s="161"/>
      <c r="G162" s="161"/>
      <c r="H162" s="161"/>
      <c r="I162" s="161"/>
      <c r="J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c r="AG162" s="161"/>
      <c r="AH162" s="161"/>
      <c r="AI162" s="161"/>
      <c r="AJ162" s="161"/>
      <c r="AK162" s="161"/>
      <c r="AL162" s="161"/>
      <c r="AM162" s="161"/>
      <c r="AN162" s="161"/>
      <c r="AO162" s="161"/>
      <c r="AP162" s="161"/>
      <c r="AQ162" s="161"/>
      <c r="AR162" s="161"/>
      <c r="AS162" s="161"/>
      <c r="AT162" s="161"/>
      <c r="AU162" s="161"/>
      <c r="AV162" s="161"/>
      <c r="AW162" s="161"/>
      <c r="AX162" s="161"/>
      <c r="AY162" s="161"/>
      <c r="AZ162" s="161"/>
      <c r="BA162" s="161"/>
      <c r="BB162" s="161"/>
      <c r="BC162" s="161"/>
      <c r="BD162" s="161"/>
      <c r="BE162" s="161"/>
      <c r="BF162" s="161"/>
      <c r="BG162" s="161"/>
      <c r="BH162" s="161"/>
      <c r="BI162" s="161"/>
      <c r="BJ162" s="161"/>
      <c r="BK162" s="161"/>
      <c r="BL162" s="161"/>
      <c r="BM162" s="161"/>
    </row>
    <row r="163" spans="1:65" s="164" customFormat="1" x14ac:dyDescent="0.2">
      <c r="A163" s="161"/>
      <c r="B163" s="161"/>
      <c r="C163" s="161"/>
      <c r="D163" s="161"/>
      <c r="E163" s="161"/>
      <c r="F163" s="161"/>
      <c r="G163" s="161"/>
      <c r="H163" s="161"/>
      <c r="I163" s="161"/>
      <c r="J163" s="161"/>
      <c r="L163" s="161"/>
      <c r="M163" s="161"/>
      <c r="N163" s="161"/>
      <c r="O163" s="161"/>
      <c r="P163" s="161"/>
      <c r="Q163" s="161"/>
      <c r="R163" s="161"/>
      <c r="S163" s="161"/>
      <c r="T163" s="161"/>
      <c r="U163" s="161"/>
      <c r="V163" s="161"/>
      <c r="W163" s="161"/>
      <c r="X163" s="161"/>
      <c r="Y163" s="161"/>
      <c r="Z163" s="161"/>
      <c r="AA163" s="161"/>
      <c r="AB163" s="161"/>
      <c r="AC163" s="161"/>
      <c r="AD163" s="161"/>
      <c r="AE163" s="161"/>
      <c r="AF163" s="161"/>
      <c r="AG163" s="161"/>
      <c r="AH163" s="161"/>
      <c r="AI163" s="161"/>
      <c r="AJ163" s="161"/>
      <c r="AK163" s="161"/>
      <c r="AL163" s="161"/>
      <c r="AM163" s="161"/>
      <c r="AN163" s="161"/>
      <c r="AO163" s="161"/>
      <c r="AP163" s="161"/>
      <c r="AQ163" s="161"/>
      <c r="AR163" s="161"/>
      <c r="AS163" s="161"/>
      <c r="AT163" s="161"/>
      <c r="AU163" s="161"/>
      <c r="AV163" s="161"/>
      <c r="AW163" s="161"/>
      <c r="AX163" s="161"/>
      <c r="AY163" s="161"/>
      <c r="AZ163" s="161"/>
      <c r="BA163" s="161"/>
      <c r="BB163" s="161"/>
      <c r="BC163" s="161"/>
      <c r="BD163" s="161"/>
      <c r="BE163" s="161"/>
      <c r="BF163" s="161"/>
      <c r="BG163" s="161"/>
      <c r="BH163" s="161"/>
      <c r="BI163" s="161"/>
      <c r="BJ163" s="161"/>
      <c r="BK163" s="161"/>
      <c r="BL163" s="161"/>
      <c r="BM163" s="161"/>
    </row>
    <row r="164" spans="1:65" s="164" customFormat="1" x14ac:dyDescent="0.2">
      <c r="A164" s="161"/>
      <c r="B164" s="161"/>
      <c r="C164" s="161"/>
      <c r="D164" s="161"/>
      <c r="E164" s="161"/>
      <c r="F164" s="161"/>
      <c r="G164" s="161"/>
      <c r="H164" s="161"/>
      <c r="I164" s="161"/>
      <c r="J164" s="161"/>
      <c r="L164" s="161"/>
      <c r="M164" s="161"/>
      <c r="N164" s="161"/>
      <c r="O164" s="161"/>
      <c r="P164" s="161"/>
      <c r="Q164" s="161"/>
      <c r="R164" s="161"/>
      <c r="S164" s="161"/>
      <c r="T164" s="161"/>
      <c r="U164" s="161"/>
      <c r="V164" s="161"/>
      <c r="W164" s="161"/>
      <c r="X164" s="161"/>
      <c r="Y164" s="161"/>
      <c r="Z164" s="161"/>
      <c r="AA164" s="161"/>
      <c r="AB164" s="161"/>
      <c r="AC164" s="161"/>
      <c r="AD164" s="161"/>
      <c r="AE164" s="161"/>
      <c r="AF164" s="161"/>
      <c r="AG164" s="161"/>
      <c r="AH164" s="161"/>
      <c r="AI164" s="161"/>
      <c r="AJ164" s="161"/>
      <c r="AK164" s="161"/>
      <c r="AL164" s="161"/>
      <c r="AM164" s="161"/>
      <c r="AN164" s="161"/>
      <c r="AO164" s="161"/>
      <c r="AP164" s="161"/>
      <c r="AQ164" s="161"/>
      <c r="AR164" s="161"/>
      <c r="AS164" s="161"/>
      <c r="AT164" s="161"/>
      <c r="AU164" s="161"/>
      <c r="AV164" s="161"/>
      <c r="AW164" s="161"/>
      <c r="AX164" s="161"/>
      <c r="AY164" s="161"/>
      <c r="AZ164" s="161"/>
      <c r="BA164" s="161"/>
      <c r="BB164" s="161"/>
      <c r="BC164" s="161"/>
      <c r="BD164" s="161"/>
      <c r="BE164" s="161"/>
      <c r="BF164" s="161"/>
      <c r="BG164" s="161"/>
      <c r="BH164" s="161"/>
      <c r="BI164" s="161"/>
      <c r="BJ164" s="161"/>
      <c r="BK164" s="161"/>
      <c r="BL164" s="161"/>
      <c r="BM164" s="161"/>
    </row>
    <row r="165" spans="1:65" s="164" customFormat="1" x14ac:dyDescent="0.2">
      <c r="A165" s="161"/>
      <c r="B165" s="161"/>
      <c r="C165" s="161"/>
      <c r="D165" s="161"/>
      <c r="E165" s="161"/>
      <c r="F165" s="161"/>
      <c r="G165" s="161"/>
      <c r="H165" s="161"/>
      <c r="I165" s="161"/>
      <c r="J165" s="161"/>
      <c r="L165" s="161"/>
      <c r="M165" s="161"/>
      <c r="N165" s="161"/>
      <c r="O165" s="161"/>
      <c r="P165" s="161"/>
      <c r="Q165" s="161"/>
      <c r="R165" s="161"/>
      <c r="S165" s="161"/>
      <c r="T165" s="161"/>
      <c r="U165" s="161"/>
      <c r="V165" s="161"/>
      <c r="W165" s="161"/>
      <c r="X165" s="161"/>
      <c r="Y165" s="161"/>
      <c r="Z165" s="161"/>
      <c r="AA165" s="161"/>
      <c r="AB165" s="161"/>
      <c r="AC165" s="161"/>
      <c r="AD165" s="161"/>
      <c r="AE165" s="161"/>
      <c r="AF165" s="161"/>
      <c r="AG165" s="161"/>
      <c r="AH165" s="161"/>
      <c r="AI165" s="161"/>
      <c r="AJ165" s="161"/>
      <c r="AK165" s="161"/>
      <c r="AL165" s="161"/>
      <c r="AM165" s="161"/>
      <c r="AN165" s="161"/>
      <c r="AO165" s="161"/>
      <c r="AP165" s="161"/>
      <c r="AQ165" s="161"/>
      <c r="AR165" s="161"/>
      <c r="AS165" s="161"/>
      <c r="AT165" s="161"/>
      <c r="AU165" s="161"/>
      <c r="AV165" s="161"/>
      <c r="AW165" s="161"/>
      <c r="AX165" s="161"/>
      <c r="AY165" s="161"/>
      <c r="AZ165" s="161"/>
      <c r="BA165" s="161"/>
      <c r="BB165" s="161"/>
      <c r="BC165" s="161"/>
      <c r="BD165" s="161"/>
      <c r="BE165" s="161"/>
      <c r="BF165" s="161"/>
      <c r="BG165" s="161"/>
      <c r="BH165" s="161"/>
      <c r="BI165" s="161"/>
      <c r="BJ165" s="161"/>
      <c r="BK165" s="161"/>
      <c r="BL165" s="161"/>
      <c r="BM165" s="161"/>
    </row>
    <row r="166" spans="1:65" s="164" customFormat="1" x14ac:dyDescent="0.2">
      <c r="A166" s="161"/>
      <c r="B166" s="161"/>
      <c r="C166" s="161"/>
      <c r="D166" s="161"/>
      <c r="E166" s="161"/>
      <c r="F166" s="161"/>
      <c r="G166" s="161"/>
      <c r="H166" s="161"/>
      <c r="I166" s="161"/>
      <c r="J166" s="161"/>
      <c r="L166" s="161"/>
      <c r="M166" s="161"/>
      <c r="N166" s="161"/>
      <c r="O166" s="161"/>
      <c r="P166" s="161"/>
      <c r="Q166" s="161"/>
      <c r="R166" s="161"/>
      <c r="S166" s="161"/>
      <c r="T166" s="161"/>
      <c r="U166" s="161"/>
      <c r="V166" s="161"/>
      <c r="W166" s="161"/>
      <c r="X166" s="161"/>
      <c r="Y166" s="161"/>
      <c r="Z166" s="161"/>
      <c r="AA166" s="161"/>
      <c r="AB166" s="161"/>
      <c r="AC166" s="161"/>
      <c r="AD166" s="161"/>
      <c r="AE166" s="161"/>
      <c r="AF166" s="161"/>
      <c r="AG166" s="161"/>
      <c r="AH166" s="161"/>
      <c r="AI166" s="161"/>
      <c r="AJ166" s="161"/>
      <c r="AK166" s="161"/>
      <c r="AL166" s="161"/>
      <c r="AM166" s="161"/>
      <c r="AN166" s="161"/>
      <c r="AO166" s="161"/>
      <c r="AP166" s="161"/>
      <c r="AQ166" s="161"/>
      <c r="AR166" s="161"/>
      <c r="AS166" s="161"/>
      <c r="AT166" s="161"/>
      <c r="AU166" s="161"/>
      <c r="AV166" s="161"/>
      <c r="AW166" s="161"/>
      <c r="AX166" s="161"/>
      <c r="AY166" s="161"/>
      <c r="AZ166" s="161"/>
      <c r="BA166" s="161"/>
      <c r="BB166" s="161"/>
      <c r="BC166" s="161"/>
      <c r="BD166" s="161"/>
      <c r="BE166" s="161"/>
      <c r="BF166" s="161"/>
      <c r="BG166" s="161"/>
      <c r="BH166" s="161"/>
      <c r="BI166" s="161"/>
      <c r="BJ166" s="161"/>
      <c r="BK166" s="161"/>
      <c r="BL166" s="161"/>
      <c r="BM166" s="161"/>
    </row>
    <row r="167" spans="1:65" s="164" customFormat="1" x14ac:dyDescent="0.2">
      <c r="A167" s="161"/>
      <c r="B167" s="161"/>
      <c r="C167" s="161"/>
      <c r="D167" s="161"/>
      <c r="E167" s="161"/>
      <c r="F167" s="161"/>
      <c r="G167" s="161"/>
      <c r="H167" s="161"/>
      <c r="I167" s="161"/>
      <c r="J167" s="161"/>
      <c r="L167" s="161"/>
      <c r="M167" s="161"/>
      <c r="N167" s="161"/>
      <c r="O167" s="161"/>
      <c r="P167" s="161"/>
      <c r="Q167" s="161"/>
      <c r="R167" s="161"/>
      <c r="S167" s="161"/>
      <c r="T167" s="161"/>
      <c r="U167" s="161"/>
      <c r="V167" s="161"/>
      <c r="W167" s="161"/>
      <c r="X167" s="161"/>
      <c r="Y167" s="161"/>
      <c r="Z167" s="161"/>
      <c r="AA167" s="161"/>
      <c r="AB167" s="161"/>
      <c r="AC167" s="161"/>
      <c r="AD167" s="161"/>
      <c r="AE167" s="161"/>
      <c r="AF167" s="161"/>
      <c r="AG167" s="161"/>
      <c r="AH167" s="161"/>
      <c r="AI167" s="161"/>
      <c r="AJ167" s="161"/>
      <c r="AK167" s="161"/>
      <c r="AL167" s="161"/>
      <c r="AM167" s="161"/>
      <c r="AN167" s="161"/>
      <c r="AO167" s="161"/>
      <c r="AP167" s="161"/>
      <c r="AQ167" s="161"/>
      <c r="AR167" s="161"/>
      <c r="AS167" s="161"/>
      <c r="AT167" s="161"/>
      <c r="AU167" s="161"/>
      <c r="AV167" s="161"/>
      <c r="AW167" s="161"/>
      <c r="AX167" s="161"/>
      <c r="AY167" s="161"/>
      <c r="AZ167" s="161"/>
      <c r="BA167" s="161"/>
      <c r="BB167" s="161"/>
      <c r="BC167" s="161"/>
      <c r="BD167" s="161"/>
      <c r="BE167" s="161"/>
      <c r="BF167" s="161"/>
      <c r="BG167" s="161"/>
      <c r="BH167" s="161"/>
      <c r="BI167" s="161"/>
      <c r="BJ167" s="161"/>
      <c r="BK167" s="161"/>
      <c r="BL167" s="161"/>
      <c r="BM167" s="161"/>
    </row>
    <row r="168" spans="1:65" s="164" customFormat="1" x14ac:dyDescent="0.2">
      <c r="A168" s="161"/>
      <c r="B168" s="161"/>
      <c r="C168" s="161"/>
      <c r="D168" s="161"/>
      <c r="E168" s="161"/>
      <c r="F168" s="161"/>
      <c r="G168" s="161"/>
      <c r="H168" s="161"/>
      <c r="I168" s="161"/>
      <c r="J168" s="161"/>
      <c r="L168" s="161"/>
      <c r="M168" s="161"/>
      <c r="N168" s="161"/>
      <c r="O168" s="161"/>
      <c r="P168" s="161"/>
      <c r="Q168" s="161"/>
      <c r="R168" s="161"/>
      <c r="S168" s="161"/>
      <c r="T168" s="161"/>
      <c r="U168" s="161"/>
      <c r="V168" s="161"/>
      <c r="W168" s="161"/>
      <c r="X168" s="161"/>
      <c r="Y168" s="161"/>
      <c r="Z168" s="161"/>
      <c r="AA168" s="161"/>
      <c r="AB168" s="161"/>
      <c r="AC168" s="161"/>
      <c r="AD168" s="161"/>
      <c r="AE168" s="161"/>
      <c r="AF168" s="161"/>
      <c r="AG168" s="161"/>
      <c r="AH168" s="161"/>
      <c r="AI168" s="161"/>
      <c r="AJ168" s="161"/>
      <c r="AK168" s="161"/>
      <c r="AL168" s="161"/>
      <c r="AM168" s="161"/>
      <c r="AN168" s="161"/>
      <c r="AO168" s="161"/>
      <c r="AP168" s="161"/>
      <c r="AQ168" s="161"/>
      <c r="AR168" s="161"/>
      <c r="AS168" s="161"/>
      <c r="AT168" s="161"/>
      <c r="AU168" s="161"/>
      <c r="AV168" s="161"/>
      <c r="AW168" s="161"/>
      <c r="AX168" s="161"/>
      <c r="AY168" s="161"/>
      <c r="AZ168" s="161"/>
      <c r="BA168" s="161"/>
      <c r="BB168" s="161"/>
      <c r="BC168" s="161"/>
      <c r="BD168" s="161"/>
      <c r="BE168" s="161"/>
      <c r="BF168" s="161"/>
      <c r="BG168" s="161"/>
      <c r="BH168" s="161"/>
      <c r="BI168" s="161"/>
      <c r="BJ168" s="161"/>
      <c r="BK168" s="161"/>
      <c r="BL168" s="161"/>
      <c r="BM168" s="161"/>
    </row>
    <row r="169" spans="1:65" s="164" customFormat="1" x14ac:dyDescent="0.2">
      <c r="A169" s="161"/>
      <c r="B169" s="161"/>
      <c r="C169" s="161"/>
      <c r="D169" s="161"/>
      <c r="E169" s="161"/>
      <c r="F169" s="161"/>
      <c r="G169" s="161"/>
      <c r="H169" s="161"/>
      <c r="I169" s="161"/>
      <c r="J169" s="161"/>
      <c r="L169" s="161"/>
      <c r="M169" s="161"/>
      <c r="N169" s="161"/>
      <c r="O169" s="161"/>
      <c r="P169" s="161"/>
      <c r="Q169" s="161"/>
      <c r="R169" s="161"/>
      <c r="S169" s="161"/>
      <c r="T169" s="161"/>
      <c r="U169" s="161"/>
      <c r="V169" s="161"/>
      <c r="W169" s="161"/>
      <c r="X169" s="161"/>
      <c r="Y169" s="161"/>
      <c r="Z169" s="161"/>
      <c r="AA169" s="161"/>
      <c r="AB169" s="161"/>
      <c r="AC169" s="161"/>
      <c r="AD169" s="161"/>
      <c r="AE169" s="161"/>
      <c r="AF169" s="161"/>
      <c r="AG169" s="161"/>
      <c r="AH169" s="161"/>
      <c r="AI169" s="161"/>
      <c r="AJ169" s="161"/>
      <c r="AK169" s="161"/>
      <c r="AL169" s="161"/>
      <c r="AM169" s="161"/>
      <c r="AN169" s="161"/>
      <c r="AO169" s="161"/>
      <c r="AP169" s="161"/>
      <c r="AQ169" s="161"/>
      <c r="AR169" s="161"/>
      <c r="AS169" s="161"/>
      <c r="AT169" s="161"/>
      <c r="AU169" s="161"/>
      <c r="AV169" s="161"/>
      <c r="AW169" s="161"/>
      <c r="AX169" s="161"/>
      <c r="AY169" s="161"/>
      <c r="AZ169" s="161"/>
      <c r="BA169" s="161"/>
      <c r="BB169" s="161"/>
      <c r="BC169" s="161"/>
      <c r="BD169" s="161"/>
      <c r="BE169" s="161"/>
      <c r="BF169" s="161"/>
      <c r="BG169" s="161"/>
      <c r="BH169" s="161"/>
      <c r="BI169" s="161"/>
      <c r="BJ169" s="161"/>
      <c r="BK169" s="161"/>
      <c r="BL169" s="161"/>
      <c r="BM169" s="161"/>
    </row>
    <row r="170" spans="1:65" s="164" customFormat="1" x14ac:dyDescent="0.2">
      <c r="A170" s="161"/>
      <c r="B170" s="161"/>
      <c r="C170" s="161"/>
      <c r="D170" s="161"/>
      <c r="E170" s="161"/>
      <c r="F170" s="161"/>
      <c r="G170" s="161"/>
      <c r="H170" s="161"/>
      <c r="I170" s="161"/>
      <c r="J170" s="161"/>
      <c r="L170" s="161"/>
      <c r="M170" s="161"/>
      <c r="N170" s="161"/>
      <c r="O170" s="161"/>
      <c r="P170" s="161"/>
      <c r="Q170" s="161"/>
      <c r="R170" s="161"/>
      <c r="S170" s="161"/>
      <c r="T170" s="161"/>
      <c r="U170" s="161"/>
      <c r="V170" s="161"/>
      <c r="W170" s="161"/>
      <c r="X170" s="161"/>
      <c r="Y170" s="161"/>
      <c r="Z170" s="161"/>
      <c r="AA170" s="161"/>
      <c r="AB170" s="161"/>
      <c r="AC170" s="161"/>
      <c r="AD170" s="161"/>
      <c r="AE170" s="161"/>
      <c r="AF170" s="161"/>
      <c r="AG170" s="161"/>
      <c r="AH170" s="161"/>
      <c r="AI170" s="161"/>
      <c r="AJ170" s="161"/>
      <c r="AK170" s="161"/>
      <c r="AL170" s="161"/>
      <c r="AM170" s="161"/>
      <c r="AN170" s="161"/>
      <c r="AO170" s="161"/>
      <c r="AP170" s="161"/>
      <c r="AQ170" s="161"/>
      <c r="AR170" s="161"/>
      <c r="AS170" s="161"/>
      <c r="AT170" s="161"/>
      <c r="AU170" s="161"/>
      <c r="AV170" s="161"/>
      <c r="AW170" s="161"/>
      <c r="AX170" s="161"/>
      <c r="AY170" s="161"/>
      <c r="AZ170" s="161"/>
      <c r="BA170" s="161"/>
      <c r="BB170" s="161"/>
      <c r="BC170" s="161"/>
      <c r="BD170" s="161"/>
      <c r="BE170" s="161"/>
      <c r="BF170" s="161"/>
      <c r="BG170" s="161"/>
      <c r="BH170" s="161"/>
      <c r="BI170" s="161"/>
      <c r="BJ170" s="161"/>
      <c r="BK170" s="161"/>
      <c r="BL170" s="161"/>
      <c r="BM170" s="161"/>
    </row>
    <row r="171" spans="1:65" s="164" customFormat="1" x14ac:dyDescent="0.2">
      <c r="A171" s="161"/>
      <c r="B171" s="161"/>
      <c r="C171" s="161"/>
      <c r="D171" s="161"/>
      <c r="E171" s="161"/>
      <c r="F171" s="161"/>
      <c r="G171" s="161"/>
      <c r="H171" s="161"/>
      <c r="I171" s="161"/>
      <c r="J171" s="161"/>
      <c r="L171" s="161"/>
      <c r="M171" s="161"/>
      <c r="N171" s="161"/>
      <c r="O171" s="161"/>
      <c r="P171" s="161"/>
      <c r="Q171" s="161"/>
      <c r="R171" s="161"/>
      <c r="S171" s="161"/>
      <c r="T171" s="161"/>
      <c r="U171" s="161"/>
      <c r="V171" s="161"/>
      <c r="W171" s="161"/>
      <c r="X171" s="161"/>
      <c r="Y171" s="161"/>
      <c r="Z171" s="161"/>
      <c r="AA171" s="161"/>
      <c r="AB171" s="161"/>
      <c r="AC171" s="161"/>
      <c r="AD171" s="161"/>
      <c r="AE171" s="161"/>
      <c r="AF171" s="161"/>
      <c r="AG171" s="161"/>
      <c r="AH171" s="161"/>
      <c r="AI171" s="161"/>
      <c r="AJ171" s="161"/>
      <c r="AK171" s="161"/>
      <c r="AL171" s="161"/>
      <c r="AM171" s="161"/>
      <c r="AN171" s="161"/>
      <c r="AO171" s="161"/>
      <c r="AP171" s="161"/>
      <c r="AQ171" s="161"/>
      <c r="AR171" s="161"/>
      <c r="AS171" s="161"/>
      <c r="AT171" s="161"/>
      <c r="AU171" s="161"/>
      <c r="AV171" s="161"/>
      <c r="AW171" s="161"/>
      <c r="AX171" s="161"/>
      <c r="AY171" s="161"/>
      <c r="AZ171" s="161"/>
      <c r="BA171" s="161"/>
      <c r="BB171" s="161"/>
      <c r="BC171" s="161"/>
      <c r="BD171" s="161"/>
      <c r="BE171" s="161"/>
      <c r="BF171" s="161"/>
      <c r="BG171" s="161"/>
      <c r="BH171" s="161"/>
      <c r="BI171" s="161"/>
      <c r="BJ171" s="161"/>
      <c r="BK171" s="161"/>
      <c r="BL171" s="161"/>
      <c r="BM171" s="161"/>
    </row>
    <row r="172" spans="1:65" s="164" customFormat="1" x14ac:dyDescent="0.2">
      <c r="A172" s="161"/>
      <c r="B172" s="161"/>
      <c r="C172" s="161"/>
      <c r="D172" s="161"/>
      <c r="E172" s="161"/>
      <c r="F172" s="161"/>
      <c r="G172" s="161"/>
      <c r="H172" s="161"/>
      <c r="I172" s="161"/>
      <c r="J172" s="161"/>
      <c r="L172" s="161"/>
      <c r="M172" s="161"/>
      <c r="N172" s="161"/>
      <c r="O172" s="161"/>
      <c r="P172" s="161"/>
      <c r="Q172" s="161"/>
      <c r="R172" s="161"/>
      <c r="S172" s="161"/>
      <c r="T172" s="161"/>
      <c r="U172" s="161"/>
      <c r="V172" s="161"/>
      <c r="W172" s="161"/>
      <c r="X172" s="161"/>
      <c r="Y172" s="161"/>
      <c r="Z172" s="161"/>
      <c r="AA172" s="161"/>
      <c r="AB172" s="161"/>
      <c r="AC172" s="161"/>
      <c r="AD172" s="161"/>
      <c r="AE172" s="161"/>
      <c r="AF172" s="161"/>
      <c r="AG172" s="161"/>
      <c r="AH172" s="161"/>
      <c r="AI172" s="161"/>
      <c r="AJ172" s="161"/>
      <c r="AK172" s="161"/>
      <c r="AL172" s="161"/>
      <c r="AM172" s="161"/>
      <c r="AN172" s="161"/>
      <c r="AO172" s="161"/>
      <c r="AP172" s="161"/>
      <c r="AQ172" s="161"/>
      <c r="AR172" s="161"/>
      <c r="AS172" s="161"/>
      <c r="AT172" s="161"/>
      <c r="AU172" s="161"/>
      <c r="AV172" s="161"/>
      <c r="AW172" s="161"/>
      <c r="AX172" s="161"/>
      <c r="AY172" s="161"/>
      <c r="AZ172" s="161"/>
      <c r="BA172" s="161"/>
      <c r="BB172" s="161"/>
      <c r="BC172" s="161"/>
      <c r="BD172" s="161"/>
      <c r="BE172" s="161"/>
      <c r="BF172" s="161"/>
      <c r="BG172" s="161"/>
      <c r="BH172" s="161"/>
      <c r="BI172" s="161"/>
      <c r="BJ172" s="161"/>
      <c r="BK172" s="161"/>
      <c r="BL172" s="161"/>
      <c r="BM172" s="161"/>
    </row>
    <row r="173" spans="1:65" s="164" customFormat="1" x14ac:dyDescent="0.2">
      <c r="A173" s="161"/>
      <c r="B173" s="161"/>
      <c r="C173" s="161"/>
      <c r="D173" s="161"/>
      <c r="E173" s="161"/>
      <c r="F173" s="161"/>
      <c r="G173" s="161"/>
      <c r="H173" s="161"/>
      <c r="I173" s="161"/>
      <c r="J173" s="161"/>
      <c r="L173" s="161"/>
      <c r="M173" s="161"/>
      <c r="N173" s="161"/>
      <c r="O173" s="161"/>
      <c r="P173" s="161"/>
      <c r="Q173" s="161"/>
      <c r="R173" s="161"/>
      <c r="S173" s="161"/>
      <c r="T173" s="161"/>
      <c r="U173" s="161"/>
      <c r="V173" s="161"/>
      <c r="W173" s="161"/>
      <c r="X173" s="161"/>
      <c r="Y173" s="161"/>
      <c r="Z173" s="161"/>
      <c r="AA173" s="161"/>
      <c r="AB173" s="161"/>
      <c r="AC173" s="161"/>
      <c r="AD173" s="161"/>
      <c r="AE173" s="161"/>
      <c r="AF173" s="161"/>
      <c r="AG173" s="161"/>
      <c r="AH173" s="161"/>
      <c r="AI173" s="161"/>
      <c r="AJ173" s="161"/>
      <c r="AK173" s="161"/>
      <c r="AL173" s="161"/>
      <c r="AM173" s="161"/>
      <c r="AN173" s="161"/>
      <c r="AO173" s="161"/>
      <c r="AP173" s="161"/>
      <c r="AQ173" s="161"/>
      <c r="AR173" s="161"/>
      <c r="AS173" s="161"/>
      <c r="AT173" s="161"/>
      <c r="AU173" s="161"/>
      <c r="AV173" s="161"/>
      <c r="AW173" s="161"/>
      <c r="AX173" s="161"/>
      <c r="AY173" s="161"/>
      <c r="AZ173" s="161"/>
      <c r="BA173" s="161"/>
      <c r="BB173" s="161"/>
      <c r="BC173" s="161"/>
      <c r="BD173" s="161"/>
      <c r="BE173" s="161"/>
      <c r="BF173" s="161"/>
      <c r="BG173" s="161"/>
      <c r="BH173" s="161"/>
      <c r="BI173" s="161"/>
      <c r="BJ173" s="161"/>
      <c r="BK173" s="161"/>
      <c r="BL173" s="161"/>
      <c r="BM173" s="161"/>
    </row>
    <row r="174" spans="1:65" s="164" customFormat="1" x14ac:dyDescent="0.2">
      <c r="A174" s="161"/>
      <c r="B174" s="161"/>
      <c r="C174" s="161"/>
      <c r="D174" s="161"/>
      <c r="E174" s="161"/>
      <c r="F174" s="161"/>
      <c r="G174" s="161"/>
      <c r="H174" s="161"/>
      <c r="I174" s="161"/>
      <c r="J174" s="161"/>
      <c r="L174" s="161"/>
      <c r="M174" s="161"/>
      <c r="N174" s="161"/>
      <c r="O174" s="161"/>
      <c r="P174" s="161"/>
      <c r="Q174" s="161"/>
      <c r="R174" s="161"/>
      <c r="S174" s="161"/>
      <c r="T174" s="161"/>
      <c r="U174" s="161"/>
      <c r="V174" s="161"/>
      <c r="W174" s="161"/>
      <c r="X174" s="161"/>
      <c r="Y174" s="161"/>
      <c r="Z174" s="161"/>
      <c r="AA174" s="161"/>
      <c r="AB174" s="161"/>
      <c r="AC174" s="161"/>
      <c r="AD174" s="161"/>
      <c r="AE174" s="161"/>
      <c r="AF174" s="161"/>
      <c r="AG174" s="161"/>
      <c r="AH174" s="161"/>
      <c r="AI174" s="161"/>
      <c r="AJ174" s="161"/>
      <c r="AK174" s="161"/>
      <c r="AL174" s="161"/>
      <c r="AM174" s="161"/>
      <c r="AN174" s="161"/>
      <c r="AO174" s="161"/>
      <c r="AP174" s="161"/>
      <c r="AQ174" s="161"/>
      <c r="AR174" s="161"/>
      <c r="AS174" s="161"/>
      <c r="AT174" s="161"/>
      <c r="AU174" s="161"/>
      <c r="AV174" s="161"/>
      <c r="AW174" s="161"/>
      <c r="AX174" s="161"/>
      <c r="AY174" s="161"/>
      <c r="AZ174" s="161"/>
      <c r="BA174" s="161"/>
      <c r="BB174" s="161"/>
      <c r="BC174" s="161"/>
      <c r="BD174" s="161"/>
      <c r="BE174" s="161"/>
      <c r="BF174" s="161"/>
      <c r="BG174" s="161"/>
      <c r="BH174" s="161"/>
      <c r="BI174" s="161"/>
      <c r="BJ174" s="161"/>
      <c r="BK174" s="161"/>
      <c r="BL174" s="161"/>
      <c r="BM174" s="161"/>
    </row>
    <row r="175" spans="1:65" s="164" customFormat="1" x14ac:dyDescent="0.2">
      <c r="A175" s="161"/>
      <c r="B175" s="161"/>
      <c r="C175" s="161"/>
      <c r="D175" s="161"/>
      <c r="E175" s="161"/>
      <c r="F175" s="161"/>
      <c r="G175" s="161"/>
      <c r="H175" s="161"/>
      <c r="I175" s="161"/>
      <c r="J175" s="161"/>
      <c r="L175" s="161"/>
      <c r="M175" s="161"/>
      <c r="N175" s="161"/>
      <c r="O175" s="161"/>
      <c r="P175" s="161"/>
      <c r="Q175" s="161"/>
      <c r="R175" s="161"/>
      <c r="S175" s="161"/>
      <c r="T175" s="161"/>
      <c r="U175" s="161"/>
      <c r="V175" s="161"/>
      <c r="W175" s="161"/>
      <c r="X175" s="161"/>
      <c r="Y175" s="161"/>
      <c r="Z175" s="161"/>
      <c r="AA175" s="161"/>
      <c r="AB175" s="161"/>
      <c r="AC175" s="161"/>
      <c r="AD175" s="161"/>
      <c r="AE175" s="161"/>
      <c r="AF175" s="161"/>
      <c r="AG175" s="161"/>
      <c r="AH175" s="161"/>
      <c r="AI175" s="161"/>
      <c r="AJ175" s="161"/>
      <c r="AK175" s="161"/>
      <c r="AL175" s="161"/>
      <c r="AM175" s="161"/>
      <c r="AN175" s="161"/>
      <c r="AO175" s="161"/>
      <c r="AP175" s="161"/>
      <c r="AQ175" s="161"/>
      <c r="AR175" s="161"/>
      <c r="AS175" s="161"/>
      <c r="AT175" s="161"/>
      <c r="AU175" s="161"/>
      <c r="AV175" s="161"/>
      <c r="AW175" s="161"/>
      <c r="AX175" s="161"/>
      <c r="AY175" s="161"/>
      <c r="AZ175" s="161"/>
      <c r="BA175" s="161"/>
      <c r="BB175" s="161"/>
      <c r="BC175" s="161"/>
      <c r="BD175" s="161"/>
      <c r="BE175" s="161"/>
      <c r="BF175" s="161"/>
      <c r="BG175" s="161"/>
      <c r="BH175" s="161"/>
      <c r="BI175" s="161"/>
      <c r="BJ175" s="161"/>
      <c r="BK175" s="161"/>
      <c r="BL175" s="161"/>
      <c r="BM175" s="161"/>
    </row>
    <row r="176" spans="1:65" s="164" customFormat="1" x14ac:dyDescent="0.2">
      <c r="A176" s="161"/>
      <c r="B176" s="161"/>
      <c r="C176" s="161"/>
      <c r="D176" s="161"/>
      <c r="E176" s="161"/>
      <c r="F176" s="161"/>
      <c r="G176" s="161"/>
      <c r="H176" s="161"/>
      <c r="I176" s="161"/>
      <c r="J176" s="161"/>
      <c r="L176" s="161"/>
      <c r="M176" s="161"/>
      <c r="N176" s="161"/>
      <c r="O176" s="161"/>
      <c r="P176" s="161"/>
      <c r="Q176" s="161"/>
      <c r="R176" s="161"/>
      <c r="S176" s="161"/>
      <c r="T176" s="161"/>
      <c r="U176" s="161"/>
      <c r="V176" s="161"/>
      <c r="W176" s="161"/>
      <c r="X176" s="161"/>
      <c r="Y176" s="161"/>
      <c r="Z176" s="161"/>
      <c r="AA176" s="161"/>
      <c r="AB176" s="161"/>
      <c r="AC176" s="161"/>
      <c r="AD176" s="161"/>
      <c r="AE176" s="161"/>
      <c r="AF176" s="161"/>
      <c r="AG176" s="161"/>
      <c r="AH176" s="161"/>
      <c r="AI176" s="161"/>
      <c r="AJ176" s="161"/>
      <c r="AK176" s="161"/>
      <c r="AL176" s="161"/>
      <c r="AM176" s="161"/>
      <c r="AN176" s="161"/>
      <c r="AO176" s="161"/>
      <c r="AP176" s="161"/>
      <c r="AQ176" s="161"/>
      <c r="AR176" s="161"/>
      <c r="AS176" s="161"/>
      <c r="AT176" s="161"/>
      <c r="AU176" s="161"/>
      <c r="AV176" s="161"/>
      <c r="AW176" s="161"/>
      <c r="AX176" s="161"/>
      <c r="AY176" s="161"/>
      <c r="AZ176" s="161"/>
      <c r="BA176" s="161"/>
      <c r="BB176" s="161"/>
      <c r="BC176" s="161"/>
      <c r="BD176" s="161"/>
      <c r="BE176" s="161"/>
      <c r="BF176" s="161"/>
      <c r="BG176" s="161"/>
      <c r="BH176" s="161"/>
      <c r="BI176" s="161"/>
      <c r="BJ176" s="161"/>
      <c r="BK176" s="161"/>
      <c r="BL176" s="161"/>
      <c r="BM176" s="161"/>
    </row>
    <row r="177" spans="1:65" s="164" customFormat="1" x14ac:dyDescent="0.2">
      <c r="A177" s="161"/>
      <c r="B177" s="161"/>
      <c r="C177" s="161"/>
      <c r="D177" s="161"/>
      <c r="E177" s="161"/>
      <c r="F177" s="161"/>
      <c r="G177" s="161"/>
      <c r="H177" s="161"/>
      <c r="I177" s="161"/>
      <c r="J177" s="161"/>
      <c r="L177" s="161"/>
      <c r="M177" s="161"/>
      <c r="N177" s="161"/>
      <c r="O177" s="161"/>
      <c r="P177" s="161"/>
      <c r="Q177" s="161"/>
      <c r="R177" s="161"/>
      <c r="S177" s="161"/>
      <c r="T177" s="161"/>
      <c r="U177" s="161"/>
      <c r="V177" s="161"/>
      <c r="W177" s="161"/>
      <c r="X177" s="161"/>
      <c r="Y177" s="161"/>
      <c r="Z177" s="161"/>
      <c r="AA177" s="161"/>
      <c r="AB177" s="161"/>
      <c r="AC177" s="161"/>
      <c r="AD177" s="161"/>
      <c r="AE177" s="161"/>
      <c r="AF177" s="161"/>
      <c r="AG177" s="161"/>
      <c r="AH177" s="161"/>
      <c r="AI177" s="161"/>
      <c r="AJ177" s="161"/>
      <c r="AK177" s="161"/>
      <c r="AL177" s="161"/>
      <c r="AM177" s="161"/>
      <c r="AN177" s="161"/>
      <c r="AO177" s="161"/>
      <c r="AP177" s="161"/>
      <c r="AQ177" s="161"/>
      <c r="AR177" s="161"/>
      <c r="AS177" s="161"/>
      <c r="AT177" s="161"/>
      <c r="AU177" s="161"/>
      <c r="AV177" s="161"/>
      <c r="AW177" s="161"/>
      <c r="AX177" s="161"/>
      <c r="AY177" s="161"/>
      <c r="AZ177" s="161"/>
      <c r="BA177" s="161"/>
      <c r="BB177" s="161"/>
      <c r="BC177" s="161"/>
      <c r="BD177" s="161"/>
      <c r="BE177" s="161"/>
      <c r="BF177" s="161"/>
      <c r="BG177" s="161"/>
      <c r="BH177" s="161"/>
      <c r="BI177" s="161"/>
      <c r="BJ177" s="161"/>
      <c r="BK177" s="161"/>
      <c r="BL177" s="161"/>
      <c r="BM177" s="161"/>
    </row>
    <row r="178" spans="1:65" s="164" customFormat="1" x14ac:dyDescent="0.2">
      <c r="A178" s="161"/>
      <c r="B178" s="161"/>
      <c r="C178" s="161"/>
      <c r="D178" s="161"/>
      <c r="E178" s="161"/>
      <c r="F178" s="161"/>
      <c r="G178" s="161"/>
      <c r="H178" s="161"/>
      <c r="I178" s="161"/>
      <c r="J178" s="161"/>
      <c r="L178" s="161"/>
      <c r="M178" s="161"/>
      <c r="N178" s="161"/>
      <c r="O178" s="161"/>
      <c r="P178" s="161"/>
      <c r="Q178" s="161"/>
      <c r="R178" s="161"/>
      <c r="S178" s="161"/>
      <c r="T178" s="161"/>
      <c r="U178" s="161"/>
      <c r="V178" s="161"/>
      <c r="W178" s="161"/>
      <c r="X178" s="161"/>
      <c r="Y178" s="161"/>
      <c r="Z178" s="161"/>
      <c r="AA178" s="161"/>
      <c r="AB178" s="161"/>
      <c r="AC178" s="161"/>
      <c r="AD178" s="161"/>
      <c r="AE178" s="161"/>
      <c r="AF178" s="161"/>
      <c r="AG178" s="161"/>
      <c r="AH178" s="161"/>
      <c r="AI178" s="161"/>
      <c r="AJ178" s="161"/>
      <c r="AK178" s="161"/>
      <c r="AL178" s="161"/>
      <c r="AM178" s="161"/>
      <c r="AN178" s="161"/>
      <c r="AO178" s="161"/>
      <c r="AP178" s="161"/>
      <c r="AQ178" s="161"/>
      <c r="AR178" s="161"/>
      <c r="AS178" s="161"/>
      <c r="AT178" s="161"/>
      <c r="AU178" s="161"/>
      <c r="AV178" s="161"/>
      <c r="AW178" s="161"/>
      <c r="AX178" s="161"/>
      <c r="AY178" s="161"/>
      <c r="AZ178" s="161"/>
      <c r="BA178" s="161"/>
      <c r="BB178" s="161"/>
      <c r="BC178" s="161"/>
      <c r="BD178" s="161"/>
      <c r="BE178" s="161"/>
      <c r="BF178" s="161"/>
      <c r="BG178" s="161"/>
      <c r="BH178" s="161"/>
      <c r="BI178" s="161"/>
      <c r="BJ178" s="161"/>
      <c r="BK178" s="161"/>
      <c r="BL178" s="161"/>
      <c r="BM178" s="161"/>
    </row>
    <row r="179" spans="1:65" s="164" customFormat="1" x14ac:dyDescent="0.2">
      <c r="A179" s="161"/>
      <c r="B179" s="161"/>
      <c r="C179" s="161"/>
      <c r="D179" s="161"/>
      <c r="E179" s="161"/>
      <c r="F179" s="161"/>
      <c r="G179" s="161"/>
      <c r="H179" s="161"/>
      <c r="I179" s="161"/>
      <c r="J179" s="161"/>
      <c r="L179" s="161"/>
      <c r="M179" s="161"/>
      <c r="N179" s="161"/>
      <c r="O179" s="161"/>
      <c r="P179" s="161"/>
      <c r="Q179" s="161"/>
      <c r="R179" s="161"/>
      <c r="S179" s="161"/>
      <c r="T179" s="161"/>
      <c r="U179" s="161"/>
      <c r="V179" s="161"/>
      <c r="W179" s="161"/>
      <c r="X179" s="161"/>
      <c r="Y179" s="161"/>
      <c r="Z179" s="161"/>
      <c r="AA179" s="161"/>
      <c r="AB179" s="161"/>
      <c r="AC179" s="161"/>
      <c r="AD179" s="161"/>
      <c r="AE179" s="161"/>
      <c r="AF179" s="161"/>
      <c r="AG179" s="161"/>
      <c r="AH179" s="161"/>
      <c r="AI179" s="161"/>
      <c r="AJ179" s="161"/>
      <c r="AK179" s="161"/>
      <c r="AL179" s="161"/>
      <c r="AM179" s="161"/>
      <c r="AN179" s="161"/>
      <c r="AO179" s="161"/>
      <c r="AP179" s="161"/>
      <c r="AQ179" s="161"/>
      <c r="AR179" s="161"/>
      <c r="AS179" s="161"/>
      <c r="AT179" s="161"/>
      <c r="AU179" s="161"/>
      <c r="AV179" s="161"/>
      <c r="AW179" s="161"/>
      <c r="AX179" s="161"/>
      <c r="AY179" s="161"/>
      <c r="AZ179" s="161"/>
      <c r="BA179" s="161"/>
      <c r="BB179" s="161"/>
      <c r="BC179" s="161"/>
      <c r="BD179" s="161"/>
      <c r="BE179" s="161"/>
      <c r="BF179" s="161"/>
      <c r="BG179" s="161"/>
      <c r="BH179" s="161"/>
      <c r="BI179" s="161"/>
      <c r="BJ179" s="161"/>
      <c r="BK179" s="161"/>
      <c r="BL179" s="161"/>
      <c r="BM179" s="161"/>
    </row>
    <row r="180" spans="1:65" s="164" customFormat="1" x14ac:dyDescent="0.2">
      <c r="A180" s="161"/>
      <c r="B180" s="161"/>
      <c r="C180" s="161"/>
      <c r="D180" s="161"/>
      <c r="E180" s="161"/>
      <c r="F180" s="161"/>
      <c r="G180" s="161"/>
      <c r="H180" s="161"/>
      <c r="I180" s="161"/>
      <c r="J180" s="161"/>
      <c r="L180" s="161"/>
      <c r="M180" s="161"/>
      <c r="N180" s="161"/>
      <c r="O180" s="161"/>
      <c r="P180" s="161"/>
      <c r="Q180" s="161"/>
      <c r="R180" s="161"/>
      <c r="S180" s="161"/>
      <c r="T180" s="161"/>
      <c r="U180" s="161"/>
      <c r="V180" s="161"/>
      <c r="W180" s="161"/>
      <c r="X180" s="161"/>
      <c r="Y180" s="161"/>
      <c r="Z180" s="161"/>
      <c r="AA180" s="161"/>
      <c r="AB180" s="161"/>
      <c r="AC180" s="161"/>
      <c r="AD180" s="161"/>
      <c r="AE180" s="161"/>
      <c r="AF180" s="161"/>
      <c r="AG180" s="161"/>
      <c r="AH180" s="161"/>
      <c r="AI180" s="161"/>
      <c r="AJ180" s="161"/>
      <c r="AK180" s="161"/>
      <c r="AL180" s="161"/>
      <c r="AM180" s="161"/>
      <c r="AN180" s="161"/>
      <c r="AO180" s="161"/>
      <c r="AP180" s="161"/>
      <c r="AQ180" s="161"/>
      <c r="AR180" s="161"/>
      <c r="AS180" s="161"/>
      <c r="AT180" s="161"/>
      <c r="AU180" s="161"/>
      <c r="AV180" s="161"/>
      <c r="AW180" s="161"/>
      <c r="AX180" s="161"/>
      <c r="AY180" s="161"/>
      <c r="AZ180" s="161"/>
      <c r="BA180" s="161"/>
      <c r="BB180" s="161"/>
      <c r="BC180" s="161"/>
      <c r="BD180" s="161"/>
      <c r="BE180" s="161"/>
      <c r="BF180" s="161"/>
      <c r="BG180" s="161"/>
      <c r="BH180" s="161"/>
      <c r="BI180" s="161"/>
      <c r="BJ180" s="161"/>
      <c r="BK180" s="161"/>
      <c r="BL180" s="161"/>
      <c r="BM180" s="161"/>
    </row>
    <row r="181" spans="1:65" s="164" customFormat="1" x14ac:dyDescent="0.2">
      <c r="A181" s="161"/>
      <c r="B181" s="161"/>
      <c r="C181" s="161"/>
      <c r="D181" s="161"/>
      <c r="E181" s="161"/>
      <c r="F181" s="161"/>
      <c r="G181" s="161"/>
      <c r="H181" s="161"/>
      <c r="I181" s="161"/>
      <c r="J181" s="161"/>
      <c r="L181" s="161"/>
      <c r="M181" s="161"/>
      <c r="N181" s="161"/>
      <c r="O181" s="161"/>
      <c r="P181" s="161"/>
      <c r="Q181" s="161"/>
      <c r="R181" s="161"/>
      <c r="S181" s="161"/>
      <c r="T181" s="161"/>
      <c r="U181" s="161"/>
      <c r="V181" s="161"/>
      <c r="W181" s="161"/>
      <c r="X181" s="161"/>
      <c r="Y181" s="161"/>
      <c r="Z181" s="161"/>
      <c r="AA181" s="161"/>
      <c r="AB181" s="161"/>
      <c r="AC181" s="161"/>
      <c r="AD181" s="161"/>
      <c r="AE181" s="161"/>
      <c r="AF181" s="161"/>
      <c r="AG181" s="161"/>
      <c r="AH181" s="161"/>
      <c r="AI181" s="161"/>
      <c r="AJ181" s="161"/>
      <c r="AK181" s="161"/>
      <c r="AL181" s="161"/>
      <c r="AM181" s="161"/>
      <c r="AN181" s="161"/>
      <c r="AO181" s="161"/>
      <c r="AP181" s="161"/>
      <c r="AQ181" s="161"/>
      <c r="AR181" s="161"/>
      <c r="AS181" s="161"/>
      <c r="AT181" s="161"/>
      <c r="AU181" s="161"/>
      <c r="AV181" s="161"/>
      <c r="AW181" s="161"/>
      <c r="AX181" s="161"/>
      <c r="AY181" s="161"/>
      <c r="AZ181" s="161"/>
      <c r="BA181" s="161"/>
      <c r="BB181" s="161"/>
      <c r="BC181" s="161"/>
      <c r="BD181" s="161"/>
      <c r="BE181" s="161"/>
      <c r="BF181" s="161"/>
      <c r="BG181" s="161"/>
      <c r="BH181" s="161"/>
      <c r="BI181" s="161"/>
      <c r="BJ181" s="161"/>
      <c r="BK181" s="161"/>
      <c r="BL181" s="161"/>
      <c r="BM181" s="161"/>
    </row>
    <row r="182" spans="1:65" s="164" customFormat="1" x14ac:dyDescent="0.2">
      <c r="A182" s="161"/>
      <c r="B182" s="161"/>
      <c r="C182" s="161"/>
      <c r="D182" s="161"/>
      <c r="E182" s="161"/>
      <c r="F182" s="161"/>
      <c r="G182" s="161"/>
      <c r="H182" s="161"/>
      <c r="I182" s="161"/>
      <c r="J182" s="161"/>
      <c r="L182" s="161"/>
      <c r="M182" s="161"/>
      <c r="N182" s="161"/>
      <c r="O182" s="161"/>
      <c r="P182" s="161"/>
      <c r="Q182" s="161"/>
      <c r="R182" s="161"/>
      <c r="S182" s="161"/>
      <c r="T182" s="161"/>
      <c r="U182" s="161"/>
      <c r="V182" s="161"/>
      <c r="W182" s="161"/>
      <c r="X182" s="161"/>
      <c r="Y182" s="161"/>
      <c r="Z182" s="161"/>
      <c r="AA182" s="161"/>
      <c r="AB182" s="161"/>
      <c r="AC182" s="161"/>
      <c r="AD182" s="161"/>
      <c r="AE182" s="161"/>
      <c r="AF182" s="161"/>
      <c r="AG182" s="161"/>
      <c r="AH182" s="161"/>
      <c r="AI182" s="161"/>
      <c r="AJ182" s="161"/>
      <c r="AK182" s="161"/>
      <c r="AL182" s="161"/>
      <c r="AM182" s="161"/>
      <c r="AN182" s="161"/>
      <c r="AO182" s="161"/>
      <c r="AP182" s="161"/>
      <c r="AQ182" s="161"/>
      <c r="AR182" s="161"/>
      <c r="AS182" s="161"/>
      <c r="AT182" s="161"/>
      <c r="AU182" s="161"/>
      <c r="AV182" s="161"/>
      <c r="AW182" s="161"/>
      <c r="AX182" s="161"/>
      <c r="AY182" s="161"/>
      <c r="AZ182" s="161"/>
      <c r="BA182" s="161"/>
      <c r="BB182" s="161"/>
      <c r="BC182" s="161"/>
      <c r="BD182" s="161"/>
      <c r="BE182" s="161"/>
      <c r="BF182" s="161"/>
      <c r="BG182" s="161"/>
      <c r="BH182" s="161"/>
      <c r="BI182" s="161"/>
      <c r="BJ182" s="161"/>
      <c r="BK182" s="161"/>
      <c r="BL182" s="161"/>
      <c r="BM182" s="161"/>
    </row>
    <row r="183" spans="1:65" s="164" customFormat="1" x14ac:dyDescent="0.2">
      <c r="A183" s="161"/>
      <c r="B183" s="161"/>
      <c r="C183" s="161"/>
      <c r="D183" s="161"/>
      <c r="E183" s="161"/>
      <c r="F183" s="161"/>
      <c r="G183" s="161"/>
      <c r="H183" s="161"/>
      <c r="I183" s="161"/>
      <c r="J183" s="161"/>
      <c r="L183" s="161"/>
      <c r="M183" s="161"/>
      <c r="N183" s="161"/>
      <c r="O183" s="161"/>
      <c r="P183" s="161"/>
      <c r="Q183" s="161"/>
      <c r="R183" s="161"/>
      <c r="S183" s="161"/>
      <c r="T183" s="161"/>
      <c r="U183" s="161"/>
      <c r="V183" s="161"/>
      <c r="W183" s="161"/>
      <c r="X183" s="161"/>
      <c r="Y183" s="161"/>
      <c r="Z183" s="161"/>
      <c r="AA183" s="161"/>
      <c r="AB183" s="161"/>
      <c r="AC183" s="161"/>
      <c r="AD183" s="161"/>
      <c r="AE183" s="161"/>
      <c r="AF183" s="161"/>
      <c r="AG183" s="161"/>
      <c r="AH183" s="161"/>
      <c r="AI183" s="161"/>
      <c r="AJ183" s="161"/>
      <c r="AK183" s="161"/>
      <c r="AL183" s="161"/>
      <c r="AM183" s="161"/>
      <c r="AN183" s="161"/>
      <c r="AO183" s="161"/>
      <c r="AP183" s="161"/>
      <c r="AQ183" s="161"/>
      <c r="AR183" s="161"/>
      <c r="AS183" s="161"/>
      <c r="AT183" s="161"/>
      <c r="AU183" s="161"/>
      <c r="AV183" s="161"/>
      <c r="AW183" s="161"/>
      <c r="AX183" s="161"/>
      <c r="AY183" s="161"/>
      <c r="AZ183" s="161"/>
      <c r="BA183" s="161"/>
      <c r="BB183" s="161"/>
      <c r="BC183" s="161"/>
      <c r="BD183" s="161"/>
      <c r="BE183" s="161"/>
      <c r="BF183" s="161"/>
      <c r="BG183" s="161"/>
      <c r="BH183" s="161"/>
      <c r="BI183" s="161"/>
      <c r="BJ183" s="161"/>
      <c r="BK183" s="161"/>
      <c r="BL183" s="161"/>
      <c r="BM183" s="161"/>
    </row>
    <row r="184" spans="1:65" s="164" customFormat="1" x14ac:dyDescent="0.2">
      <c r="A184" s="161"/>
      <c r="B184" s="161"/>
      <c r="C184" s="161"/>
      <c r="D184" s="161"/>
      <c r="E184" s="161"/>
      <c r="F184" s="161"/>
      <c r="G184" s="161"/>
      <c r="H184" s="161"/>
      <c r="I184" s="161"/>
      <c r="J184" s="161"/>
      <c r="L184" s="161"/>
      <c r="M184" s="161"/>
      <c r="N184" s="161"/>
      <c r="O184" s="161"/>
      <c r="P184" s="161"/>
      <c r="Q184" s="161"/>
      <c r="R184" s="161"/>
      <c r="S184" s="161"/>
      <c r="T184" s="161"/>
      <c r="U184" s="161"/>
      <c r="V184" s="161"/>
      <c r="W184" s="161"/>
      <c r="X184" s="161"/>
      <c r="Y184" s="161"/>
      <c r="Z184" s="161"/>
      <c r="AA184" s="161"/>
      <c r="AB184" s="161"/>
      <c r="AC184" s="161"/>
      <c r="AD184" s="161"/>
      <c r="AE184" s="161"/>
      <c r="AF184" s="161"/>
      <c r="AG184" s="161"/>
      <c r="AH184" s="161"/>
      <c r="AI184" s="161"/>
      <c r="AJ184" s="161"/>
      <c r="AK184" s="161"/>
      <c r="AL184" s="161"/>
      <c r="AM184" s="161"/>
      <c r="AN184" s="161"/>
      <c r="AO184" s="161"/>
      <c r="AP184" s="161"/>
      <c r="AQ184" s="161"/>
      <c r="AR184" s="161"/>
      <c r="AS184" s="161"/>
      <c r="AT184" s="161"/>
      <c r="AU184" s="161"/>
      <c r="AV184" s="161"/>
      <c r="AW184" s="161"/>
      <c r="AX184" s="161"/>
      <c r="AY184" s="161"/>
      <c r="AZ184" s="161"/>
      <c r="BA184" s="161"/>
      <c r="BB184" s="161"/>
      <c r="BC184" s="161"/>
      <c r="BD184" s="161"/>
      <c r="BE184" s="161"/>
      <c r="BF184" s="161"/>
      <c r="BG184" s="161"/>
      <c r="BH184" s="161"/>
      <c r="BI184" s="161"/>
      <c r="BJ184" s="161"/>
      <c r="BK184" s="161"/>
      <c r="BL184" s="161"/>
      <c r="BM184" s="161"/>
    </row>
    <row r="185" spans="1:65" s="164" customFormat="1" x14ac:dyDescent="0.2">
      <c r="A185" s="161"/>
      <c r="B185" s="161"/>
      <c r="C185" s="161"/>
      <c r="D185" s="161"/>
      <c r="E185" s="161"/>
      <c r="F185" s="161"/>
      <c r="G185" s="161"/>
      <c r="H185" s="161"/>
      <c r="I185" s="161"/>
      <c r="J185" s="161"/>
      <c r="L185" s="161"/>
      <c r="M185" s="161"/>
      <c r="N185" s="161"/>
      <c r="O185" s="161"/>
      <c r="P185" s="161"/>
      <c r="Q185" s="161"/>
      <c r="R185" s="161"/>
      <c r="S185" s="161"/>
      <c r="T185" s="161"/>
      <c r="U185" s="161"/>
      <c r="V185" s="161"/>
      <c r="W185" s="161"/>
      <c r="X185" s="161"/>
      <c r="Y185" s="161"/>
      <c r="Z185" s="161"/>
      <c r="AA185" s="161"/>
      <c r="AB185" s="161"/>
      <c r="AC185" s="161"/>
      <c r="AD185" s="161"/>
      <c r="AE185" s="161"/>
      <c r="AF185" s="161"/>
      <c r="AG185" s="161"/>
      <c r="AH185" s="161"/>
      <c r="AI185" s="161"/>
      <c r="AJ185" s="161"/>
      <c r="AK185" s="161"/>
      <c r="AL185" s="161"/>
      <c r="AM185" s="161"/>
      <c r="AN185" s="161"/>
      <c r="AO185" s="161"/>
      <c r="AP185" s="161"/>
      <c r="AQ185" s="161"/>
      <c r="AR185" s="161"/>
      <c r="AS185" s="161"/>
      <c r="AT185" s="161"/>
      <c r="AU185" s="161"/>
      <c r="AV185" s="161"/>
      <c r="AW185" s="161"/>
      <c r="AX185" s="161"/>
      <c r="AY185" s="161"/>
      <c r="AZ185" s="161"/>
      <c r="BA185" s="161"/>
      <c r="BB185" s="161"/>
      <c r="BC185" s="161"/>
      <c r="BD185" s="161"/>
      <c r="BE185" s="161"/>
      <c r="BF185" s="161"/>
      <c r="BG185" s="161"/>
      <c r="BH185" s="161"/>
      <c r="BI185" s="161"/>
      <c r="BJ185" s="161"/>
      <c r="BK185" s="161"/>
      <c r="BL185" s="161"/>
      <c r="BM185" s="161"/>
    </row>
    <row r="186" spans="1:65" s="164" customFormat="1" x14ac:dyDescent="0.2">
      <c r="A186" s="161"/>
      <c r="B186" s="161"/>
      <c r="C186" s="161"/>
      <c r="D186" s="161"/>
      <c r="E186" s="161"/>
      <c r="F186" s="161"/>
      <c r="G186" s="161"/>
      <c r="H186" s="161"/>
      <c r="I186" s="161"/>
      <c r="J186" s="161"/>
      <c r="L186" s="161"/>
      <c r="M186" s="161"/>
      <c r="N186" s="161"/>
      <c r="O186" s="161"/>
      <c r="P186" s="161"/>
      <c r="Q186" s="161"/>
      <c r="R186" s="161"/>
      <c r="S186" s="161"/>
      <c r="T186" s="161"/>
      <c r="U186" s="161"/>
      <c r="V186" s="161"/>
      <c r="W186" s="161"/>
      <c r="X186" s="161"/>
      <c r="Y186" s="161"/>
      <c r="Z186" s="161"/>
      <c r="AA186" s="161"/>
      <c r="AB186" s="161"/>
      <c r="AC186" s="161"/>
      <c r="AD186" s="161"/>
      <c r="AE186" s="161"/>
      <c r="AF186" s="161"/>
      <c r="AG186" s="161"/>
      <c r="AH186" s="161"/>
      <c r="AI186" s="161"/>
      <c r="AJ186" s="161"/>
      <c r="AK186" s="161"/>
      <c r="AL186" s="161"/>
      <c r="AM186" s="161"/>
      <c r="AN186" s="161"/>
      <c r="AO186" s="161"/>
      <c r="AP186" s="161"/>
      <c r="AQ186" s="161"/>
      <c r="AR186" s="161"/>
      <c r="AS186" s="161"/>
      <c r="AT186" s="161"/>
      <c r="AU186" s="161"/>
      <c r="AV186" s="161"/>
      <c r="AW186" s="161"/>
      <c r="AX186" s="161"/>
      <c r="AY186" s="161"/>
      <c r="AZ186" s="161"/>
      <c r="BA186" s="161"/>
      <c r="BB186" s="161"/>
      <c r="BC186" s="161"/>
      <c r="BD186" s="161"/>
      <c r="BE186" s="161"/>
      <c r="BF186" s="161"/>
      <c r="BG186" s="161"/>
      <c r="BH186" s="161"/>
      <c r="BI186" s="161"/>
      <c r="BJ186" s="161"/>
      <c r="BK186" s="161"/>
      <c r="BL186" s="161"/>
      <c r="BM186" s="161"/>
    </row>
    <row r="187" spans="1:65" s="164" customFormat="1" x14ac:dyDescent="0.2">
      <c r="A187" s="161"/>
      <c r="B187" s="161"/>
      <c r="C187" s="161"/>
      <c r="D187" s="161"/>
      <c r="E187" s="161"/>
      <c r="F187" s="161"/>
      <c r="G187" s="161"/>
      <c r="H187" s="161"/>
      <c r="I187" s="161"/>
      <c r="J187" s="161"/>
      <c r="L187" s="161"/>
      <c r="M187" s="161"/>
      <c r="N187" s="161"/>
      <c r="O187" s="161"/>
      <c r="P187" s="161"/>
      <c r="Q187" s="161"/>
      <c r="R187" s="161"/>
      <c r="S187" s="161"/>
      <c r="T187" s="161"/>
      <c r="U187" s="161"/>
      <c r="V187" s="161"/>
      <c r="W187" s="161"/>
      <c r="X187" s="161"/>
      <c r="Y187" s="161"/>
      <c r="Z187" s="161"/>
      <c r="AA187" s="161"/>
      <c r="AB187" s="161"/>
      <c r="AC187" s="161"/>
      <c r="AD187" s="161"/>
      <c r="AE187" s="161"/>
      <c r="AF187" s="161"/>
      <c r="AG187" s="161"/>
      <c r="AH187" s="161"/>
      <c r="AI187" s="161"/>
      <c r="AJ187" s="161"/>
      <c r="AK187" s="161"/>
      <c r="AL187" s="161"/>
      <c r="AM187" s="161"/>
      <c r="AN187" s="161"/>
      <c r="AO187" s="161"/>
      <c r="AP187" s="161"/>
      <c r="AQ187" s="161"/>
      <c r="AR187" s="161"/>
      <c r="AS187" s="161"/>
      <c r="AT187" s="161"/>
      <c r="AU187" s="161"/>
      <c r="AV187" s="161"/>
      <c r="AW187" s="161"/>
      <c r="AX187" s="161"/>
      <c r="AY187" s="161"/>
      <c r="AZ187" s="161"/>
      <c r="BA187" s="161"/>
      <c r="BB187" s="161"/>
      <c r="BC187" s="161"/>
      <c r="BD187" s="161"/>
      <c r="BE187" s="161"/>
      <c r="BF187" s="161"/>
      <c r="BG187" s="161"/>
      <c r="BH187" s="161"/>
      <c r="BI187" s="161"/>
      <c r="BJ187" s="161"/>
      <c r="BK187" s="161"/>
      <c r="BL187" s="161"/>
      <c r="BM187" s="161"/>
    </row>
    <row r="188" spans="1:65" s="164" customFormat="1" x14ac:dyDescent="0.2">
      <c r="A188" s="161"/>
      <c r="B188" s="161"/>
      <c r="C188" s="161"/>
      <c r="D188" s="161"/>
      <c r="E188" s="161"/>
      <c r="F188" s="161"/>
      <c r="G188" s="161"/>
      <c r="H188" s="161"/>
      <c r="I188" s="161"/>
      <c r="J188" s="161"/>
      <c r="L188" s="161"/>
      <c r="M188" s="161"/>
      <c r="N188" s="161"/>
      <c r="O188" s="161"/>
      <c r="P188" s="161"/>
      <c r="Q188" s="161"/>
      <c r="R188" s="161"/>
      <c r="S188" s="161"/>
      <c r="T188" s="161"/>
      <c r="U188" s="161"/>
      <c r="V188" s="161"/>
      <c r="W188" s="161"/>
      <c r="X188" s="161"/>
      <c r="Y188" s="161"/>
      <c r="Z188" s="161"/>
      <c r="AA188" s="161"/>
      <c r="AB188" s="161"/>
      <c r="AC188" s="161"/>
      <c r="AD188" s="161"/>
      <c r="AE188" s="161"/>
      <c r="AF188" s="161"/>
      <c r="AG188" s="161"/>
      <c r="AH188" s="161"/>
      <c r="AI188" s="161"/>
      <c r="AJ188" s="161"/>
      <c r="AK188" s="161"/>
      <c r="AL188" s="161"/>
      <c r="AM188" s="161"/>
      <c r="AN188" s="161"/>
      <c r="AO188" s="161"/>
      <c r="AP188" s="161"/>
      <c r="AQ188" s="161"/>
      <c r="AR188" s="161"/>
      <c r="AS188" s="161"/>
      <c r="AT188" s="161"/>
      <c r="AU188" s="161"/>
      <c r="AV188" s="161"/>
      <c r="AW188" s="161"/>
      <c r="AX188" s="161"/>
      <c r="AY188" s="161"/>
      <c r="AZ188" s="161"/>
      <c r="BA188" s="161"/>
      <c r="BB188" s="161"/>
      <c r="BC188" s="161"/>
      <c r="BD188" s="161"/>
      <c r="BE188" s="161"/>
      <c r="BF188" s="161"/>
      <c r="BG188" s="161"/>
      <c r="BH188" s="161"/>
      <c r="BI188" s="161"/>
      <c r="BJ188" s="161"/>
      <c r="BK188" s="161"/>
      <c r="BL188" s="161"/>
      <c r="BM188" s="161"/>
    </row>
    <row r="189" spans="1:65" s="164" customFormat="1" x14ac:dyDescent="0.2">
      <c r="A189" s="161"/>
      <c r="B189" s="161"/>
      <c r="C189" s="161"/>
      <c r="D189" s="161"/>
      <c r="E189" s="161"/>
      <c r="F189" s="161"/>
      <c r="G189" s="161"/>
      <c r="H189" s="161"/>
      <c r="I189" s="161"/>
      <c r="J189" s="161"/>
      <c r="L189" s="161"/>
      <c r="M189" s="161"/>
      <c r="N189" s="161"/>
      <c r="O189" s="161"/>
      <c r="P189" s="161"/>
      <c r="Q189" s="161"/>
      <c r="R189" s="161"/>
      <c r="S189" s="161"/>
      <c r="T189" s="161"/>
      <c r="U189" s="161"/>
      <c r="V189" s="161"/>
      <c r="W189" s="161"/>
      <c r="X189" s="161"/>
      <c r="Y189" s="161"/>
      <c r="Z189" s="161"/>
      <c r="AA189" s="161"/>
      <c r="AB189" s="161"/>
      <c r="AC189" s="161"/>
      <c r="AD189" s="161"/>
      <c r="AE189" s="161"/>
      <c r="AF189" s="161"/>
      <c r="AG189" s="161"/>
      <c r="AH189" s="161"/>
      <c r="AI189" s="161"/>
      <c r="AJ189" s="161"/>
      <c r="AK189" s="161"/>
      <c r="AL189" s="161"/>
      <c r="AM189" s="161"/>
      <c r="AN189" s="161"/>
      <c r="AO189" s="161"/>
      <c r="AP189" s="161"/>
      <c r="AQ189" s="161"/>
      <c r="AR189" s="161"/>
      <c r="AS189" s="161"/>
      <c r="AT189" s="161"/>
      <c r="AU189" s="161"/>
      <c r="AV189" s="161"/>
      <c r="AW189" s="161"/>
      <c r="AX189" s="161"/>
      <c r="AY189" s="161"/>
      <c r="AZ189" s="161"/>
      <c r="BA189" s="161"/>
      <c r="BB189" s="161"/>
      <c r="BC189" s="161"/>
      <c r="BD189" s="161"/>
      <c r="BE189" s="161"/>
      <c r="BF189" s="161"/>
      <c r="BG189" s="161"/>
      <c r="BH189" s="161"/>
      <c r="BI189" s="161"/>
      <c r="BJ189" s="161"/>
      <c r="BK189" s="161"/>
      <c r="BL189" s="161"/>
      <c r="BM189" s="161"/>
    </row>
    <row r="190" spans="1:65" s="164" customFormat="1" x14ac:dyDescent="0.2">
      <c r="A190" s="161"/>
      <c r="B190" s="161"/>
      <c r="C190" s="161"/>
      <c r="D190" s="161"/>
      <c r="E190" s="161"/>
      <c r="F190" s="161"/>
      <c r="G190" s="161"/>
      <c r="H190" s="161"/>
      <c r="I190" s="161"/>
      <c r="J190" s="161"/>
      <c r="L190" s="161"/>
      <c r="M190" s="161"/>
      <c r="N190" s="161"/>
      <c r="O190" s="161"/>
      <c r="P190" s="161"/>
      <c r="Q190" s="161"/>
      <c r="R190" s="161"/>
      <c r="S190" s="161"/>
      <c r="T190" s="161"/>
      <c r="U190" s="161"/>
      <c r="V190" s="161"/>
      <c r="W190" s="161"/>
      <c r="X190" s="161"/>
      <c r="Y190" s="161"/>
      <c r="Z190" s="161"/>
      <c r="AA190" s="161"/>
      <c r="AB190" s="161"/>
      <c r="AC190" s="161"/>
      <c r="AD190" s="161"/>
      <c r="AE190" s="161"/>
      <c r="AF190" s="161"/>
      <c r="AG190" s="161"/>
      <c r="AH190" s="161"/>
      <c r="AI190" s="161"/>
      <c r="AJ190" s="161"/>
      <c r="AK190" s="161"/>
      <c r="AL190" s="161"/>
      <c r="AM190" s="161"/>
      <c r="AN190" s="161"/>
      <c r="AO190" s="161"/>
      <c r="AP190" s="161"/>
      <c r="AQ190" s="161"/>
      <c r="AR190" s="161"/>
      <c r="AS190" s="161"/>
      <c r="AT190" s="161"/>
      <c r="AU190" s="161"/>
      <c r="AV190" s="161"/>
      <c r="AW190" s="161"/>
      <c r="AX190" s="161"/>
      <c r="AY190" s="161"/>
      <c r="AZ190" s="161"/>
      <c r="BA190" s="161"/>
      <c r="BB190" s="161"/>
      <c r="BC190" s="161"/>
      <c r="BD190" s="161"/>
      <c r="BE190" s="161"/>
      <c r="BF190" s="161"/>
      <c r="BG190" s="161"/>
      <c r="BH190" s="161"/>
      <c r="BI190" s="161"/>
      <c r="BJ190" s="161"/>
      <c r="BK190" s="161"/>
      <c r="BL190" s="161"/>
      <c r="BM190" s="161"/>
    </row>
    <row r="191" spans="1:65" s="164" customFormat="1" x14ac:dyDescent="0.2">
      <c r="A191" s="161"/>
      <c r="B191" s="161"/>
      <c r="C191" s="161"/>
      <c r="D191" s="161"/>
      <c r="E191" s="161"/>
      <c r="F191" s="161"/>
      <c r="G191" s="161"/>
      <c r="H191" s="161"/>
      <c r="I191" s="161"/>
      <c r="J191" s="161"/>
      <c r="L191" s="161"/>
      <c r="M191" s="161"/>
      <c r="N191" s="161"/>
      <c r="O191" s="161"/>
      <c r="P191" s="161"/>
      <c r="Q191" s="161"/>
      <c r="R191" s="161"/>
      <c r="S191" s="161"/>
      <c r="T191" s="161"/>
      <c r="U191" s="161"/>
      <c r="V191" s="161"/>
      <c r="W191" s="161"/>
      <c r="X191" s="161"/>
      <c r="Y191" s="161"/>
      <c r="Z191" s="161"/>
      <c r="AA191" s="161"/>
      <c r="AB191" s="161"/>
      <c r="AC191" s="161"/>
      <c r="AD191" s="161"/>
      <c r="AE191" s="161"/>
      <c r="AF191" s="161"/>
      <c r="AG191" s="161"/>
      <c r="AH191" s="161"/>
      <c r="AI191" s="161"/>
      <c r="AJ191" s="161"/>
      <c r="AK191" s="161"/>
      <c r="AL191" s="161"/>
      <c r="AM191" s="161"/>
      <c r="AN191" s="161"/>
      <c r="AO191" s="161"/>
      <c r="AP191" s="161"/>
      <c r="AQ191" s="161"/>
      <c r="AR191" s="161"/>
      <c r="AS191" s="161"/>
      <c r="AT191" s="161"/>
      <c r="AU191" s="161"/>
      <c r="AV191" s="161"/>
      <c r="AW191" s="161"/>
      <c r="AX191" s="161"/>
      <c r="AY191" s="161"/>
      <c r="AZ191" s="161"/>
      <c r="BA191" s="161"/>
      <c r="BB191" s="161"/>
      <c r="BC191" s="161"/>
      <c r="BD191" s="161"/>
      <c r="BE191" s="161"/>
      <c r="BF191" s="161"/>
      <c r="BG191" s="161"/>
      <c r="BH191" s="161"/>
      <c r="BI191" s="161"/>
      <c r="BJ191" s="161"/>
      <c r="BK191" s="161"/>
      <c r="BL191" s="161"/>
      <c r="BM191" s="161"/>
    </row>
    <row r="192" spans="1:65" s="164" customFormat="1" x14ac:dyDescent="0.2">
      <c r="A192" s="161"/>
      <c r="B192" s="161"/>
      <c r="C192" s="161"/>
      <c r="D192" s="161"/>
      <c r="E192" s="161"/>
      <c r="F192" s="161"/>
      <c r="G192" s="161"/>
      <c r="H192" s="161"/>
      <c r="I192" s="161"/>
      <c r="J192" s="161"/>
      <c r="L192" s="161"/>
      <c r="M192" s="161"/>
      <c r="N192" s="161"/>
      <c r="O192" s="161"/>
      <c r="P192" s="161"/>
      <c r="Q192" s="161"/>
      <c r="R192" s="161"/>
      <c r="S192" s="161"/>
      <c r="T192" s="161"/>
      <c r="U192" s="161"/>
      <c r="V192" s="161"/>
      <c r="W192" s="161"/>
      <c r="X192" s="161"/>
      <c r="Y192" s="161"/>
      <c r="Z192" s="161"/>
      <c r="AA192" s="161"/>
      <c r="AB192" s="161"/>
      <c r="AC192" s="161"/>
      <c r="AD192" s="161"/>
      <c r="AE192" s="161"/>
      <c r="AF192" s="161"/>
      <c r="AG192" s="161"/>
      <c r="AH192" s="161"/>
      <c r="AI192" s="161"/>
      <c r="AJ192" s="161"/>
      <c r="AK192" s="161"/>
      <c r="AL192" s="161"/>
      <c r="AM192" s="161"/>
      <c r="AN192" s="161"/>
      <c r="AO192" s="161"/>
      <c r="AP192" s="161"/>
      <c r="AQ192" s="161"/>
      <c r="AR192" s="161"/>
      <c r="AS192" s="161"/>
      <c r="AT192" s="161"/>
      <c r="AU192" s="161"/>
      <c r="AV192" s="161"/>
      <c r="AW192" s="161"/>
      <c r="AX192" s="161"/>
      <c r="AY192" s="161"/>
      <c r="AZ192" s="161"/>
      <c r="BA192" s="161"/>
      <c r="BB192" s="161"/>
      <c r="BC192" s="161"/>
      <c r="BD192" s="161"/>
      <c r="BE192" s="161"/>
      <c r="BF192" s="161"/>
      <c r="BG192" s="161"/>
      <c r="BH192" s="161"/>
      <c r="BI192" s="161"/>
      <c r="BJ192" s="161"/>
      <c r="BK192" s="161"/>
      <c r="BL192" s="161"/>
      <c r="BM192" s="161"/>
    </row>
    <row r="193" spans="1:65" s="164" customFormat="1" x14ac:dyDescent="0.2">
      <c r="A193" s="161"/>
      <c r="B193" s="161"/>
      <c r="C193" s="161"/>
      <c r="D193" s="161"/>
      <c r="E193" s="161"/>
      <c r="F193" s="161"/>
      <c r="G193" s="161"/>
      <c r="H193" s="161"/>
      <c r="I193" s="161"/>
      <c r="J193" s="161"/>
      <c r="L193" s="161"/>
      <c r="M193" s="161"/>
      <c r="N193" s="161"/>
      <c r="O193" s="161"/>
      <c r="P193" s="161"/>
      <c r="Q193" s="161"/>
      <c r="R193" s="161"/>
      <c r="S193" s="161"/>
      <c r="T193" s="161"/>
      <c r="U193" s="161"/>
      <c r="V193" s="161"/>
      <c r="W193" s="161"/>
      <c r="X193" s="161"/>
      <c r="Y193" s="161"/>
      <c r="Z193" s="161"/>
      <c r="AA193" s="161"/>
      <c r="AB193" s="161"/>
      <c r="AC193" s="161"/>
      <c r="AD193" s="161"/>
      <c r="AE193" s="161"/>
      <c r="AF193" s="161"/>
      <c r="AG193" s="161"/>
      <c r="AH193" s="161"/>
      <c r="AI193" s="161"/>
      <c r="AJ193" s="161"/>
      <c r="AK193" s="161"/>
      <c r="AL193" s="161"/>
      <c r="AM193" s="161"/>
      <c r="AN193" s="161"/>
      <c r="AO193" s="161"/>
      <c r="AP193" s="161"/>
      <c r="AQ193" s="161"/>
      <c r="AR193" s="161"/>
      <c r="AS193" s="161"/>
      <c r="AT193" s="161"/>
      <c r="AU193" s="161"/>
      <c r="AV193" s="161"/>
      <c r="AW193" s="161"/>
      <c r="AX193" s="161"/>
      <c r="AY193" s="161"/>
      <c r="AZ193" s="161"/>
      <c r="BA193" s="161"/>
      <c r="BB193" s="161"/>
      <c r="BC193" s="161"/>
      <c r="BD193" s="161"/>
      <c r="BE193" s="161"/>
      <c r="BF193" s="161"/>
      <c r="BG193" s="161"/>
      <c r="BH193" s="161"/>
      <c r="BI193" s="161"/>
      <c r="BJ193" s="161"/>
      <c r="BK193" s="161"/>
      <c r="BL193" s="161"/>
      <c r="BM193" s="161"/>
    </row>
    <row r="194" spans="1:65" s="164" customFormat="1" x14ac:dyDescent="0.2">
      <c r="A194" s="161"/>
      <c r="B194" s="161"/>
      <c r="C194" s="161"/>
      <c r="D194" s="161"/>
      <c r="E194" s="161"/>
      <c r="F194" s="161"/>
      <c r="G194" s="161"/>
      <c r="H194" s="161"/>
      <c r="I194" s="161"/>
      <c r="J194" s="161"/>
      <c r="L194" s="161"/>
      <c r="M194" s="161"/>
      <c r="N194" s="161"/>
      <c r="O194" s="161"/>
      <c r="P194" s="161"/>
      <c r="Q194" s="161"/>
      <c r="R194" s="161"/>
      <c r="S194" s="161"/>
      <c r="T194" s="161"/>
      <c r="U194" s="161"/>
      <c r="V194" s="161"/>
      <c r="W194" s="161"/>
      <c r="X194" s="161"/>
      <c r="Y194" s="161"/>
      <c r="Z194" s="161"/>
      <c r="AA194" s="161"/>
      <c r="AB194" s="161"/>
      <c r="AC194" s="161"/>
      <c r="AD194" s="161"/>
      <c r="AE194" s="161"/>
      <c r="AF194" s="161"/>
      <c r="AG194" s="161"/>
      <c r="AH194" s="161"/>
      <c r="AI194" s="161"/>
      <c r="AJ194" s="161"/>
      <c r="AK194" s="161"/>
      <c r="AL194" s="161"/>
      <c r="AM194" s="161"/>
      <c r="AN194" s="161"/>
      <c r="AO194" s="161"/>
      <c r="AP194" s="161"/>
      <c r="AQ194" s="161"/>
      <c r="AR194" s="161"/>
      <c r="AS194" s="161"/>
      <c r="AT194" s="161"/>
      <c r="AU194" s="161"/>
      <c r="AV194" s="161"/>
      <c r="AW194" s="161"/>
      <c r="AX194" s="161"/>
      <c r="AY194" s="161"/>
      <c r="AZ194" s="161"/>
      <c r="BA194" s="161"/>
      <c r="BB194" s="161"/>
      <c r="BC194" s="161"/>
      <c r="BD194" s="161"/>
      <c r="BE194" s="161"/>
      <c r="BF194" s="161"/>
      <c r="BG194" s="161"/>
      <c r="BH194" s="161"/>
      <c r="BI194" s="161"/>
      <c r="BJ194" s="161"/>
      <c r="BK194" s="161"/>
      <c r="BL194" s="161"/>
      <c r="BM194" s="161"/>
    </row>
    <row r="195" spans="1:65" s="164" customFormat="1" x14ac:dyDescent="0.2">
      <c r="A195" s="161"/>
      <c r="B195" s="161"/>
      <c r="C195" s="161"/>
      <c r="D195" s="161"/>
      <c r="E195" s="161"/>
      <c r="F195" s="161"/>
      <c r="G195" s="161"/>
      <c r="H195" s="161"/>
      <c r="I195" s="161"/>
      <c r="J195" s="161"/>
      <c r="L195" s="161"/>
      <c r="M195" s="161"/>
      <c r="N195" s="161"/>
      <c r="O195" s="161"/>
      <c r="P195" s="161"/>
      <c r="Q195" s="161"/>
      <c r="R195" s="161"/>
      <c r="S195" s="161"/>
      <c r="T195" s="161"/>
      <c r="U195" s="161"/>
      <c r="V195" s="161"/>
      <c r="W195" s="161"/>
      <c r="X195" s="161"/>
      <c r="Y195" s="161"/>
      <c r="Z195" s="161"/>
      <c r="AA195" s="161"/>
      <c r="AB195" s="161"/>
      <c r="AC195" s="161"/>
      <c r="AD195" s="161"/>
      <c r="AE195" s="161"/>
      <c r="AF195" s="161"/>
      <c r="AG195" s="161"/>
      <c r="AH195" s="161"/>
      <c r="AI195" s="161"/>
      <c r="AJ195" s="161"/>
      <c r="AK195" s="161"/>
      <c r="AL195" s="161"/>
      <c r="AM195" s="161"/>
      <c r="AN195" s="161"/>
      <c r="AO195" s="161"/>
      <c r="AP195" s="161"/>
      <c r="AQ195" s="161"/>
      <c r="AR195" s="161"/>
      <c r="AS195" s="161"/>
      <c r="AT195" s="161"/>
      <c r="AU195" s="161"/>
      <c r="AV195" s="161"/>
      <c r="AW195" s="161"/>
      <c r="AX195" s="161"/>
      <c r="AY195" s="161"/>
      <c r="AZ195" s="161"/>
      <c r="BA195" s="161"/>
      <c r="BB195" s="161"/>
      <c r="BC195" s="161"/>
      <c r="BD195" s="161"/>
      <c r="BE195" s="161"/>
      <c r="BF195" s="161"/>
      <c r="BG195" s="161"/>
      <c r="BH195" s="161"/>
      <c r="BI195" s="161"/>
      <c r="BJ195" s="161"/>
      <c r="BK195" s="161"/>
      <c r="BL195" s="161"/>
      <c r="BM195" s="161"/>
    </row>
    <row r="196" spans="1:65" s="164" customFormat="1" x14ac:dyDescent="0.2">
      <c r="A196" s="161"/>
      <c r="B196" s="161"/>
      <c r="C196" s="161"/>
      <c r="D196" s="161"/>
      <c r="E196" s="161"/>
      <c r="F196" s="161"/>
      <c r="G196" s="161"/>
      <c r="H196" s="161"/>
      <c r="I196" s="161"/>
      <c r="J196" s="161"/>
      <c r="L196" s="161"/>
      <c r="M196" s="161"/>
      <c r="N196" s="161"/>
      <c r="O196" s="161"/>
      <c r="P196" s="161"/>
      <c r="Q196" s="161"/>
      <c r="R196" s="161"/>
      <c r="S196" s="161"/>
      <c r="T196" s="161"/>
      <c r="U196" s="161"/>
      <c r="V196" s="161"/>
      <c r="W196" s="161"/>
      <c r="X196" s="161"/>
      <c r="Y196" s="161"/>
      <c r="Z196" s="161"/>
      <c r="AA196" s="161"/>
      <c r="AB196" s="161"/>
      <c r="AC196" s="161"/>
      <c r="AD196" s="161"/>
      <c r="AE196" s="161"/>
      <c r="AF196" s="161"/>
      <c r="AG196" s="161"/>
      <c r="AH196" s="161"/>
      <c r="AI196" s="161"/>
      <c r="AJ196" s="161"/>
      <c r="AK196" s="161"/>
      <c r="AL196" s="161"/>
      <c r="AM196" s="161"/>
      <c r="AN196" s="161"/>
      <c r="AO196" s="161"/>
      <c r="AP196" s="161"/>
      <c r="AQ196" s="161"/>
      <c r="AR196" s="161"/>
      <c r="AS196" s="161"/>
      <c r="AT196" s="161"/>
      <c r="AU196" s="161"/>
      <c r="AV196" s="161"/>
      <c r="AW196" s="161"/>
      <c r="AX196" s="161"/>
      <c r="AY196" s="161"/>
      <c r="AZ196" s="161"/>
      <c r="BA196" s="161"/>
      <c r="BB196" s="161"/>
      <c r="BC196" s="161"/>
      <c r="BD196" s="161"/>
      <c r="BE196" s="161"/>
      <c r="BF196" s="161"/>
      <c r="BG196" s="161"/>
      <c r="BH196" s="161"/>
      <c r="BI196" s="161"/>
      <c r="BJ196" s="161"/>
      <c r="BK196" s="161"/>
      <c r="BL196" s="161"/>
      <c r="BM196" s="161"/>
    </row>
    <row r="197" spans="1:65" s="164" customFormat="1" x14ac:dyDescent="0.2">
      <c r="A197" s="161"/>
      <c r="B197" s="161"/>
      <c r="C197" s="161"/>
      <c r="D197" s="161"/>
      <c r="E197" s="161"/>
      <c r="F197" s="161"/>
      <c r="G197" s="161"/>
      <c r="H197" s="161"/>
      <c r="I197" s="161"/>
      <c r="J197" s="161"/>
      <c r="L197" s="161"/>
      <c r="M197" s="161"/>
      <c r="N197" s="161"/>
      <c r="O197" s="161"/>
      <c r="P197" s="161"/>
      <c r="Q197" s="161"/>
      <c r="R197" s="161"/>
      <c r="S197" s="161"/>
      <c r="T197" s="161"/>
      <c r="U197" s="161"/>
      <c r="V197" s="161"/>
      <c r="W197" s="161"/>
      <c r="X197" s="161"/>
      <c r="Y197" s="161"/>
      <c r="Z197" s="161"/>
      <c r="AA197" s="161"/>
      <c r="AB197" s="161"/>
      <c r="AC197" s="161"/>
      <c r="AD197" s="161"/>
      <c r="AE197" s="161"/>
      <c r="AF197" s="161"/>
      <c r="AG197" s="161"/>
      <c r="AH197" s="161"/>
      <c r="AI197" s="161"/>
      <c r="AJ197" s="161"/>
      <c r="AK197" s="161"/>
      <c r="AL197" s="161"/>
      <c r="AM197" s="161"/>
      <c r="AN197" s="161"/>
      <c r="AO197" s="161"/>
      <c r="AP197" s="161"/>
      <c r="AQ197" s="161"/>
      <c r="AR197" s="161"/>
      <c r="AS197" s="161"/>
      <c r="AT197" s="161"/>
      <c r="AU197" s="161"/>
      <c r="AV197" s="161"/>
      <c r="AW197" s="161"/>
      <c r="AX197" s="161"/>
      <c r="AY197" s="161"/>
      <c r="AZ197" s="161"/>
      <c r="BA197" s="161"/>
      <c r="BB197" s="161"/>
      <c r="BC197" s="161"/>
      <c r="BD197" s="161"/>
      <c r="BE197" s="161"/>
      <c r="BF197" s="161"/>
      <c r="BG197" s="161"/>
      <c r="BH197" s="161"/>
      <c r="BI197" s="161"/>
      <c r="BJ197" s="161"/>
      <c r="BK197" s="161"/>
      <c r="BL197" s="161"/>
      <c r="BM197" s="161"/>
    </row>
    <row r="198" spans="1:65" s="164" customFormat="1" x14ac:dyDescent="0.2">
      <c r="A198" s="161"/>
      <c r="B198" s="161"/>
      <c r="C198" s="161"/>
      <c r="D198" s="161"/>
      <c r="E198" s="161"/>
      <c r="F198" s="161"/>
      <c r="G198" s="161"/>
      <c r="H198" s="161"/>
      <c r="I198" s="161"/>
      <c r="J198" s="161"/>
      <c r="L198" s="161"/>
      <c r="M198" s="161"/>
      <c r="N198" s="161"/>
      <c r="O198" s="161"/>
      <c r="P198" s="161"/>
      <c r="Q198" s="161"/>
      <c r="R198" s="161"/>
      <c r="S198" s="161"/>
      <c r="T198" s="161"/>
      <c r="U198" s="161"/>
      <c r="V198" s="161"/>
      <c r="W198" s="161"/>
      <c r="X198" s="161"/>
      <c r="Y198" s="161"/>
      <c r="Z198" s="161"/>
      <c r="AA198" s="161"/>
      <c r="AB198" s="161"/>
      <c r="AC198" s="161"/>
      <c r="AD198" s="161"/>
      <c r="AE198" s="161"/>
      <c r="AF198" s="161"/>
      <c r="AG198" s="161"/>
      <c r="AH198" s="161"/>
      <c r="AI198" s="161"/>
      <c r="AJ198" s="161"/>
      <c r="AK198" s="161"/>
      <c r="AL198" s="161"/>
      <c r="AM198" s="161"/>
      <c r="AN198" s="161"/>
      <c r="AO198" s="161"/>
      <c r="AP198" s="161"/>
      <c r="AQ198" s="161"/>
      <c r="AR198" s="161"/>
      <c r="AS198" s="161"/>
      <c r="AT198" s="161"/>
      <c r="AU198" s="161"/>
      <c r="AV198" s="161"/>
      <c r="AW198" s="161"/>
      <c r="AX198" s="161"/>
      <c r="AY198" s="161"/>
      <c r="AZ198" s="161"/>
      <c r="BA198" s="161"/>
      <c r="BB198" s="161"/>
      <c r="BC198" s="161"/>
      <c r="BD198" s="161"/>
      <c r="BE198" s="161"/>
      <c r="BF198" s="161"/>
      <c r="BG198" s="161"/>
      <c r="BH198" s="161"/>
      <c r="BI198" s="161"/>
      <c r="BJ198" s="161"/>
      <c r="BK198" s="161"/>
      <c r="BL198" s="161"/>
      <c r="BM198" s="161"/>
    </row>
    <row r="199" spans="1:65" s="164" customFormat="1" x14ac:dyDescent="0.2">
      <c r="A199" s="161"/>
      <c r="B199" s="161"/>
      <c r="C199" s="161"/>
      <c r="D199" s="161"/>
      <c r="E199" s="161"/>
      <c r="F199" s="161"/>
      <c r="G199" s="161"/>
      <c r="H199" s="161"/>
      <c r="I199" s="161"/>
      <c r="J199" s="161"/>
      <c r="L199" s="161"/>
      <c r="M199" s="161"/>
      <c r="N199" s="161"/>
      <c r="O199" s="161"/>
      <c r="P199" s="161"/>
      <c r="Q199" s="161"/>
      <c r="R199" s="161"/>
      <c r="S199" s="161"/>
      <c r="T199" s="161"/>
      <c r="U199" s="161"/>
      <c r="V199" s="161"/>
      <c r="W199" s="161"/>
      <c r="X199" s="161"/>
      <c r="Y199" s="161"/>
      <c r="Z199" s="161"/>
      <c r="AA199" s="161"/>
      <c r="AB199" s="161"/>
      <c r="AC199" s="161"/>
      <c r="AD199" s="161"/>
      <c r="AE199" s="161"/>
      <c r="AF199" s="161"/>
      <c r="AG199" s="161"/>
      <c r="AH199" s="161"/>
      <c r="AI199" s="161"/>
      <c r="AJ199" s="161"/>
      <c r="AK199" s="161"/>
      <c r="AL199" s="161"/>
      <c r="AM199" s="161"/>
      <c r="AN199" s="161"/>
      <c r="AO199" s="161"/>
      <c r="AP199" s="161"/>
      <c r="AQ199" s="161"/>
      <c r="AR199" s="161"/>
      <c r="AS199" s="161"/>
      <c r="AT199" s="161"/>
      <c r="AU199" s="161"/>
      <c r="AV199" s="161"/>
      <c r="AW199" s="161"/>
      <c r="AX199" s="161"/>
      <c r="AY199" s="161"/>
      <c r="AZ199" s="161"/>
      <c r="BA199" s="161"/>
      <c r="BB199" s="161"/>
      <c r="BC199" s="161"/>
      <c r="BD199" s="161"/>
      <c r="BE199" s="161"/>
      <c r="BF199" s="161"/>
      <c r="BG199" s="161"/>
      <c r="BH199" s="161"/>
      <c r="BI199" s="161"/>
      <c r="BJ199" s="161"/>
      <c r="BK199" s="161"/>
      <c r="BL199" s="161"/>
      <c r="BM199" s="161"/>
    </row>
    <row r="200" spans="1:65" s="164" customFormat="1" x14ac:dyDescent="0.2">
      <c r="A200" s="161"/>
      <c r="B200" s="161"/>
      <c r="C200" s="161"/>
      <c r="D200" s="161"/>
      <c r="E200" s="161"/>
      <c r="F200" s="161"/>
      <c r="G200" s="161"/>
      <c r="H200" s="161"/>
      <c r="I200" s="161"/>
      <c r="J200" s="161"/>
      <c r="L200" s="161"/>
      <c r="M200" s="161"/>
      <c r="N200" s="161"/>
      <c r="O200" s="161"/>
      <c r="P200" s="161"/>
      <c r="Q200" s="161"/>
      <c r="R200" s="161"/>
      <c r="S200" s="161"/>
      <c r="T200" s="161"/>
      <c r="U200" s="161"/>
      <c r="V200" s="161"/>
      <c r="W200" s="161"/>
      <c r="X200" s="161"/>
      <c r="Y200" s="161"/>
      <c r="Z200" s="161"/>
      <c r="AA200" s="161"/>
      <c r="AB200" s="161"/>
      <c r="AC200" s="161"/>
      <c r="AD200" s="161"/>
      <c r="AE200" s="161"/>
      <c r="AF200" s="161"/>
      <c r="AG200" s="161"/>
      <c r="AH200" s="161"/>
      <c r="AI200" s="161"/>
      <c r="AJ200" s="161"/>
      <c r="AK200" s="161"/>
      <c r="AL200" s="161"/>
      <c r="AM200" s="161"/>
      <c r="AN200" s="161"/>
      <c r="AO200" s="161"/>
      <c r="AP200" s="161"/>
      <c r="AQ200" s="161"/>
      <c r="AR200" s="161"/>
      <c r="AS200" s="161"/>
      <c r="AT200" s="161"/>
      <c r="AU200" s="161"/>
      <c r="AV200" s="161"/>
      <c r="AW200" s="161"/>
      <c r="AX200" s="161"/>
      <c r="AY200" s="161"/>
      <c r="AZ200" s="161"/>
      <c r="BA200" s="161"/>
      <c r="BB200" s="161"/>
      <c r="BC200" s="161"/>
      <c r="BD200" s="161"/>
      <c r="BE200" s="161"/>
      <c r="BF200" s="161"/>
      <c r="BG200" s="161"/>
      <c r="BH200" s="161"/>
      <c r="BI200" s="161"/>
      <c r="BJ200" s="161"/>
      <c r="BK200" s="161"/>
      <c r="BL200" s="161"/>
      <c r="BM200" s="161"/>
    </row>
    <row r="201" spans="1:65" s="164" customFormat="1" x14ac:dyDescent="0.2">
      <c r="A201" s="161"/>
      <c r="B201" s="161"/>
      <c r="C201" s="161"/>
      <c r="D201" s="161"/>
      <c r="E201" s="161"/>
      <c r="F201" s="161"/>
      <c r="G201" s="161"/>
      <c r="H201" s="161"/>
      <c r="I201" s="161"/>
      <c r="J201" s="161"/>
      <c r="L201" s="161"/>
      <c r="M201" s="161"/>
      <c r="N201" s="161"/>
      <c r="O201" s="161"/>
      <c r="P201" s="161"/>
      <c r="Q201" s="161"/>
      <c r="R201" s="161"/>
      <c r="S201" s="161"/>
      <c r="T201" s="161"/>
      <c r="U201" s="161"/>
      <c r="V201" s="161"/>
      <c r="W201" s="161"/>
      <c r="X201" s="161"/>
      <c r="Y201" s="161"/>
      <c r="Z201" s="161"/>
      <c r="AA201" s="161"/>
      <c r="AB201" s="161"/>
      <c r="AC201" s="161"/>
      <c r="AD201" s="161"/>
      <c r="AE201" s="161"/>
      <c r="AF201" s="161"/>
      <c r="AG201" s="161"/>
      <c r="AH201" s="161"/>
      <c r="AI201" s="161"/>
      <c r="AJ201" s="161"/>
      <c r="AK201" s="161"/>
      <c r="AL201" s="161"/>
      <c r="AM201" s="161"/>
      <c r="AN201" s="161"/>
      <c r="AO201" s="161"/>
      <c r="AP201" s="161"/>
      <c r="AQ201" s="161"/>
      <c r="AR201" s="161"/>
      <c r="AS201" s="161"/>
      <c r="AT201" s="161"/>
      <c r="AU201" s="161"/>
      <c r="AV201" s="161"/>
      <c r="AW201" s="161"/>
      <c r="AX201" s="161"/>
      <c r="AY201" s="161"/>
      <c r="AZ201" s="161"/>
      <c r="BA201" s="161"/>
      <c r="BB201" s="161"/>
      <c r="BC201" s="161"/>
      <c r="BD201" s="161"/>
      <c r="BE201" s="161"/>
      <c r="BF201" s="161"/>
      <c r="BG201" s="161"/>
      <c r="BH201" s="161"/>
      <c r="BI201" s="161"/>
      <c r="BJ201" s="161"/>
      <c r="BK201" s="161"/>
      <c r="BL201" s="161"/>
      <c r="BM201" s="161"/>
    </row>
    <row r="202" spans="1:65" s="164" customFormat="1" x14ac:dyDescent="0.2">
      <c r="A202" s="161"/>
      <c r="B202" s="161"/>
      <c r="C202" s="161"/>
      <c r="D202" s="161"/>
      <c r="E202" s="161"/>
      <c r="F202" s="161"/>
      <c r="G202" s="161"/>
      <c r="H202" s="161"/>
      <c r="I202" s="161"/>
      <c r="J202" s="161"/>
      <c r="L202" s="161"/>
      <c r="M202" s="161"/>
      <c r="N202" s="161"/>
      <c r="O202" s="161"/>
      <c r="P202" s="161"/>
      <c r="Q202" s="161"/>
      <c r="R202" s="161"/>
      <c r="S202" s="161"/>
      <c r="T202" s="161"/>
      <c r="U202" s="161"/>
      <c r="V202" s="161"/>
      <c r="W202" s="161"/>
      <c r="X202" s="161"/>
      <c r="Y202" s="161"/>
      <c r="Z202" s="161"/>
      <c r="AA202" s="161"/>
      <c r="AB202" s="161"/>
      <c r="AC202" s="161"/>
      <c r="AD202" s="161"/>
      <c r="AE202" s="161"/>
      <c r="AF202" s="161"/>
      <c r="AG202" s="161"/>
      <c r="AH202" s="161"/>
      <c r="AI202" s="161"/>
      <c r="AJ202" s="161"/>
      <c r="AK202" s="161"/>
      <c r="AL202" s="161"/>
      <c r="AM202" s="161"/>
      <c r="AN202" s="161"/>
      <c r="AO202" s="161"/>
      <c r="AP202" s="161"/>
      <c r="AQ202" s="161"/>
      <c r="AR202" s="161"/>
      <c r="AS202" s="161"/>
      <c r="AT202" s="161"/>
      <c r="AU202" s="161"/>
      <c r="AV202" s="161"/>
      <c r="AW202" s="161"/>
      <c r="AX202" s="161"/>
      <c r="AY202" s="161"/>
      <c r="AZ202" s="161"/>
      <c r="BA202" s="161"/>
      <c r="BB202" s="161"/>
      <c r="BC202" s="161"/>
      <c r="BD202" s="161"/>
      <c r="BE202" s="161"/>
      <c r="BF202" s="161"/>
      <c r="BG202" s="161"/>
      <c r="BH202" s="161"/>
      <c r="BI202" s="161"/>
      <c r="BJ202" s="161"/>
      <c r="BK202" s="161"/>
      <c r="BL202" s="161"/>
      <c r="BM202" s="161"/>
    </row>
    <row r="203" spans="1:65" s="164" customFormat="1" x14ac:dyDescent="0.2">
      <c r="A203" s="161"/>
      <c r="B203" s="161"/>
      <c r="C203" s="161"/>
      <c r="D203" s="161"/>
      <c r="E203" s="161"/>
      <c r="F203" s="161"/>
      <c r="G203" s="161"/>
      <c r="H203" s="161"/>
      <c r="I203" s="161"/>
      <c r="J203" s="161"/>
      <c r="L203" s="161"/>
      <c r="M203" s="161"/>
      <c r="N203" s="161"/>
      <c r="O203" s="161"/>
      <c r="P203" s="161"/>
      <c r="Q203" s="161"/>
      <c r="R203" s="161"/>
      <c r="S203" s="161"/>
      <c r="T203" s="161"/>
      <c r="U203" s="161"/>
      <c r="V203" s="161"/>
      <c r="W203" s="161"/>
      <c r="X203" s="161"/>
      <c r="Y203" s="161"/>
      <c r="Z203" s="161"/>
      <c r="AA203" s="161"/>
      <c r="AB203" s="161"/>
      <c r="AC203" s="161"/>
      <c r="AD203" s="161"/>
      <c r="AE203" s="161"/>
      <c r="AF203" s="161"/>
      <c r="AG203" s="161"/>
      <c r="AH203" s="161"/>
      <c r="AI203" s="161"/>
      <c r="AJ203" s="161"/>
      <c r="AK203" s="161"/>
      <c r="AL203" s="161"/>
      <c r="AM203" s="161"/>
      <c r="AN203" s="161"/>
      <c r="AO203" s="161"/>
      <c r="AP203" s="161"/>
      <c r="AQ203" s="161"/>
      <c r="AR203" s="161"/>
      <c r="AS203" s="161"/>
      <c r="AT203" s="161"/>
      <c r="AU203" s="161"/>
      <c r="AV203" s="161"/>
      <c r="AW203" s="161"/>
      <c r="AX203" s="161"/>
      <c r="AY203" s="161"/>
      <c r="AZ203" s="161"/>
      <c r="BA203" s="161"/>
      <c r="BB203" s="161"/>
      <c r="BC203" s="161"/>
      <c r="BD203" s="161"/>
      <c r="BE203" s="161"/>
      <c r="BF203" s="161"/>
      <c r="BG203" s="161"/>
      <c r="BH203" s="161"/>
      <c r="BI203" s="161"/>
      <c r="BJ203" s="161"/>
      <c r="BK203" s="161"/>
      <c r="BL203" s="161"/>
      <c r="BM203" s="161"/>
    </row>
    <row r="204" spans="1:65" s="164" customFormat="1" x14ac:dyDescent="0.2">
      <c r="A204" s="161"/>
      <c r="B204" s="161"/>
      <c r="C204" s="161"/>
      <c r="D204" s="161"/>
      <c r="E204" s="161"/>
      <c r="F204" s="161"/>
      <c r="G204" s="161"/>
      <c r="H204" s="161"/>
      <c r="I204" s="161"/>
      <c r="J204" s="161"/>
      <c r="L204" s="161"/>
      <c r="M204" s="161"/>
      <c r="N204" s="161"/>
      <c r="O204" s="161"/>
      <c r="P204" s="161"/>
      <c r="Q204" s="161"/>
      <c r="R204" s="161"/>
      <c r="S204" s="161"/>
      <c r="T204" s="161"/>
      <c r="U204" s="161"/>
      <c r="V204" s="161"/>
      <c r="W204" s="161"/>
      <c r="X204" s="161"/>
      <c r="Y204" s="161"/>
      <c r="Z204" s="161"/>
      <c r="AA204" s="161"/>
      <c r="AB204" s="161"/>
      <c r="AC204" s="161"/>
      <c r="AD204" s="161"/>
      <c r="AE204" s="161"/>
      <c r="AF204" s="161"/>
      <c r="AG204" s="161"/>
      <c r="AH204" s="161"/>
      <c r="AI204" s="161"/>
      <c r="AJ204" s="161"/>
      <c r="AK204" s="161"/>
      <c r="AL204" s="161"/>
      <c r="AM204" s="161"/>
      <c r="AN204" s="161"/>
      <c r="AO204" s="161"/>
      <c r="AP204" s="161"/>
      <c r="AQ204" s="161"/>
      <c r="AR204" s="161"/>
      <c r="AS204" s="161"/>
      <c r="AT204" s="161"/>
      <c r="AU204" s="161"/>
      <c r="AV204" s="161"/>
      <c r="AW204" s="161"/>
      <c r="AX204" s="161"/>
      <c r="AY204" s="161"/>
      <c r="AZ204" s="161"/>
      <c r="BA204" s="161"/>
      <c r="BB204" s="161"/>
      <c r="BC204" s="161"/>
      <c r="BD204" s="161"/>
      <c r="BE204" s="161"/>
      <c r="BF204" s="161"/>
      <c r="BG204" s="161"/>
      <c r="BH204" s="161"/>
      <c r="BI204" s="161"/>
      <c r="BJ204" s="161"/>
      <c r="BK204" s="161"/>
      <c r="BL204" s="161"/>
      <c r="BM204" s="161"/>
    </row>
    <row r="205" spans="1:65" s="164" customFormat="1" x14ac:dyDescent="0.2">
      <c r="A205" s="161"/>
      <c r="B205" s="161"/>
      <c r="C205" s="161"/>
      <c r="D205" s="161"/>
      <c r="E205" s="161"/>
      <c r="F205" s="161"/>
      <c r="G205" s="161"/>
      <c r="H205" s="161"/>
      <c r="I205" s="161"/>
      <c r="J205" s="161"/>
      <c r="L205" s="161"/>
      <c r="M205" s="161"/>
      <c r="N205" s="161"/>
      <c r="O205" s="161"/>
      <c r="P205" s="161"/>
      <c r="Q205" s="161"/>
      <c r="R205" s="161"/>
      <c r="S205" s="161"/>
      <c r="T205" s="161"/>
      <c r="U205" s="161"/>
      <c r="V205" s="161"/>
      <c r="W205" s="161"/>
      <c r="X205" s="161"/>
      <c r="Y205" s="161"/>
      <c r="Z205" s="161"/>
      <c r="AA205" s="161"/>
      <c r="AB205" s="161"/>
      <c r="AC205" s="161"/>
      <c r="AD205" s="161"/>
      <c r="AE205" s="161"/>
      <c r="AF205" s="161"/>
      <c r="AG205" s="161"/>
      <c r="AH205" s="161"/>
      <c r="AI205" s="161"/>
      <c r="AJ205" s="161"/>
      <c r="AK205" s="161"/>
      <c r="AL205" s="161"/>
      <c r="AM205" s="161"/>
      <c r="AN205" s="161"/>
      <c r="AO205" s="161"/>
      <c r="AP205" s="161"/>
      <c r="AQ205" s="161"/>
      <c r="AR205" s="161"/>
      <c r="AS205" s="161"/>
      <c r="AT205" s="161"/>
      <c r="AU205" s="161"/>
      <c r="AV205" s="161"/>
      <c r="AW205" s="161"/>
      <c r="AX205" s="161"/>
      <c r="AY205" s="161"/>
      <c r="AZ205" s="161"/>
      <c r="BA205" s="161"/>
      <c r="BB205" s="161"/>
      <c r="BC205" s="161"/>
      <c r="BD205" s="161"/>
      <c r="BE205" s="161"/>
      <c r="BF205" s="161"/>
      <c r="BG205" s="161"/>
      <c r="BH205" s="161"/>
      <c r="BI205" s="161"/>
      <c r="BJ205" s="161"/>
      <c r="BK205" s="161"/>
      <c r="BL205" s="161"/>
      <c r="BM205" s="161"/>
    </row>
    <row r="206" spans="1:65" s="164" customFormat="1" x14ac:dyDescent="0.2">
      <c r="A206" s="161"/>
      <c r="B206" s="161"/>
      <c r="C206" s="161"/>
      <c r="D206" s="161"/>
      <c r="E206" s="161"/>
      <c r="F206" s="161"/>
      <c r="G206" s="161"/>
      <c r="H206" s="161"/>
      <c r="I206" s="161"/>
      <c r="J206" s="161"/>
      <c r="L206" s="161"/>
      <c r="M206" s="161"/>
      <c r="N206" s="161"/>
      <c r="O206" s="161"/>
      <c r="P206" s="161"/>
      <c r="Q206" s="161"/>
      <c r="R206" s="161"/>
      <c r="S206" s="161"/>
      <c r="T206" s="161"/>
      <c r="U206" s="161"/>
      <c r="V206" s="161"/>
      <c r="W206" s="161"/>
      <c r="X206" s="161"/>
      <c r="Y206" s="161"/>
      <c r="Z206" s="161"/>
      <c r="AA206" s="161"/>
      <c r="AB206" s="161"/>
      <c r="AC206" s="161"/>
      <c r="AD206" s="161"/>
      <c r="AE206" s="161"/>
      <c r="AF206" s="161"/>
      <c r="AG206" s="161"/>
      <c r="AH206" s="161"/>
      <c r="AI206" s="161"/>
      <c r="AJ206" s="161"/>
      <c r="AK206" s="161"/>
      <c r="AL206" s="161"/>
      <c r="AM206" s="161"/>
      <c r="AN206" s="161"/>
      <c r="AO206" s="161"/>
      <c r="AP206" s="161"/>
      <c r="AQ206" s="161"/>
      <c r="AR206" s="161"/>
      <c r="AS206" s="161"/>
      <c r="AT206" s="161"/>
      <c r="AU206" s="161"/>
      <c r="AV206" s="161"/>
      <c r="AW206" s="161"/>
      <c r="AX206" s="161"/>
      <c r="AY206" s="161"/>
      <c r="AZ206" s="161"/>
      <c r="BA206" s="161"/>
      <c r="BB206" s="161"/>
      <c r="BC206" s="161"/>
      <c r="BD206" s="161"/>
      <c r="BE206" s="161"/>
      <c r="BF206" s="161"/>
      <c r="BG206" s="161"/>
      <c r="BH206" s="161"/>
      <c r="BI206" s="161"/>
      <c r="BJ206" s="161"/>
      <c r="BK206" s="161"/>
      <c r="BL206" s="161"/>
      <c r="BM206" s="161"/>
    </row>
    <row r="207" spans="1:65" s="164" customFormat="1" x14ac:dyDescent="0.2">
      <c r="A207" s="161"/>
      <c r="B207" s="161"/>
      <c r="C207" s="161"/>
      <c r="D207" s="161"/>
      <c r="E207" s="161"/>
      <c r="F207" s="161"/>
      <c r="G207" s="161"/>
      <c r="H207" s="161"/>
      <c r="I207" s="161"/>
      <c r="J207" s="161"/>
      <c r="L207" s="161"/>
      <c r="M207" s="161"/>
      <c r="N207" s="161"/>
      <c r="O207" s="161"/>
      <c r="P207" s="161"/>
      <c r="Q207" s="161"/>
      <c r="R207" s="161"/>
      <c r="S207" s="161"/>
      <c r="T207" s="161"/>
      <c r="U207" s="161"/>
      <c r="V207" s="161"/>
      <c r="W207" s="161"/>
      <c r="X207" s="161"/>
      <c r="Y207" s="161"/>
      <c r="Z207" s="161"/>
      <c r="AA207" s="161"/>
      <c r="AB207" s="161"/>
      <c r="AC207" s="161"/>
      <c r="AD207" s="161"/>
      <c r="AE207" s="161"/>
      <c r="AF207" s="161"/>
      <c r="AG207" s="161"/>
      <c r="AH207" s="161"/>
      <c r="AI207" s="161"/>
      <c r="AJ207" s="161"/>
      <c r="AK207" s="161"/>
      <c r="AL207" s="161"/>
      <c r="AM207" s="161"/>
      <c r="AN207" s="161"/>
      <c r="AO207" s="161"/>
      <c r="AP207" s="161"/>
      <c r="AQ207" s="161"/>
      <c r="AR207" s="161"/>
      <c r="AS207" s="161"/>
      <c r="AT207" s="161"/>
      <c r="AU207" s="161"/>
      <c r="AV207" s="161"/>
      <c r="AW207" s="161"/>
      <c r="AX207" s="161"/>
      <c r="AY207" s="161"/>
      <c r="AZ207" s="161"/>
      <c r="BA207" s="161"/>
      <c r="BB207" s="161"/>
      <c r="BC207" s="161"/>
      <c r="BD207" s="161"/>
      <c r="BE207" s="161"/>
      <c r="BF207" s="161"/>
      <c r="BG207" s="161"/>
      <c r="BH207" s="161"/>
      <c r="BI207" s="161"/>
      <c r="BJ207" s="161"/>
      <c r="BK207" s="161"/>
      <c r="BL207" s="161"/>
      <c r="BM207" s="161"/>
    </row>
    <row r="208" spans="1:65" s="164" customFormat="1" x14ac:dyDescent="0.2">
      <c r="A208" s="161"/>
      <c r="B208" s="161"/>
      <c r="C208" s="161"/>
      <c r="D208" s="161"/>
      <c r="E208" s="161"/>
      <c r="F208" s="161"/>
      <c r="G208" s="161"/>
      <c r="H208" s="161"/>
      <c r="I208" s="161"/>
      <c r="J208" s="161"/>
      <c r="L208" s="161"/>
      <c r="M208" s="161"/>
      <c r="N208" s="161"/>
      <c r="O208" s="161"/>
      <c r="P208" s="161"/>
      <c r="Q208" s="161"/>
      <c r="R208" s="161"/>
      <c r="S208" s="161"/>
      <c r="T208" s="161"/>
      <c r="U208" s="161"/>
      <c r="V208" s="161"/>
      <c r="W208" s="161"/>
      <c r="X208" s="161"/>
      <c r="Y208" s="161"/>
      <c r="Z208" s="161"/>
      <c r="AA208" s="161"/>
      <c r="AB208" s="161"/>
      <c r="AC208" s="161"/>
      <c r="AD208" s="161"/>
      <c r="AE208" s="161"/>
      <c r="AF208" s="161"/>
      <c r="AG208" s="161"/>
      <c r="AH208" s="161"/>
      <c r="AI208" s="161"/>
      <c r="AJ208" s="161"/>
      <c r="AK208" s="161"/>
      <c r="AL208" s="161"/>
      <c r="AM208" s="161"/>
      <c r="AN208" s="161"/>
      <c r="AO208" s="161"/>
      <c r="AP208" s="161"/>
      <c r="AQ208" s="161"/>
      <c r="AR208" s="161"/>
      <c r="AS208" s="161"/>
      <c r="AT208" s="161"/>
      <c r="AU208" s="161"/>
      <c r="AV208" s="161"/>
      <c r="AW208" s="161"/>
      <c r="AX208" s="161"/>
      <c r="AY208" s="161"/>
      <c r="AZ208" s="161"/>
      <c r="BA208" s="161"/>
      <c r="BB208" s="161"/>
      <c r="BC208" s="161"/>
      <c r="BD208" s="161"/>
      <c r="BE208" s="161"/>
      <c r="BF208" s="161"/>
      <c r="BG208" s="161"/>
      <c r="BH208" s="161"/>
      <c r="BI208" s="161"/>
      <c r="BJ208" s="161"/>
      <c r="BK208" s="161"/>
      <c r="BL208" s="161"/>
      <c r="BM208" s="161"/>
    </row>
    <row r="209" spans="1:65" s="164" customFormat="1" x14ac:dyDescent="0.2">
      <c r="A209" s="161"/>
      <c r="B209" s="161"/>
      <c r="C209" s="161"/>
      <c r="D209" s="161"/>
      <c r="E209" s="161"/>
      <c r="F209" s="161"/>
      <c r="G209" s="161"/>
      <c r="H209" s="161"/>
      <c r="I209" s="161"/>
      <c r="J209" s="161"/>
      <c r="L209" s="161"/>
      <c r="M209" s="161"/>
      <c r="N209" s="161"/>
      <c r="O209" s="161"/>
      <c r="P209" s="161"/>
      <c r="Q209" s="161"/>
      <c r="R209" s="161"/>
      <c r="S209" s="161"/>
      <c r="T209" s="161"/>
      <c r="U209" s="161"/>
      <c r="V209" s="161"/>
      <c r="W209" s="161"/>
      <c r="X209" s="161"/>
      <c r="Y209" s="161"/>
      <c r="Z209" s="161"/>
      <c r="AA209" s="161"/>
      <c r="AB209" s="161"/>
      <c r="AC209" s="161"/>
      <c r="AD209" s="161"/>
      <c r="AE209" s="161"/>
      <c r="AF209" s="161"/>
      <c r="AG209" s="161"/>
      <c r="AH209" s="161"/>
      <c r="AI209" s="161"/>
      <c r="AJ209" s="161"/>
      <c r="AK209" s="161"/>
      <c r="AL209" s="161"/>
      <c r="AM209" s="161"/>
      <c r="AN209" s="161"/>
      <c r="AO209" s="161"/>
      <c r="AP209" s="161"/>
      <c r="AQ209" s="161"/>
      <c r="AR209" s="161"/>
      <c r="AS209" s="161"/>
      <c r="AT209" s="161"/>
      <c r="AU209" s="161"/>
      <c r="AV209" s="161"/>
      <c r="AW209" s="161"/>
      <c r="AX209" s="161"/>
      <c r="AY209" s="161"/>
      <c r="AZ209" s="161"/>
      <c r="BA209" s="161"/>
      <c r="BB209" s="161"/>
      <c r="BC209" s="161"/>
      <c r="BD209" s="161"/>
      <c r="BE209" s="161"/>
      <c r="BF209" s="161"/>
      <c r="BG209" s="161"/>
      <c r="BH209" s="161"/>
      <c r="BI209" s="161"/>
      <c r="BJ209" s="161"/>
      <c r="BK209" s="161"/>
      <c r="BL209" s="161"/>
      <c r="BM209" s="161"/>
    </row>
    <row r="210" spans="1:65" s="164" customFormat="1" x14ac:dyDescent="0.2">
      <c r="A210" s="161"/>
      <c r="B210" s="161"/>
      <c r="C210" s="161"/>
      <c r="D210" s="161"/>
      <c r="E210" s="161"/>
      <c r="F210" s="161"/>
      <c r="G210" s="161"/>
      <c r="H210" s="161"/>
      <c r="I210" s="161"/>
      <c r="J210" s="161"/>
      <c r="L210" s="161"/>
      <c r="M210" s="161"/>
      <c r="N210" s="161"/>
      <c r="O210" s="161"/>
      <c r="P210" s="161"/>
      <c r="Q210" s="161"/>
      <c r="R210" s="161"/>
      <c r="S210" s="161"/>
      <c r="T210" s="161"/>
      <c r="U210" s="161"/>
      <c r="V210" s="161"/>
      <c r="W210" s="161"/>
      <c r="X210" s="161"/>
      <c r="Y210" s="161"/>
      <c r="Z210" s="161"/>
      <c r="AA210" s="161"/>
      <c r="AB210" s="161"/>
      <c r="AC210" s="161"/>
      <c r="AD210" s="161"/>
      <c r="AE210" s="161"/>
      <c r="AF210" s="161"/>
      <c r="AG210" s="161"/>
      <c r="AH210" s="161"/>
      <c r="AI210" s="161"/>
      <c r="AJ210" s="161"/>
      <c r="AK210" s="161"/>
      <c r="AL210" s="161"/>
      <c r="AM210" s="161"/>
      <c r="AN210" s="161"/>
      <c r="AO210" s="161"/>
      <c r="AP210" s="161"/>
      <c r="AQ210" s="161"/>
      <c r="AR210" s="161"/>
      <c r="AS210" s="161"/>
      <c r="AT210" s="161"/>
      <c r="AU210" s="161"/>
      <c r="AV210" s="161"/>
      <c r="AW210" s="161"/>
      <c r="AX210" s="161"/>
      <c r="AY210" s="161"/>
      <c r="AZ210" s="161"/>
      <c r="BA210" s="161"/>
      <c r="BB210" s="161"/>
      <c r="BC210" s="161"/>
      <c r="BD210" s="161"/>
      <c r="BE210" s="161"/>
      <c r="BF210" s="161"/>
      <c r="BG210" s="161"/>
      <c r="BH210" s="161"/>
      <c r="BI210" s="161"/>
      <c r="BJ210" s="161"/>
      <c r="BK210" s="161"/>
      <c r="BL210" s="161"/>
      <c r="BM210" s="161"/>
    </row>
    <row r="211" spans="1:65" s="164" customFormat="1" x14ac:dyDescent="0.2">
      <c r="A211" s="161"/>
      <c r="B211" s="161"/>
      <c r="C211" s="161"/>
      <c r="D211" s="161"/>
      <c r="E211" s="161"/>
      <c r="F211" s="161"/>
      <c r="G211" s="161"/>
      <c r="H211" s="161"/>
      <c r="I211" s="161"/>
      <c r="J211" s="161"/>
      <c r="L211" s="161"/>
      <c r="M211" s="161"/>
      <c r="N211" s="161"/>
      <c r="O211" s="161"/>
      <c r="P211" s="161"/>
      <c r="Q211" s="161"/>
      <c r="R211" s="161"/>
      <c r="S211" s="161"/>
      <c r="T211" s="161"/>
      <c r="U211" s="161"/>
      <c r="V211" s="161"/>
      <c r="W211" s="161"/>
      <c r="X211" s="161"/>
      <c r="Y211" s="161"/>
      <c r="Z211" s="161"/>
      <c r="AA211" s="161"/>
      <c r="AB211" s="161"/>
      <c r="AC211" s="161"/>
      <c r="AD211" s="161"/>
      <c r="AE211" s="161"/>
      <c r="AF211" s="161"/>
      <c r="AG211" s="161"/>
      <c r="AH211" s="161"/>
      <c r="AI211" s="161"/>
      <c r="AJ211" s="161"/>
      <c r="AK211" s="161"/>
      <c r="AL211" s="161"/>
      <c r="AM211" s="161"/>
      <c r="AN211" s="161"/>
      <c r="AO211" s="161"/>
      <c r="AP211" s="161"/>
      <c r="AQ211" s="161"/>
      <c r="AR211" s="161"/>
      <c r="AS211" s="161"/>
      <c r="AT211" s="161"/>
      <c r="AU211" s="161"/>
      <c r="AV211" s="161"/>
      <c r="AW211" s="161"/>
      <c r="AX211" s="161"/>
      <c r="AY211" s="161"/>
      <c r="AZ211" s="161"/>
      <c r="BA211" s="161"/>
      <c r="BB211" s="161"/>
      <c r="BC211" s="161"/>
      <c r="BD211" s="161"/>
      <c r="BE211" s="161"/>
      <c r="BF211" s="161"/>
      <c r="BG211" s="161"/>
      <c r="BH211" s="161"/>
      <c r="BI211" s="161"/>
      <c r="BJ211" s="161"/>
      <c r="BK211" s="161"/>
      <c r="BL211" s="161"/>
      <c r="BM211" s="161"/>
    </row>
    <row r="212" spans="1:65" s="164" customFormat="1" x14ac:dyDescent="0.2">
      <c r="A212" s="161"/>
      <c r="B212" s="161"/>
      <c r="C212" s="161"/>
      <c r="D212" s="161"/>
      <c r="E212" s="161"/>
      <c r="F212" s="161"/>
      <c r="G212" s="161"/>
      <c r="H212" s="161"/>
      <c r="I212" s="161"/>
      <c r="J212" s="161"/>
      <c r="L212" s="161"/>
      <c r="M212" s="161"/>
      <c r="N212" s="161"/>
      <c r="O212" s="161"/>
      <c r="P212" s="161"/>
      <c r="Q212" s="161"/>
      <c r="R212" s="161"/>
      <c r="S212" s="161"/>
      <c r="T212" s="161"/>
      <c r="U212" s="161"/>
      <c r="V212" s="161"/>
      <c r="W212" s="161"/>
      <c r="X212" s="161"/>
      <c r="Y212" s="161"/>
      <c r="Z212" s="161"/>
      <c r="AA212" s="161"/>
      <c r="AB212" s="161"/>
      <c r="AC212" s="161"/>
      <c r="AD212" s="161"/>
      <c r="AE212" s="161"/>
      <c r="AF212" s="161"/>
      <c r="AG212" s="161"/>
      <c r="AH212" s="161"/>
      <c r="AI212" s="161"/>
      <c r="AJ212" s="161"/>
      <c r="AK212" s="161"/>
      <c r="AL212" s="161"/>
      <c r="AM212" s="161"/>
      <c r="AN212" s="161"/>
      <c r="AO212" s="161"/>
      <c r="AP212" s="161"/>
      <c r="AQ212" s="161"/>
      <c r="AR212" s="161"/>
      <c r="AS212" s="161"/>
      <c r="AT212" s="161"/>
      <c r="AU212" s="161"/>
      <c r="AV212" s="161"/>
      <c r="AW212" s="161"/>
      <c r="AX212" s="161"/>
      <c r="AY212" s="161"/>
      <c r="AZ212" s="161"/>
      <c r="BA212" s="161"/>
      <c r="BB212" s="161"/>
      <c r="BC212" s="161"/>
      <c r="BD212" s="161"/>
      <c r="BE212" s="161"/>
      <c r="BF212" s="161"/>
      <c r="BG212" s="161"/>
      <c r="BH212" s="161"/>
      <c r="BI212" s="161"/>
      <c r="BJ212" s="161"/>
      <c r="BK212" s="161"/>
      <c r="BL212" s="161"/>
      <c r="BM212" s="161"/>
    </row>
    <row r="213" spans="1:65" s="164" customFormat="1" x14ac:dyDescent="0.2">
      <c r="A213" s="161"/>
      <c r="B213" s="161"/>
      <c r="C213" s="161"/>
      <c r="D213" s="161"/>
      <c r="E213" s="161"/>
      <c r="F213" s="161"/>
      <c r="G213" s="161"/>
      <c r="H213" s="161"/>
      <c r="I213" s="161"/>
      <c r="J213" s="161"/>
      <c r="L213" s="161"/>
      <c r="M213" s="161"/>
      <c r="N213" s="161"/>
      <c r="O213" s="161"/>
      <c r="P213" s="161"/>
      <c r="Q213" s="161"/>
      <c r="R213" s="161"/>
      <c r="S213" s="161"/>
      <c r="T213" s="161"/>
      <c r="U213" s="161"/>
      <c r="V213" s="161"/>
      <c r="W213" s="161"/>
      <c r="X213" s="161"/>
      <c r="Y213" s="161"/>
      <c r="Z213" s="161"/>
      <c r="AA213" s="161"/>
      <c r="AB213" s="161"/>
      <c r="AC213" s="161"/>
      <c r="AD213" s="161"/>
      <c r="AE213" s="161"/>
      <c r="AF213" s="161"/>
      <c r="AG213" s="161"/>
      <c r="AH213" s="161"/>
      <c r="AI213" s="161"/>
      <c r="AJ213" s="161"/>
      <c r="AK213" s="161"/>
      <c r="AL213" s="161"/>
      <c r="AM213" s="161"/>
      <c r="AN213" s="161"/>
      <c r="AO213" s="161"/>
      <c r="AP213" s="161"/>
      <c r="AQ213" s="161"/>
      <c r="AR213" s="161"/>
      <c r="AS213" s="161"/>
      <c r="AT213" s="161"/>
      <c r="AU213" s="161"/>
      <c r="AV213" s="161"/>
      <c r="AW213" s="161"/>
      <c r="AX213" s="161"/>
      <c r="AY213" s="161"/>
      <c r="AZ213" s="161"/>
      <c r="BA213" s="161"/>
      <c r="BB213" s="161"/>
      <c r="BC213" s="161"/>
      <c r="BD213" s="161"/>
      <c r="BE213" s="161"/>
      <c r="BF213" s="161"/>
      <c r="BG213" s="161"/>
      <c r="BH213" s="161"/>
      <c r="BI213" s="161"/>
      <c r="BJ213" s="161"/>
      <c r="BK213" s="161"/>
      <c r="BL213" s="161"/>
      <c r="BM213" s="161"/>
    </row>
    <row r="214" spans="1:65" s="164" customFormat="1" x14ac:dyDescent="0.2">
      <c r="A214" s="161"/>
      <c r="B214" s="161"/>
      <c r="C214" s="161"/>
      <c r="D214" s="161"/>
      <c r="E214" s="161"/>
      <c r="F214" s="161"/>
      <c r="G214" s="161"/>
      <c r="H214" s="161"/>
      <c r="I214" s="161"/>
      <c r="J214" s="161"/>
      <c r="L214" s="161"/>
      <c r="M214" s="161"/>
      <c r="N214" s="161"/>
      <c r="O214" s="161"/>
      <c r="P214" s="161"/>
      <c r="Q214" s="161"/>
      <c r="R214" s="161"/>
      <c r="S214" s="161"/>
      <c r="T214" s="161"/>
      <c r="U214" s="161"/>
      <c r="V214" s="161"/>
      <c r="W214" s="161"/>
      <c r="X214" s="161"/>
      <c r="Y214" s="161"/>
      <c r="Z214" s="161"/>
      <c r="AA214" s="161"/>
      <c r="AB214" s="161"/>
      <c r="AC214" s="161"/>
      <c r="AD214" s="161"/>
      <c r="AE214" s="161"/>
      <c r="AF214" s="161"/>
      <c r="AG214" s="161"/>
      <c r="AH214" s="161"/>
      <c r="AI214" s="161"/>
      <c r="AJ214" s="161"/>
      <c r="AK214" s="161"/>
      <c r="AL214" s="161"/>
      <c r="AM214" s="161"/>
      <c r="AN214" s="161"/>
      <c r="AO214" s="161"/>
      <c r="AP214" s="161"/>
      <c r="AQ214" s="161"/>
      <c r="AR214" s="161"/>
      <c r="AS214" s="161"/>
      <c r="AT214" s="161"/>
      <c r="AU214" s="161"/>
      <c r="AV214" s="161"/>
      <c r="AW214" s="161"/>
      <c r="AX214" s="161"/>
      <c r="AY214" s="161"/>
      <c r="AZ214" s="161"/>
      <c r="BA214" s="161"/>
      <c r="BB214" s="161"/>
      <c r="BC214" s="161"/>
      <c r="BD214" s="161"/>
      <c r="BE214" s="161"/>
      <c r="BF214" s="161"/>
      <c r="BG214" s="161"/>
      <c r="BH214" s="161"/>
      <c r="BI214" s="161"/>
      <c r="BJ214" s="161"/>
      <c r="BK214" s="161"/>
      <c r="BL214" s="161"/>
      <c r="BM214" s="161"/>
    </row>
    <row r="215" spans="1:65" s="164" customFormat="1" x14ac:dyDescent="0.2">
      <c r="A215" s="161"/>
      <c r="B215" s="161"/>
      <c r="C215" s="161"/>
      <c r="D215" s="161"/>
      <c r="E215" s="161"/>
      <c r="F215" s="161"/>
      <c r="G215" s="161"/>
      <c r="H215" s="161"/>
      <c r="I215" s="161"/>
      <c r="J215" s="161"/>
      <c r="L215" s="161"/>
      <c r="M215" s="161"/>
      <c r="N215" s="161"/>
      <c r="O215" s="161"/>
      <c r="P215" s="161"/>
      <c r="Q215" s="161"/>
      <c r="R215" s="161"/>
      <c r="S215" s="161"/>
      <c r="T215" s="161"/>
      <c r="U215" s="161"/>
      <c r="V215" s="161"/>
      <c r="W215" s="161"/>
      <c r="X215" s="161"/>
      <c r="Y215" s="161"/>
      <c r="Z215" s="161"/>
      <c r="AA215" s="161"/>
      <c r="AB215" s="161"/>
      <c r="AC215" s="161"/>
      <c r="AD215" s="161"/>
      <c r="AE215" s="161"/>
      <c r="AF215" s="161"/>
      <c r="AG215" s="161"/>
      <c r="AH215" s="161"/>
      <c r="AI215" s="161"/>
      <c r="AJ215" s="161"/>
      <c r="AK215" s="161"/>
      <c r="AL215" s="161"/>
      <c r="AM215" s="161"/>
      <c r="AN215" s="161"/>
      <c r="AO215" s="161"/>
      <c r="AP215" s="161"/>
      <c r="AQ215" s="161"/>
      <c r="AR215" s="161"/>
      <c r="AS215" s="161"/>
      <c r="AT215" s="161"/>
      <c r="AU215" s="161"/>
      <c r="AV215" s="161"/>
      <c r="AW215" s="161"/>
      <c r="AX215" s="161"/>
      <c r="AY215" s="161"/>
      <c r="AZ215" s="161"/>
      <c r="BA215" s="161"/>
      <c r="BB215" s="161"/>
      <c r="BC215" s="161"/>
      <c r="BD215" s="161"/>
      <c r="BE215" s="161"/>
      <c r="BF215" s="161"/>
      <c r="BG215" s="161"/>
      <c r="BH215" s="161"/>
      <c r="BI215" s="161"/>
      <c r="BJ215" s="161"/>
      <c r="BK215" s="161"/>
      <c r="BL215" s="161"/>
      <c r="BM215" s="161"/>
    </row>
    <row r="216" spans="1:65" s="164" customFormat="1" x14ac:dyDescent="0.2">
      <c r="A216" s="161"/>
      <c r="B216" s="161"/>
      <c r="C216" s="161"/>
      <c r="D216" s="161"/>
      <c r="E216" s="161"/>
      <c r="F216" s="161"/>
      <c r="G216" s="161"/>
      <c r="H216" s="161"/>
      <c r="I216" s="161"/>
      <c r="J216" s="161"/>
      <c r="L216" s="161"/>
      <c r="M216" s="161"/>
      <c r="N216" s="161"/>
      <c r="O216" s="161"/>
      <c r="P216" s="161"/>
      <c r="Q216" s="161"/>
      <c r="R216" s="161"/>
      <c r="S216" s="161"/>
      <c r="T216" s="161"/>
      <c r="U216" s="161"/>
      <c r="V216" s="161"/>
      <c r="W216" s="161"/>
      <c r="X216" s="161"/>
      <c r="Y216" s="161"/>
      <c r="Z216" s="161"/>
      <c r="AA216" s="161"/>
      <c r="AB216" s="161"/>
      <c r="AC216" s="161"/>
      <c r="AD216" s="161"/>
      <c r="AE216" s="161"/>
      <c r="AF216" s="161"/>
      <c r="AG216" s="161"/>
      <c r="AH216" s="161"/>
      <c r="AI216" s="161"/>
      <c r="AJ216" s="161"/>
      <c r="AK216" s="161"/>
      <c r="AL216" s="161"/>
      <c r="AM216" s="161"/>
      <c r="AN216" s="161"/>
      <c r="AO216" s="161"/>
      <c r="AP216" s="161"/>
      <c r="AQ216" s="161"/>
      <c r="AR216" s="161"/>
      <c r="AS216" s="161"/>
      <c r="AT216" s="161"/>
      <c r="AU216" s="161"/>
      <c r="AV216" s="161"/>
      <c r="AW216" s="161"/>
      <c r="AX216" s="161"/>
      <c r="AY216" s="161"/>
      <c r="AZ216" s="161"/>
      <c r="BA216" s="161"/>
      <c r="BB216" s="161"/>
      <c r="BC216" s="161"/>
      <c r="BD216" s="161"/>
      <c r="BE216" s="161"/>
      <c r="BF216" s="161"/>
      <c r="BG216" s="161"/>
      <c r="BH216" s="161"/>
      <c r="BI216" s="161"/>
      <c r="BJ216" s="161"/>
      <c r="BK216" s="161"/>
      <c r="BL216" s="161"/>
      <c r="BM216" s="161"/>
    </row>
    <row r="217" spans="1:65" s="164" customFormat="1" x14ac:dyDescent="0.2">
      <c r="A217" s="161"/>
      <c r="B217" s="161"/>
      <c r="C217" s="161"/>
      <c r="D217" s="161"/>
      <c r="E217" s="161"/>
      <c r="F217" s="161"/>
      <c r="G217" s="161"/>
      <c r="H217" s="161"/>
      <c r="I217" s="161"/>
      <c r="J217" s="161"/>
      <c r="L217" s="161"/>
      <c r="M217" s="161"/>
      <c r="N217" s="161"/>
      <c r="O217" s="161"/>
      <c r="P217" s="161"/>
      <c r="Q217" s="161"/>
      <c r="R217" s="161"/>
      <c r="S217" s="161"/>
      <c r="T217" s="161"/>
      <c r="U217" s="161"/>
      <c r="V217" s="161"/>
      <c r="W217" s="161"/>
      <c r="X217" s="161"/>
      <c r="Y217" s="161"/>
      <c r="Z217" s="161"/>
      <c r="AA217" s="161"/>
      <c r="AB217" s="161"/>
      <c r="AC217" s="161"/>
      <c r="AD217" s="161"/>
      <c r="AE217" s="161"/>
      <c r="AF217" s="161"/>
      <c r="AG217" s="161"/>
      <c r="AH217" s="161"/>
      <c r="AI217" s="161"/>
      <c r="AJ217" s="161"/>
      <c r="AK217" s="161"/>
      <c r="AL217" s="161"/>
      <c r="AM217" s="161"/>
      <c r="AN217" s="161"/>
      <c r="AO217" s="161"/>
      <c r="AP217" s="161"/>
      <c r="AQ217" s="161"/>
      <c r="AR217" s="161"/>
      <c r="AS217" s="161"/>
      <c r="AT217" s="161"/>
      <c r="AU217" s="161"/>
      <c r="AV217" s="161"/>
      <c r="AW217" s="161"/>
      <c r="AX217" s="161"/>
      <c r="AY217" s="161"/>
      <c r="AZ217" s="161"/>
      <c r="BA217" s="161"/>
      <c r="BB217" s="161"/>
      <c r="BC217" s="161"/>
      <c r="BD217" s="161"/>
      <c r="BE217" s="161"/>
      <c r="BF217" s="161"/>
      <c r="BG217" s="161"/>
      <c r="BH217" s="161"/>
      <c r="BI217" s="161"/>
      <c r="BJ217" s="161"/>
      <c r="BK217" s="161"/>
      <c r="BL217" s="161"/>
      <c r="BM217" s="161"/>
    </row>
    <row r="218" spans="1:65" s="164" customFormat="1" x14ac:dyDescent="0.2">
      <c r="A218" s="161"/>
      <c r="B218" s="161"/>
      <c r="C218" s="161"/>
      <c r="D218" s="161"/>
      <c r="E218" s="161"/>
      <c r="F218" s="161"/>
      <c r="G218" s="161"/>
      <c r="H218" s="161"/>
      <c r="I218" s="161"/>
      <c r="J218" s="161"/>
      <c r="L218" s="161"/>
      <c r="M218" s="161"/>
      <c r="N218" s="161"/>
      <c r="O218" s="161"/>
      <c r="P218" s="161"/>
      <c r="Q218" s="161"/>
      <c r="R218" s="161"/>
      <c r="S218" s="161"/>
      <c r="T218" s="161"/>
      <c r="U218" s="161"/>
      <c r="V218" s="161"/>
      <c r="W218" s="161"/>
      <c r="X218" s="161"/>
      <c r="Y218" s="161"/>
      <c r="Z218" s="161"/>
      <c r="AA218" s="161"/>
      <c r="AB218" s="161"/>
      <c r="AC218" s="161"/>
      <c r="AD218" s="161"/>
      <c r="AE218" s="161"/>
      <c r="AF218" s="161"/>
      <c r="AG218" s="161"/>
      <c r="AH218" s="161"/>
      <c r="AI218" s="161"/>
      <c r="AJ218" s="161"/>
      <c r="AK218" s="161"/>
      <c r="AL218" s="161"/>
      <c r="AM218" s="161"/>
      <c r="AN218" s="161"/>
      <c r="AO218" s="161"/>
      <c r="AP218" s="161"/>
      <c r="AQ218" s="161"/>
      <c r="AR218" s="161"/>
      <c r="AS218" s="161"/>
      <c r="AT218" s="161"/>
      <c r="AU218" s="161"/>
      <c r="AV218" s="161"/>
      <c r="AW218" s="161"/>
      <c r="AX218" s="161"/>
      <c r="AY218" s="161"/>
      <c r="AZ218" s="161"/>
      <c r="BA218" s="161"/>
      <c r="BB218" s="161"/>
      <c r="BC218" s="161"/>
      <c r="BD218" s="161"/>
      <c r="BE218" s="161"/>
      <c r="BF218" s="161"/>
      <c r="BG218" s="161"/>
      <c r="BH218" s="161"/>
      <c r="BI218" s="161"/>
      <c r="BJ218" s="161"/>
      <c r="BK218" s="161"/>
      <c r="BL218" s="161"/>
      <c r="BM218" s="161"/>
    </row>
    <row r="219" spans="1:65" s="164" customFormat="1" x14ac:dyDescent="0.2">
      <c r="A219" s="161"/>
      <c r="B219" s="161"/>
      <c r="C219" s="161"/>
      <c r="D219" s="161"/>
      <c r="E219" s="161"/>
      <c r="F219" s="161"/>
      <c r="G219" s="161"/>
      <c r="H219" s="161"/>
      <c r="I219" s="161"/>
      <c r="J219" s="161"/>
      <c r="L219" s="161"/>
      <c r="M219" s="161"/>
      <c r="N219" s="161"/>
      <c r="O219" s="161"/>
      <c r="P219" s="161"/>
      <c r="Q219" s="161"/>
      <c r="R219" s="161"/>
      <c r="S219" s="161"/>
      <c r="T219" s="161"/>
      <c r="U219" s="161"/>
      <c r="V219" s="161"/>
      <c r="W219" s="161"/>
      <c r="X219" s="161"/>
      <c r="Y219" s="161"/>
      <c r="Z219" s="161"/>
      <c r="AA219" s="161"/>
      <c r="AB219" s="161"/>
      <c r="AC219" s="161"/>
      <c r="AD219" s="161"/>
      <c r="AE219" s="161"/>
      <c r="AF219" s="161"/>
      <c r="AG219" s="161"/>
      <c r="AH219" s="161"/>
      <c r="AI219" s="161"/>
      <c r="AJ219" s="161"/>
      <c r="AK219" s="161"/>
      <c r="AL219" s="161"/>
      <c r="AM219" s="161"/>
      <c r="AN219" s="161"/>
      <c r="AO219" s="161"/>
      <c r="AP219" s="161"/>
      <c r="AQ219" s="161"/>
      <c r="AR219" s="161"/>
      <c r="AS219" s="161"/>
      <c r="AT219" s="161"/>
      <c r="AU219" s="161"/>
      <c r="AV219" s="161"/>
      <c r="AW219" s="161"/>
      <c r="AX219" s="161"/>
      <c r="AY219" s="161"/>
      <c r="AZ219" s="161"/>
      <c r="BA219" s="161"/>
      <c r="BB219" s="161"/>
      <c r="BC219" s="161"/>
      <c r="BD219" s="161"/>
      <c r="BE219" s="161"/>
      <c r="BF219" s="161"/>
      <c r="BG219" s="161"/>
      <c r="BH219" s="161"/>
      <c r="BI219" s="161"/>
      <c r="BJ219" s="161"/>
      <c r="BK219" s="161"/>
      <c r="BL219" s="161"/>
      <c r="BM219" s="161"/>
    </row>
    <row r="220" spans="1:65" s="164" customFormat="1" x14ac:dyDescent="0.2">
      <c r="A220" s="161"/>
      <c r="B220" s="161"/>
      <c r="C220" s="161"/>
      <c r="D220" s="161"/>
      <c r="E220" s="161"/>
      <c r="F220" s="161"/>
      <c r="G220" s="161"/>
      <c r="H220" s="161"/>
      <c r="I220" s="161"/>
      <c r="J220" s="161"/>
      <c r="L220" s="161"/>
      <c r="M220" s="161"/>
      <c r="N220" s="161"/>
      <c r="O220" s="161"/>
      <c r="P220" s="161"/>
      <c r="Q220" s="161"/>
      <c r="R220" s="161"/>
      <c r="S220" s="161"/>
      <c r="T220" s="161"/>
      <c r="U220" s="161"/>
      <c r="V220" s="161"/>
      <c r="W220" s="161"/>
      <c r="X220" s="161"/>
      <c r="Y220" s="161"/>
      <c r="Z220" s="161"/>
      <c r="AA220" s="161"/>
      <c r="AB220" s="161"/>
      <c r="AC220" s="161"/>
      <c r="AD220" s="161"/>
      <c r="AE220" s="161"/>
      <c r="AF220" s="161"/>
      <c r="AG220" s="161"/>
      <c r="AH220" s="161"/>
      <c r="AI220" s="161"/>
      <c r="AJ220" s="161"/>
      <c r="AK220" s="161"/>
      <c r="AL220" s="161"/>
      <c r="AM220" s="161"/>
      <c r="AN220" s="161"/>
      <c r="AO220" s="161"/>
      <c r="AP220" s="161"/>
      <c r="AQ220" s="161"/>
      <c r="AR220" s="161"/>
      <c r="AS220" s="161"/>
      <c r="AT220" s="161"/>
      <c r="AU220" s="161"/>
      <c r="AV220" s="161"/>
      <c r="AW220" s="161"/>
      <c r="AX220" s="161"/>
      <c r="AY220" s="161"/>
      <c r="AZ220" s="161"/>
      <c r="BA220" s="161"/>
      <c r="BB220" s="161"/>
      <c r="BC220" s="161"/>
      <c r="BD220" s="161"/>
      <c r="BE220" s="161"/>
      <c r="BF220" s="161"/>
      <c r="BG220" s="161"/>
      <c r="BH220" s="161"/>
      <c r="BI220" s="161"/>
      <c r="BJ220" s="161"/>
      <c r="BK220" s="161"/>
      <c r="BL220" s="161"/>
      <c r="BM220" s="161"/>
    </row>
    <row r="221" spans="1:65" s="164" customFormat="1" x14ac:dyDescent="0.2">
      <c r="A221" s="161"/>
      <c r="B221" s="161"/>
      <c r="C221" s="161"/>
      <c r="D221" s="161"/>
      <c r="E221" s="161"/>
      <c r="F221" s="161"/>
      <c r="G221" s="161"/>
      <c r="H221" s="161"/>
      <c r="I221" s="161"/>
      <c r="J221" s="161"/>
      <c r="L221" s="161"/>
      <c r="M221" s="161"/>
      <c r="N221" s="161"/>
      <c r="O221" s="161"/>
      <c r="P221" s="161"/>
      <c r="Q221" s="161"/>
      <c r="R221" s="161"/>
      <c r="S221" s="161"/>
      <c r="T221" s="161"/>
      <c r="U221" s="161"/>
      <c r="V221" s="161"/>
      <c r="W221" s="161"/>
      <c r="X221" s="161"/>
      <c r="Y221" s="161"/>
      <c r="Z221" s="161"/>
      <c r="AA221" s="161"/>
      <c r="AB221" s="161"/>
      <c r="AC221" s="161"/>
      <c r="AD221" s="161"/>
      <c r="AE221" s="161"/>
      <c r="AF221" s="161"/>
      <c r="AG221" s="161"/>
      <c r="AH221" s="161"/>
      <c r="AI221" s="161"/>
      <c r="AJ221" s="161"/>
      <c r="AK221" s="161"/>
      <c r="AL221" s="161"/>
      <c r="AM221" s="161"/>
      <c r="AN221" s="161"/>
      <c r="AO221" s="161"/>
      <c r="AP221" s="161"/>
      <c r="AQ221" s="161"/>
      <c r="AR221" s="161"/>
      <c r="AS221" s="161"/>
      <c r="AT221" s="161"/>
      <c r="AU221" s="161"/>
      <c r="AV221" s="161"/>
      <c r="AW221" s="161"/>
      <c r="AX221" s="161"/>
      <c r="AY221" s="161"/>
      <c r="AZ221" s="161"/>
      <c r="BA221" s="161"/>
      <c r="BB221" s="161"/>
      <c r="BC221" s="161"/>
      <c r="BD221" s="161"/>
      <c r="BE221" s="161"/>
      <c r="BF221" s="161"/>
      <c r="BG221" s="161"/>
      <c r="BH221" s="161"/>
      <c r="BI221" s="161"/>
      <c r="BJ221" s="161"/>
      <c r="BK221" s="161"/>
      <c r="BL221" s="161"/>
      <c r="BM221" s="161"/>
    </row>
    <row r="222" spans="1:65" s="164" customFormat="1" x14ac:dyDescent="0.2">
      <c r="A222" s="161"/>
      <c r="B222" s="161"/>
      <c r="C222" s="161"/>
      <c r="D222" s="161"/>
      <c r="E222" s="161"/>
      <c r="F222" s="161"/>
      <c r="G222" s="161"/>
      <c r="H222" s="161"/>
      <c r="I222" s="161"/>
      <c r="J222" s="161"/>
      <c r="L222" s="161"/>
      <c r="M222" s="161"/>
      <c r="N222" s="161"/>
      <c r="O222" s="161"/>
      <c r="P222" s="161"/>
      <c r="Q222" s="161"/>
      <c r="R222" s="161"/>
      <c r="S222" s="161"/>
      <c r="T222" s="161"/>
      <c r="U222" s="161"/>
      <c r="V222" s="161"/>
      <c r="W222" s="161"/>
      <c r="X222" s="161"/>
      <c r="Y222" s="161"/>
      <c r="Z222" s="161"/>
      <c r="AA222" s="161"/>
      <c r="AB222" s="161"/>
      <c r="AC222" s="161"/>
      <c r="AD222" s="161"/>
      <c r="AE222" s="161"/>
      <c r="AF222" s="161"/>
      <c r="AG222" s="161"/>
      <c r="AH222" s="161"/>
      <c r="AI222" s="161"/>
      <c r="AJ222" s="161"/>
      <c r="AK222" s="161"/>
      <c r="AL222" s="161"/>
      <c r="AM222" s="161"/>
      <c r="AN222" s="161"/>
      <c r="AO222" s="161"/>
      <c r="AP222" s="161"/>
      <c r="AQ222" s="161"/>
      <c r="AR222" s="161"/>
      <c r="AS222" s="161"/>
      <c r="AT222" s="161"/>
      <c r="AU222" s="161"/>
      <c r="AV222" s="161"/>
      <c r="AW222" s="161"/>
      <c r="AX222" s="161"/>
      <c r="AY222" s="161"/>
      <c r="AZ222" s="161"/>
      <c r="BA222" s="161"/>
      <c r="BB222" s="161"/>
      <c r="BC222" s="161"/>
      <c r="BD222" s="161"/>
      <c r="BE222" s="161"/>
      <c r="BF222" s="161"/>
      <c r="BG222" s="161"/>
      <c r="BH222" s="161"/>
      <c r="BI222" s="161"/>
      <c r="BJ222" s="161"/>
      <c r="BK222" s="161"/>
      <c r="BL222" s="161"/>
      <c r="BM222" s="161"/>
    </row>
    <row r="223" spans="1:65" s="164" customFormat="1" x14ac:dyDescent="0.2">
      <c r="A223" s="161"/>
      <c r="B223" s="161"/>
      <c r="C223" s="161"/>
      <c r="D223" s="161"/>
      <c r="E223" s="161"/>
      <c r="F223" s="161"/>
      <c r="G223" s="161"/>
      <c r="H223" s="161"/>
      <c r="I223" s="161"/>
      <c r="J223" s="161"/>
      <c r="L223" s="161"/>
      <c r="M223" s="161"/>
      <c r="N223" s="161"/>
      <c r="O223" s="161"/>
      <c r="P223" s="161"/>
      <c r="Q223" s="161"/>
      <c r="R223" s="161"/>
      <c r="S223" s="161"/>
      <c r="T223" s="161"/>
      <c r="U223" s="161"/>
      <c r="V223" s="161"/>
      <c r="W223" s="161"/>
      <c r="X223" s="161"/>
      <c r="Y223" s="161"/>
      <c r="Z223" s="161"/>
      <c r="AA223" s="161"/>
      <c r="AB223" s="161"/>
      <c r="AC223" s="161"/>
      <c r="AD223" s="161"/>
      <c r="AE223" s="161"/>
      <c r="AF223" s="161"/>
      <c r="AG223" s="161"/>
      <c r="AH223" s="161"/>
      <c r="AI223" s="161"/>
      <c r="AJ223" s="161"/>
      <c r="AK223" s="161"/>
      <c r="AL223" s="161"/>
      <c r="AM223" s="161"/>
      <c r="AN223" s="161"/>
      <c r="AO223" s="161"/>
      <c r="AP223" s="161"/>
      <c r="AQ223" s="161"/>
      <c r="AR223" s="161"/>
      <c r="AS223" s="161"/>
      <c r="AT223" s="161"/>
      <c r="AU223" s="161"/>
      <c r="AV223" s="161"/>
      <c r="AW223" s="161"/>
      <c r="AX223" s="161"/>
      <c r="AY223" s="161"/>
      <c r="AZ223" s="161"/>
      <c r="BA223" s="161"/>
      <c r="BB223" s="161"/>
      <c r="BC223" s="161"/>
      <c r="BD223" s="161"/>
      <c r="BE223" s="161"/>
      <c r="BF223" s="161"/>
      <c r="BG223" s="161"/>
      <c r="BH223" s="161"/>
      <c r="BI223" s="161"/>
      <c r="BJ223" s="161"/>
      <c r="BK223" s="161"/>
      <c r="BL223" s="161"/>
      <c r="BM223" s="161"/>
    </row>
    <row r="224" spans="1:65" s="164" customFormat="1" x14ac:dyDescent="0.2">
      <c r="A224" s="161"/>
      <c r="B224" s="161"/>
      <c r="C224" s="161"/>
      <c r="D224" s="161"/>
      <c r="E224" s="161"/>
      <c r="F224" s="161"/>
      <c r="G224" s="161"/>
      <c r="H224" s="161"/>
      <c r="I224" s="161"/>
      <c r="J224" s="161"/>
      <c r="L224" s="161"/>
      <c r="M224" s="161"/>
      <c r="N224" s="161"/>
      <c r="O224" s="161"/>
      <c r="P224" s="161"/>
      <c r="Q224" s="161"/>
      <c r="R224" s="161"/>
      <c r="S224" s="161"/>
      <c r="T224" s="161"/>
      <c r="U224" s="161"/>
      <c r="V224" s="161"/>
      <c r="W224" s="161"/>
      <c r="X224" s="161"/>
      <c r="Y224" s="161"/>
      <c r="Z224" s="161"/>
      <c r="AA224" s="161"/>
      <c r="AB224" s="161"/>
      <c r="AC224" s="161"/>
      <c r="AD224" s="161"/>
      <c r="AE224" s="161"/>
      <c r="AF224" s="161"/>
      <c r="AG224" s="161"/>
      <c r="AH224" s="161"/>
      <c r="AI224" s="161"/>
      <c r="AJ224" s="161"/>
      <c r="AK224" s="161"/>
      <c r="AL224" s="161"/>
      <c r="AM224" s="161"/>
      <c r="AN224" s="161"/>
      <c r="AO224" s="161"/>
      <c r="AP224" s="161"/>
      <c r="AQ224" s="161"/>
      <c r="AR224" s="161"/>
      <c r="AS224" s="161"/>
      <c r="AT224" s="161"/>
      <c r="AU224" s="161"/>
      <c r="AV224" s="161"/>
      <c r="AW224" s="161"/>
      <c r="AX224" s="161"/>
      <c r="AY224" s="161"/>
      <c r="AZ224" s="161"/>
      <c r="BA224" s="161"/>
      <c r="BB224" s="161"/>
      <c r="BC224" s="161"/>
      <c r="BD224" s="161"/>
      <c r="BE224" s="161"/>
      <c r="BF224" s="161"/>
      <c r="BG224" s="161"/>
      <c r="BH224" s="161"/>
      <c r="BI224" s="161"/>
      <c r="BJ224" s="161"/>
      <c r="BK224" s="161"/>
      <c r="BL224" s="161"/>
      <c r="BM224" s="161"/>
    </row>
    <row r="225" spans="1:65" s="164" customFormat="1" x14ac:dyDescent="0.2">
      <c r="A225" s="161"/>
      <c r="B225" s="161"/>
      <c r="C225" s="161"/>
      <c r="D225" s="161"/>
      <c r="E225" s="161"/>
      <c r="F225" s="161"/>
      <c r="G225" s="161"/>
      <c r="H225" s="161"/>
      <c r="I225" s="161"/>
      <c r="J225" s="161"/>
      <c r="L225" s="161"/>
      <c r="M225" s="161"/>
      <c r="N225" s="161"/>
      <c r="O225" s="161"/>
      <c r="P225" s="161"/>
      <c r="Q225" s="161"/>
      <c r="R225" s="161"/>
      <c r="S225" s="161"/>
      <c r="T225" s="161"/>
      <c r="U225" s="161"/>
      <c r="V225" s="161"/>
      <c r="W225" s="161"/>
      <c r="X225" s="161"/>
      <c r="Y225" s="161"/>
      <c r="Z225" s="161"/>
      <c r="AA225" s="161"/>
      <c r="AB225" s="161"/>
      <c r="AC225" s="161"/>
      <c r="AD225" s="161"/>
      <c r="AE225" s="161"/>
      <c r="AF225" s="161"/>
      <c r="AG225" s="161"/>
      <c r="AH225" s="161"/>
      <c r="AI225" s="161"/>
      <c r="AJ225" s="161"/>
      <c r="AK225" s="161"/>
      <c r="AL225" s="161"/>
      <c r="AM225" s="161"/>
      <c r="AN225" s="161"/>
      <c r="AO225" s="161"/>
      <c r="AP225" s="161"/>
      <c r="AQ225" s="161"/>
      <c r="AR225" s="161"/>
      <c r="AS225" s="161"/>
      <c r="AT225" s="161"/>
      <c r="AU225" s="161"/>
      <c r="AV225" s="161"/>
      <c r="AW225" s="161"/>
      <c r="AX225" s="161"/>
      <c r="AY225" s="161"/>
      <c r="AZ225" s="161"/>
      <c r="BA225" s="161"/>
      <c r="BB225" s="161"/>
      <c r="BC225" s="161"/>
      <c r="BD225" s="161"/>
      <c r="BE225" s="161"/>
      <c r="BF225" s="161"/>
      <c r="BG225" s="161"/>
      <c r="BH225" s="161"/>
      <c r="BI225" s="161"/>
      <c r="BJ225" s="161"/>
      <c r="BK225" s="161"/>
      <c r="BL225" s="161"/>
      <c r="BM225" s="161"/>
    </row>
    <row r="226" spans="1:65" s="164" customFormat="1" x14ac:dyDescent="0.2">
      <c r="A226" s="161"/>
      <c r="B226" s="161"/>
      <c r="C226" s="161"/>
      <c r="D226" s="161"/>
      <c r="E226" s="161"/>
      <c r="F226" s="161"/>
      <c r="G226" s="161"/>
      <c r="H226" s="161"/>
      <c r="I226" s="161"/>
      <c r="J226" s="161"/>
      <c r="L226" s="161"/>
      <c r="M226" s="161"/>
      <c r="N226" s="161"/>
      <c r="O226" s="161"/>
      <c r="P226" s="161"/>
      <c r="Q226" s="161"/>
      <c r="R226" s="161"/>
      <c r="S226" s="161"/>
      <c r="T226" s="161"/>
      <c r="U226" s="161"/>
      <c r="V226" s="161"/>
      <c r="W226" s="161"/>
      <c r="X226" s="161"/>
      <c r="Y226" s="161"/>
      <c r="Z226" s="161"/>
      <c r="AA226" s="161"/>
      <c r="AB226" s="161"/>
      <c r="AC226" s="161"/>
      <c r="AD226" s="161"/>
      <c r="AE226" s="161"/>
      <c r="AF226" s="161"/>
      <c r="AG226" s="161"/>
      <c r="AH226" s="161"/>
      <c r="AI226" s="161"/>
      <c r="AJ226" s="161"/>
      <c r="AK226" s="161"/>
      <c r="AL226" s="161"/>
      <c r="AM226" s="161"/>
      <c r="AN226" s="161"/>
      <c r="AO226" s="161"/>
      <c r="AP226" s="161"/>
      <c r="AQ226" s="161"/>
      <c r="AR226" s="161"/>
      <c r="AS226" s="161"/>
      <c r="AT226" s="161"/>
      <c r="AU226" s="161"/>
      <c r="AV226" s="161"/>
      <c r="AW226" s="161"/>
      <c r="AX226" s="161"/>
      <c r="AY226" s="161"/>
      <c r="AZ226" s="161"/>
      <c r="BA226" s="161"/>
      <c r="BB226" s="161"/>
      <c r="BC226" s="161"/>
      <c r="BD226" s="161"/>
      <c r="BE226" s="161"/>
      <c r="BF226" s="161"/>
      <c r="BG226" s="161"/>
      <c r="BH226" s="161"/>
      <c r="BI226" s="161"/>
      <c r="BJ226" s="161"/>
      <c r="BK226" s="161"/>
      <c r="BL226" s="161"/>
      <c r="BM226" s="161"/>
    </row>
    <row r="227" spans="1:65" s="164" customFormat="1" x14ac:dyDescent="0.2">
      <c r="A227" s="161"/>
      <c r="B227" s="161"/>
      <c r="C227" s="161"/>
      <c r="D227" s="161"/>
      <c r="E227" s="161"/>
      <c r="F227" s="161"/>
      <c r="G227" s="161"/>
      <c r="H227" s="161"/>
      <c r="I227" s="161"/>
      <c r="J227" s="161"/>
      <c r="L227" s="161"/>
      <c r="M227" s="161"/>
      <c r="N227" s="161"/>
      <c r="O227" s="161"/>
      <c r="P227" s="161"/>
      <c r="Q227" s="161"/>
      <c r="R227" s="161"/>
      <c r="S227" s="161"/>
      <c r="T227" s="161"/>
      <c r="U227" s="161"/>
      <c r="V227" s="161"/>
      <c r="W227" s="161"/>
      <c r="X227" s="161"/>
      <c r="Y227" s="161"/>
      <c r="Z227" s="161"/>
      <c r="AA227" s="161"/>
      <c r="AB227" s="161"/>
      <c r="AC227" s="161"/>
      <c r="AD227" s="161"/>
      <c r="AE227" s="161"/>
      <c r="AF227" s="161"/>
      <c r="AG227" s="161"/>
      <c r="AH227" s="161"/>
      <c r="AI227" s="161"/>
      <c r="AJ227" s="161"/>
      <c r="AK227" s="161"/>
      <c r="AL227" s="161"/>
      <c r="AM227" s="161"/>
      <c r="AN227" s="161"/>
      <c r="AO227" s="161"/>
      <c r="AP227" s="161"/>
      <c r="AQ227" s="161"/>
      <c r="AR227" s="161"/>
      <c r="AS227" s="161"/>
      <c r="AT227" s="161"/>
      <c r="AU227" s="161"/>
      <c r="AV227" s="161"/>
      <c r="AW227" s="161"/>
      <c r="AX227" s="161"/>
      <c r="AY227" s="161"/>
      <c r="AZ227" s="161"/>
      <c r="BA227" s="161"/>
      <c r="BB227" s="161"/>
      <c r="BC227" s="161"/>
      <c r="BD227" s="161"/>
      <c r="BE227" s="161"/>
      <c r="BF227" s="161"/>
      <c r="BG227" s="161"/>
      <c r="BH227" s="161"/>
      <c r="BI227" s="161"/>
      <c r="BJ227" s="161"/>
      <c r="BK227" s="161"/>
      <c r="BL227" s="161"/>
      <c r="BM227" s="161"/>
    </row>
    <row r="228" spans="1:65" s="164" customFormat="1" x14ac:dyDescent="0.2">
      <c r="A228" s="161"/>
      <c r="B228" s="161"/>
      <c r="C228" s="161"/>
      <c r="D228" s="161"/>
      <c r="E228" s="161"/>
      <c r="F228" s="161"/>
      <c r="G228" s="161"/>
      <c r="H228" s="161"/>
      <c r="I228" s="161"/>
      <c r="J228" s="161"/>
      <c r="L228" s="161"/>
      <c r="M228" s="161"/>
      <c r="N228" s="161"/>
      <c r="O228" s="161"/>
      <c r="P228" s="161"/>
      <c r="Q228" s="161"/>
      <c r="R228" s="161"/>
      <c r="S228" s="161"/>
      <c r="T228" s="161"/>
      <c r="U228" s="161"/>
      <c r="V228" s="161"/>
      <c r="W228" s="161"/>
      <c r="X228" s="161"/>
      <c r="Y228" s="161"/>
      <c r="Z228" s="161"/>
      <c r="AA228" s="161"/>
      <c r="AB228" s="161"/>
      <c r="AC228" s="161"/>
      <c r="AD228" s="161"/>
      <c r="AE228" s="161"/>
      <c r="AF228" s="161"/>
      <c r="AG228" s="161"/>
      <c r="AH228" s="161"/>
      <c r="AI228" s="161"/>
      <c r="AJ228" s="161"/>
      <c r="AK228" s="161"/>
      <c r="AL228" s="161"/>
      <c r="AM228" s="161"/>
      <c r="AN228" s="161"/>
      <c r="AO228" s="161"/>
      <c r="AP228" s="161"/>
      <c r="AQ228" s="161"/>
      <c r="AR228" s="161"/>
      <c r="AS228" s="161"/>
      <c r="AT228" s="161"/>
      <c r="AU228" s="161"/>
      <c r="AV228" s="161"/>
      <c r="AW228" s="161"/>
      <c r="AX228" s="161"/>
      <c r="AY228" s="161"/>
      <c r="AZ228" s="161"/>
      <c r="BA228" s="161"/>
      <c r="BB228" s="161"/>
      <c r="BC228" s="161"/>
      <c r="BD228" s="161"/>
      <c r="BE228" s="161"/>
      <c r="BF228" s="161"/>
      <c r="BG228" s="161"/>
      <c r="BH228" s="161"/>
      <c r="BI228" s="161"/>
      <c r="BJ228" s="161"/>
      <c r="BK228" s="161"/>
      <c r="BL228" s="161"/>
      <c r="BM228" s="161"/>
    </row>
    <row r="229" spans="1:65" s="164" customFormat="1" x14ac:dyDescent="0.2">
      <c r="A229" s="161"/>
      <c r="B229" s="161"/>
      <c r="C229" s="161"/>
      <c r="D229" s="161"/>
      <c r="E229" s="161"/>
      <c r="F229" s="161"/>
      <c r="G229" s="161"/>
      <c r="H229" s="161"/>
      <c r="I229" s="161"/>
      <c r="J229" s="161"/>
      <c r="L229" s="161"/>
      <c r="M229" s="161"/>
      <c r="N229" s="161"/>
      <c r="O229" s="161"/>
      <c r="P229" s="161"/>
      <c r="Q229" s="161"/>
      <c r="R229" s="161"/>
      <c r="S229" s="161"/>
      <c r="T229" s="161"/>
      <c r="U229" s="161"/>
      <c r="V229" s="161"/>
      <c r="W229" s="161"/>
      <c r="X229" s="161"/>
      <c r="Y229" s="161"/>
      <c r="Z229" s="161"/>
      <c r="AA229" s="161"/>
      <c r="AB229" s="161"/>
      <c r="AC229" s="161"/>
      <c r="AD229" s="161"/>
      <c r="AE229" s="161"/>
      <c r="AF229" s="161"/>
      <c r="AG229" s="161"/>
      <c r="AH229" s="161"/>
      <c r="AI229" s="161"/>
      <c r="AJ229" s="161"/>
      <c r="AK229" s="161"/>
      <c r="AL229" s="161"/>
      <c r="AM229" s="161"/>
      <c r="AN229" s="161"/>
      <c r="AO229" s="161"/>
      <c r="AP229" s="161"/>
      <c r="AQ229" s="161"/>
      <c r="AR229" s="161"/>
      <c r="AS229" s="161"/>
      <c r="AT229" s="161"/>
      <c r="AU229" s="161"/>
      <c r="AV229" s="161"/>
      <c r="AW229" s="161"/>
      <c r="AX229" s="161"/>
      <c r="AY229" s="161"/>
      <c r="AZ229" s="161"/>
      <c r="BA229" s="161"/>
      <c r="BB229" s="161"/>
      <c r="BC229" s="161"/>
      <c r="BD229" s="161"/>
      <c r="BE229" s="161"/>
      <c r="BF229" s="161"/>
      <c r="BG229" s="161"/>
      <c r="BH229" s="161"/>
      <c r="BI229" s="161"/>
      <c r="BJ229" s="161"/>
      <c r="BK229" s="161"/>
      <c r="BL229" s="161"/>
      <c r="BM229" s="161"/>
    </row>
    <row r="230" spans="1:65" s="164" customFormat="1" x14ac:dyDescent="0.2">
      <c r="A230" s="161"/>
      <c r="B230" s="161"/>
      <c r="C230" s="161"/>
      <c r="D230" s="161"/>
      <c r="E230" s="161"/>
      <c r="F230" s="161"/>
      <c r="G230" s="161"/>
      <c r="H230" s="161"/>
      <c r="I230" s="161"/>
      <c r="J230" s="161"/>
      <c r="L230" s="161"/>
      <c r="M230" s="161"/>
      <c r="N230" s="161"/>
      <c r="O230" s="161"/>
      <c r="P230" s="161"/>
      <c r="Q230" s="161"/>
      <c r="R230" s="161"/>
      <c r="S230" s="161"/>
      <c r="T230" s="161"/>
      <c r="U230" s="161"/>
      <c r="V230" s="161"/>
      <c r="W230" s="161"/>
      <c r="X230" s="161"/>
      <c r="Y230" s="161"/>
      <c r="Z230" s="161"/>
      <c r="AA230" s="161"/>
      <c r="AB230" s="161"/>
      <c r="AC230" s="161"/>
      <c r="AD230" s="161"/>
      <c r="AE230" s="161"/>
      <c r="AF230" s="161"/>
      <c r="AG230" s="161"/>
      <c r="AH230" s="161"/>
      <c r="AI230" s="161"/>
      <c r="AJ230" s="161"/>
      <c r="AK230" s="161"/>
      <c r="AL230" s="161"/>
      <c r="AM230" s="161"/>
      <c r="AN230" s="161"/>
      <c r="AO230" s="161"/>
      <c r="AP230" s="161"/>
      <c r="AQ230" s="161"/>
      <c r="AR230" s="161"/>
      <c r="AS230" s="161"/>
      <c r="AT230" s="161"/>
      <c r="AU230" s="161"/>
      <c r="AV230" s="161"/>
      <c r="AW230" s="161"/>
      <c r="AX230" s="161"/>
      <c r="AY230" s="161"/>
      <c r="AZ230" s="161"/>
      <c r="BA230" s="161"/>
      <c r="BB230" s="161"/>
      <c r="BC230" s="161"/>
      <c r="BD230" s="161"/>
      <c r="BE230" s="161"/>
      <c r="BF230" s="161"/>
      <c r="BG230" s="161"/>
      <c r="BH230" s="161"/>
      <c r="BI230" s="161"/>
      <c r="BJ230" s="161"/>
      <c r="BK230" s="161"/>
      <c r="BL230" s="161"/>
      <c r="BM230" s="161"/>
    </row>
    <row r="231" spans="1:65" s="164" customFormat="1" x14ac:dyDescent="0.2">
      <c r="A231" s="161"/>
      <c r="B231" s="161"/>
      <c r="C231" s="161"/>
      <c r="D231" s="161"/>
      <c r="E231" s="161"/>
      <c r="F231" s="161"/>
      <c r="G231" s="161"/>
      <c r="H231" s="161"/>
      <c r="I231" s="161"/>
      <c r="J231" s="161"/>
      <c r="L231" s="161"/>
      <c r="M231" s="161"/>
      <c r="N231" s="161"/>
      <c r="O231" s="161"/>
      <c r="P231" s="161"/>
      <c r="Q231" s="161"/>
      <c r="R231" s="161"/>
      <c r="S231" s="161"/>
      <c r="T231" s="161"/>
      <c r="U231" s="161"/>
      <c r="V231" s="161"/>
      <c r="W231" s="161"/>
      <c r="X231" s="161"/>
      <c r="Y231" s="161"/>
      <c r="Z231" s="161"/>
      <c r="AA231" s="161"/>
      <c r="AB231" s="161"/>
      <c r="AC231" s="161"/>
      <c r="AD231" s="161"/>
      <c r="AE231" s="161"/>
      <c r="AF231" s="161"/>
      <c r="AG231" s="161"/>
      <c r="AH231" s="161"/>
      <c r="AI231" s="161"/>
      <c r="AJ231" s="161"/>
      <c r="AK231" s="161"/>
      <c r="AL231" s="161"/>
      <c r="AM231" s="161"/>
      <c r="AN231" s="161"/>
      <c r="AO231" s="161"/>
      <c r="AP231" s="161"/>
      <c r="AQ231" s="161"/>
      <c r="AR231" s="161"/>
      <c r="AS231" s="161"/>
      <c r="AT231" s="161"/>
      <c r="AU231" s="161"/>
      <c r="AV231" s="161"/>
      <c r="AW231" s="161"/>
      <c r="AX231" s="161"/>
      <c r="AY231" s="161"/>
      <c r="AZ231" s="161"/>
      <c r="BA231" s="161"/>
      <c r="BB231" s="161"/>
      <c r="BC231" s="161"/>
      <c r="BD231" s="161"/>
      <c r="BE231" s="161"/>
      <c r="BF231" s="161"/>
      <c r="BG231" s="161"/>
      <c r="BH231" s="161"/>
      <c r="BI231" s="161"/>
      <c r="BJ231" s="161"/>
      <c r="BK231" s="161"/>
      <c r="BL231" s="161"/>
      <c r="BM231" s="161"/>
    </row>
    <row r="232" spans="1:65" s="164" customFormat="1" x14ac:dyDescent="0.2">
      <c r="A232" s="161"/>
      <c r="B232" s="161"/>
      <c r="C232" s="161"/>
      <c r="D232" s="161"/>
      <c r="E232" s="161"/>
      <c r="F232" s="161"/>
      <c r="G232" s="161"/>
      <c r="H232" s="161"/>
      <c r="I232" s="161"/>
      <c r="J232" s="161"/>
      <c r="L232" s="161"/>
      <c r="M232" s="161"/>
      <c r="N232" s="161"/>
      <c r="O232" s="161"/>
      <c r="P232" s="161"/>
      <c r="Q232" s="161"/>
      <c r="R232" s="161"/>
      <c r="S232" s="161"/>
      <c r="T232" s="161"/>
      <c r="U232" s="161"/>
      <c r="V232" s="161"/>
      <c r="W232" s="161"/>
      <c r="X232" s="161"/>
      <c r="Y232" s="161"/>
      <c r="Z232" s="161"/>
      <c r="AA232" s="161"/>
      <c r="AB232" s="161"/>
      <c r="AC232" s="161"/>
      <c r="AD232" s="161"/>
      <c r="AE232" s="161"/>
      <c r="AF232" s="161"/>
      <c r="AG232" s="161"/>
      <c r="AH232" s="161"/>
      <c r="AI232" s="161"/>
      <c r="AJ232" s="161"/>
      <c r="AK232" s="161"/>
      <c r="AL232" s="161"/>
      <c r="AM232" s="161"/>
      <c r="AN232" s="161"/>
      <c r="AO232" s="161"/>
      <c r="AP232" s="161"/>
      <c r="AQ232" s="161"/>
      <c r="AR232" s="161"/>
      <c r="AS232" s="161"/>
      <c r="AT232" s="161"/>
      <c r="AU232" s="161"/>
      <c r="AV232" s="161"/>
      <c r="AW232" s="161"/>
      <c r="AX232" s="161"/>
      <c r="AY232" s="161"/>
      <c r="AZ232" s="161"/>
      <c r="BA232" s="161"/>
      <c r="BB232" s="161"/>
      <c r="BC232" s="161"/>
      <c r="BD232" s="161"/>
      <c r="BE232" s="161"/>
      <c r="BF232" s="161"/>
      <c r="BG232" s="161"/>
      <c r="BH232" s="161"/>
      <c r="BI232" s="161"/>
      <c r="BJ232" s="161"/>
      <c r="BK232" s="161"/>
      <c r="BL232" s="161"/>
      <c r="BM232" s="161"/>
    </row>
    <row r="233" spans="1:65" s="164" customFormat="1" x14ac:dyDescent="0.2">
      <c r="A233" s="161"/>
      <c r="B233" s="161"/>
      <c r="C233" s="161"/>
      <c r="D233" s="161"/>
      <c r="E233" s="161"/>
      <c r="F233" s="161"/>
      <c r="G233" s="161"/>
      <c r="H233" s="161"/>
      <c r="I233" s="161"/>
      <c r="J233" s="161"/>
      <c r="L233" s="161"/>
      <c r="M233" s="161"/>
      <c r="N233" s="161"/>
      <c r="O233" s="161"/>
      <c r="P233" s="161"/>
      <c r="Q233" s="161"/>
      <c r="R233" s="161"/>
      <c r="S233" s="161"/>
      <c r="T233" s="161"/>
      <c r="U233" s="161"/>
      <c r="V233" s="161"/>
      <c r="W233" s="161"/>
      <c r="X233" s="161"/>
      <c r="Y233" s="161"/>
      <c r="Z233" s="161"/>
      <c r="AA233" s="161"/>
      <c r="AB233" s="161"/>
      <c r="AC233" s="161"/>
      <c r="AD233" s="161"/>
      <c r="AE233" s="161"/>
      <c r="AF233" s="161"/>
      <c r="AG233" s="161"/>
      <c r="AH233" s="161"/>
      <c r="AI233" s="161"/>
      <c r="AJ233" s="161"/>
      <c r="AK233" s="161"/>
      <c r="AL233" s="161"/>
      <c r="AM233" s="161"/>
      <c r="AN233" s="161"/>
      <c r="AO233" s="161"/>
      <c r="AP233" s="161"/>
      <c r="AQ233" s="161"/>
      <c r="AR233" s="161"/>
      <c r="AS233" s="161"/>
      <c r="AT233" s="161"/>
      <c r="AU233" s="161"/>
      <c r="AV233" s="161"/>
      <c r="AW233" s="161"/>
      <c r="AX233" s="161"/>
      <c r="AY233" s="161"/>
      <c r="AZ233" s="161"/>
      <c r="BA233" s="161"/>
      <c r="BB233" s="161"/>
      <c r="BC233" s="161"/>
      <c r="BD233" s="161"/>
      <c r="BE233" s="161"/>
      <c r="BF233" s="161"/>
      <c r="BG233" s="161"/>
      <c r="BH233" s="161"/>
      <c r="BI233" s="161"/>
      <c r="BJ233" s="161"/>
      <c r="BK233" s="161"/>
      <c r="BL233" s="161"/>
      <c r="BM233" s="161"/>
    </row>
    <row r="234" spans="1:65" s="164" customFormat="1" x14ac:dyDescent="0.2">
      <c r="A234" s="161"/>
      <c r="B234" s="161"/>
      <c r="C234" s="161"/>
      <c r="D234" s="161"/>
      <c r="E234" s="161"/>
      <c r="F234" s="161"/>
      <c r="G234" s="161"/>
      <c r="H234" s="161"/>
      <c r="I234" s="161"/>
      <c r="J234" s="161"/>
      <c r="L234" s="161"/>
      <c r="M234" s="161"/>
      <c r="N234" s="161"/>
      <c r="O234" s="161"/>
      <c r="P234" s="161"/>
      <c r="Q234" s="161"/>
      <c r="R234" s="161"/>
      <c r="S234" s="161"/>
      <c r="T234" s="161"/>
      <c r="U234" s="161"/>
      <c r="V234" s="161"/>
      <c r="W234" s="161"/>
      <c r="X234" s="161"/>
      <c r="Y234" s="161"/>
      <c r="Z234" s="161"/>
      <c r="AA234" s="161"/>
      <c r="AB234" s="161"/>
      <c r="AC234" s="161"/>
      <c r="AD234" s="161"/>
      <c r="AE234" s="161"/>
      <c r="AF234" s="161"/>
      <c r="AG234" s="161"/>
      <c r="AH234" s="161"/>
      <c r="AI234" s="161"/>
      <c r="AJ234" s="161"/>
      <c r="AK234" s="161"/>
      <c r="AL234" s="161"/>
      <c r="AM234" s="161"/>
      <c r="AN234" s="161"/>
      <c r="AO234" s="161"/>
      <c r="AP234" s="161"/>
      <c r="AQ234" s="161"/>
      <c r="AR234" s="161"/>
      <c r="AS234" s="161"/>
      <c r="AT234" s="161"/>
      <c r="AU234" s="161"/>
      <c r="AV234" s="161"/>
      <c r="AW234" s="161"/>
      <c r="AX234" s="161"/>
      <c r="AY234" s="161"/>
      <c r="AZ234" s="161"/>
      <c r="BA234" s="161"/>
      <c r="BB234" s="161"/>
      <c r="BC234" s="161"/>
      <c r="BD234" s="161"/>
      <c r="BE234" s="161"/>
      <c r="BF234" s="161"/>
      <c r="BG234" s="161"/>
      <c r="BH234" s="161"/>
      <c r="BI234" s="161"/>
      <c r="BJ234" s="161"/>
      <c r="BK234" s="161"/>
      <c r="BL234" s="161"/>
      <c r="BM234" s="161"/>
    </row>
    <row r="235" spans="1:65" s="164" customFormat="1" x14ac:dyDescent="0.2">
      <c r="A235" s="161"/>
      <c r="B235" s="161"/>
      <c r="C235" s="161"/>
      <c r="D235" s="161"/>
      <c r="E235" s="161"/>
      <c r="F235" s="161"/>
      <c r="G235" s="161"/>
      <c r="H235" s="161"/>
      <c r="I235" s="161"/>
      <c r="J235" s="161"/>
      <c r="L235" s="161"/>
      <c r="M235" s="161"/>
      <c r="N235" s="161"/>
      <c r="O235" s="161"/>
      <c r="P235" s="161"/>
      <c r="Q235" s="161"/>
      <c r="R235" s="161"/>
      <c r="S235" s="161"/>
      <c r="T235" s="161"/>
      <c r="U235" s="161"/>
      <c r="V235" s="161"/>
      <c r="W235" s="161"/>
      <c r="X235" s="161"/>
      <c r="Y235" s="161"/>
      <c r="Z235" s="161"/>
      <c r="AA235" s="161"/>
      <c r="AB235" s="161"/>
      <c r="AC235" s="161"/>
      <c r="AD235" s="161"/>
      <c r="AE235" s="161"/>
      <c r="AF235" s="161"/>
      <c r="AG235" s="161"/>
      <c r="AH235" s="161"/>
      <c r="AI235" s="161"/>
      <c r="AJ235" s="161"/>
      <c r="AK235" s="161"/>
      <c r="AL235" s="161"/>
      <c r="AM235" s="161"/>
      <c r="AN235" s="161"/>
      <c r="AO235" s="161"/>
      <c r="AP235" s="161"/>
      <c r="AQ235" s="161"/>
      <c r="AR235" s="161"/>
      <c r="AS235" s="161"/>
      <c r="AT235" s="161"/>
      <c r="AU235" s="161"/>
      <c r="AV235" s="161"/>
      <c r="AW235" s="161"/>
      <c r="AX235" s="161"/>
      <c r="AY235" s="161"/>
      <c r="AZ235" s="161"/>
      <c r="BA235" s="161"/>
      <c r="BB235" s="161"/>
      <c r="BC235" s="161"/>
      <c r="BD235" s="161"/>
      <c r="BE235" s="161"/>
      <c r="BF235" s="161"/>
      <c r="BG235" s="161"/>
      <c r="BH235" s="161"/>
      <c r="BI235" s="161"/>
      <c r="BJ235" s="161"/>
      <c r="BK235" s="161"/>
      <c r="BL235" s="161"/>
      <c r="BM235" s="161"/>
    </row>
    <row r="236" spans="1:65" s="164" customFormat="1" x14ac:dyDescent="0.2">
      <c r="A236" s="161"/>
      <c r="B236" s="161"/>
      <c r="C236" s="161"/>
      <c r="D236" s="161"/>
      <c r="E236" s="161"/>
      <c r="F236" s="161"/>
      <c r="G236" s="161"/>
      <c r="H236" s="161"/>
      <c r="I236" s="161"/>
      <c r="J236" s="161"/>
      <c r="L236" s="161"/>
      <c r="M236" s="161"/>
      <c r="N236" s="161"/>
      <c r="O236" s="161"/>
      <c r="P236" s="161"/>
      <c r="Q236" s="161"/>
      <c r="R236" s="161"/>
      <c r="S236" s="161"/>
      <c r="T236" s="161"/>
      <c r="U236" s="161"/>
      <c r="V236" s="161"/>
      <c r="W236" s="161"/>
      <c r="X236" s="161"/>
      <c r="Y236" s="161"/>
      <c r="Z236" s="161"/>
      <c r="AA236" s="161"/>
      <c r="AB236" s="161"/>
      <c r="AC236" s="161"/>
      <c r="AD236" s="161"/>
      <c r="AE236" s="161"/>
      <c r="AF236" s="161"/>
      <c r="AG236" s="161"/>
      <c r="AH236" s="161"/>
      <c r="AI236" s="161"/>
      <c r="AJ236" s="161"/>
      <c r="AK236" s="161"/>
      <c r="AL236" s="161"/>
      <c r="AM236" s="161"/>
      <c r="AN236" s="161"/>
      <c r="AO236" s="161"/>
      <c r="AP236" s="161"/>
      <c r="AQ236" s="161"/>
      <c r="AR236" s="161"/>
      <c r="AS236" s="161"/>
      <c r="AT236" s="161"/>
      <c r="AU236" s="161"/>
      <c r="AV236" s="161"/>
      <c r="AW236" s="161"/>
      <c r="AX236" s="161"/>
      <c r="AY236" s="161"/>
      <c r="AZ236" s="161"/>
      <c r="BA236" s="161"/>
      <c r="BB236" s="161"/>
      <c r="BC236" s="161"/>
      <c r="BD236" s="161"/>
      <c r="BE236" s="161"/>
      <c r="BF236" s="161"/>
      <c r="BG236" s="161"/>
      <c r="BH236" s="161"/>
      <c r="BI236" s="161"/>
      <c r="BJ236" s="161"/>
      <c r="BK236" s="161"/>
      <c r="BL236" s="161"/>
      <c r="BM236" s="161"/>
    </row>
    <row r="237" spans="1:65" s="164" customFormat="1" x14ac:dyDescent="0.2">
      <c r="A237" s="161"/>
      <c r="B237" s="161"/>
      <c r="C237" s="161"/>
      <c r="D237" s="161"/>
      <c r="E237" s="161"/>
      <c r="F237" s="161"/>
      <c r="G237" s="161"/>
      <c r="H237" s="161"/>
      <c r="I237" s="161"/>
      <c r="J237" s="161"/>
      <c r="L237" s="161"/>
      <c r="M237" s="161"/>
      <c r="N237" s="161"/>
      <c r="O237" s="161"/>
      <c r="P237" s="161"/>
      <c r="Q237" s="161"/>
      <c r="R237" s="161"/>
      <c r="S237" s="161"/>
      <c r="T237" s="161"/>
      <c r="U237" s="161"/>
      <c r="V237" s="161"/>
      <c r="W237" s="161"/>
      <c r="X237" s="161"/>
      <c r="Y237" s="161"/>
      <c r="Z237" s="161"/>
      <c r="AA237" s="161"/>
      <c r="AB237" s="161"/>
      <c r="AC237" s="161"/>
      <c r="AD237" s="161"/>
      <c r="AE237" s="161"/>
      <c r="AF237" s="161"/>
      <c r="AG237" s="161"/>
      <c r="AH237" s="161"/>
      <c r="AI237" s="161"/>
      <c r="AJ237" s="161"/>
      <c r="AK237" s="161"/>
      <c r="AL237" s="161"/>
      <c r="AM237" s="161"/>
      <c r="AN237" s="161"/>
      <c r="AO237" s="161"/>
      <c r="AP237" s="161"/>
      <c r="AQ237" s="161"/>
      <c r="AR237" s="161"/>
      <c r="AS237" s="161"/>
      <c r="AT237" s="161"/>
      <c r="AU237" s="161"/>
      <c r="AV237" s="161"/>
      <c r="AW237" s="161"/>
      <c r="AX237" s="161"/>
      <c r="AY237" s="161"/>
      <c r="AZ237" s="161"/>
      <c r="BA237" s="161"/>
      <c r="BB237" s="161"/>
      <c r="BC237" s="161"/>
      <c r="BD237" s="161"/>
      <c r="BE237" s="161"/>
      <c r="BF237" s="161"/>
      <c r="BG237" s="161"/>
      <c r="BH237" s="161"/>
      <c r="BI237" s="161"/>
      <c r="BJ237" s="161"/>
      <c r="BK237" s="161"/>
      <c r="BL237" s="161"/>
      <c r="BM237" s="161"/>
    </row>
    <row r="238" spans="1:65" s="164" customFormat="1" x14ac:dyDescent="0.2">
      <c r="A238" s="161"/>
      <c r="B238" s="161"/>
      <c r="C238" s="161"/>
      <c r="D238" s="161"/>
      <c r="E238" s="161"/>
      <c r="F238" s="161"/>
      <c r="G238" s="161"/>
      <c r="H238" s="161"/>
      <c r="I238" s="161"/>
      <c r="J238" s="161"/>
      <c r="L238" s="161"/>
      <c r="M238" s="161"/>
      <c r="N238" s="161"/>
      <c r="O238" s="161"/>
      <c r="P238" s="161"/>
      <c r="Q238" s="161"/>
      <c r="R238" s="161"/>
      <c r="S238" s="161"/>
      <c r="T238" s="161"/>
      <c r="U238" s="161"/>
      <c r="V238" s="161"/>
      <c r="W238" s="161"/>
      <c r="X238" s="161"/>
      <c r="Y238" s="161"/>
      <c r="Z238" s="161"/>
      <c r="AA238" s="161"/>
      <c r="AB238" s="161"/>
      <c r="AC238" s="161"/>
      <c r="AD238" s="161"/>
      <c r="AE238" s="161"/>
      <c r="AF238" s="161"/>
      <c r="AG238" s="161"/>
      <c r="AH238" s="161"/>
      <c r="AI238" s="161"/>
      <c r="AJ238" s="161"/>
      <c r="AK238" s="161"/>
      <c r="AL238" s="161"/>
      <c r="AM238" s="161"/>
      <c r="AN238" s="161"/>
      <c r="AO238" s="161"/>
      <c r="AP238" s="161"/>
      <c r="AQ238" s="161"/>
      <c r="AR238" s="161"/>
      <c r="AS238" s="161"/>
      <c r="AT238" s="161"/>
      <c r="AU238" s="161"/>
      <c r="AV238" s="161"/>
      <c r="AW238" s="161"/>
      <c r="AX238" s="161"/>
      <c r="AY238" s="161"/>
      <c r="AZ238" s="161"/>
      <c r="BA238" s="161"/>
      <c r="BB238" s="161"/>
      <c r="BC238" s="161"/>
      <c r="BD238" s="161"/>
      <c r="BE238" s="161"/>
      <c r="BF238" s="161"/>
      <c r="BG238" s="161"/>
      <c r="BH238" s="161"/>
      <c r="BI238" s="161"/>
      <c r="BJ238" s="161"/>
      <c r="BK238" s="161"/>
      <c r="BL238" s="161"/>
      <c r="BM238" s="161"/>
    </row>
    <row r="239" spans="1:65" s="164" customFormat="1" x14ac:dyDescent="0.2">
      <c r="A239" s="161"/>
      <c r="B239" s="161"/>
      <c r="C239" s="161"/>
      <c r="D239" s="161"/>
      <c r="E239" s="161"/>
      <c r="F239" s="161"/>
      <c r="G239" s="161"/>
      <c r="H239" s="161"/>
      <c r="I239" s="161"/>
      <c r="J239" s="161"/>
      <c r="L239" s="161"/>
      <c r="M239" s="161"/>
      <c r="N239" s="161"/>
      <c r="O239" s="161"/>
      <c r="P239" s="161"/>
      <c r="Q239" s="161"/>
      <c r="R239" s="161"/>
      <c r="S239" s="161"/>
      <c r="T239" s="161"/>
      <c r="U239" s="161"/>
      <c r="V239" s="161"/>
      <c r="W239" s="161"/>
      <c r="X239" s="161"/>
      <c r="Y239" s="161"/>
      <c r="Z239" s="161"/>
      <c r="AA239" s="161"/>
      <c r="AB239" s="161"/>
      <c r="AC239" s="161"/>
      <c r="AD239" s="161"/>
      <c r="AE239" s="161"/>
      <c r="AF239" s="161"/>
      <c r="AG239" s="161"/>
      <c r="AH239" s="161"/>
      <c r="AI239" s="161"/>
      <c r="AJ239" s="161"/>
      <c r="AK239" s="161"/>
      <c r="AL239" s="161"/>
      <c r="AM239" s="161"/>
      <c r="AN239" s="161"/>
      <c r="AO239" s="161"/>
      <c r="AP239" s="161"/>
      <c r="AQ239" s="161"/>
      <c r="AR239" s="161"/>
      <c r="AS239" s="161"/>
      <c r="AT239" s="161"/>
      <c r="AU239" s="161"/>
      <c r="AV239" s="161"/>
      <c r="AW239" s="161"/>
      <c r="AX239" s="161"/>
      <c r="AY239" s="161"/>
      <c r="AZ239" s="161"/>
      <c r="BA239" s="161"/>
      <c r="BB239" s="161"/>
      <c r="BC239" s="161"/>
      <c r="BD239" s="161"/>
      <c r="BE239" s="161"/>
      <c r="BF239" s="161"/>
      <c r="BG239" s="161"/>
      <c r="BH239" s="161"/>
      <c r="BI239" s="161"/>
      <c r="BJ239" s="161"/>
      <c r="BK239" s="161"/>
      <c r="BL239" s="161"/>
      <c r="BM239" s="161"/>
    </row>
    <row r="240" spans="1:65" s="164" customFormat="1" x14ac:dyDescent="0.2">
      <c r="A240" s="161"/>
      <c r="B240" s="161"/>
      <c r="C240" s="161"/>
      <c r="D240" s="161"/>
      <c r="E240" s="161"/>
      <c r="F240" s="161"/>
      <c r="G240" s="161"/>
      <c r="H240" s="161"/>
      <c r="I240" s="161"/>
      <c r="J240" s="161"/>
      <c r="L240" s="161"/>
      <c r="M240" s="161"/>
      <c r="N240" s="161"/>
      <c r="O240" s="161"/>
      <c r="P240" s="161"/>
      <c r="Q240" s="161"/>
      <c r="R240" s="161"/>
      <c r="S240" s="161"/>
      <c r="T240" s="161"/>
      <c r="U240" s="161"/>
      <c r="V240" s="161"/>
      <c r="W240" s="161"/>
      <c r="X240" s="161"/>
      <c r="Y240" s="161"/>
      <c r="Z240" s="161"/>
      <c r="AA240" s="161"/>
      <c r="AB240" s="161"/>
      <c r="AC240" s="161"/>
      <c r="AD240" s="161"/>
      <c r="AE240" s="161"/>
      <c r="AF240" s="161"/>
      <c r="AG240" s="161"/>
      <c r="AH240" s="161"/>
      <c r="AI240" s="161"/>
      <c r="AJ240" s="161"/>
      <c r="AK240" s="161"/>
      <c r="AL240" s="161"/>
      <c r="AM240" s="161"/>
      <c r="AN240" s="161"/>
      <c r="AO240" s="161"/>
      <c r="AP240" s="161"/>
      <c r="AQ240" s="161"/>
      <c r="AR240" s="161"/>
      <c r="AS240" s="161"/>
      <c r="AT240" s="161"/>
      <c r="AU240" s="161"/>
      <c r="AV240" s="161"/>
      <c r="AW240" s="161"/>
      <c r="AX240" s="161"/>
      <c r="AY240" s="161"/>
      <c r="AZ240" s="161"/>
      <c r="BA240" s="161"/>
      <c r="BB240" s="161"/>
      <c r="BC240" s="161"/>
      <c r="BD240" s="161"/>
      <c r="BE240" s="161"/>
      <c r="BF240" s="161"/>
      <c r="BG240" s="161"/>
      <c r="BH240" s="161"/>
      <c r="BI240" s="161"/>
      <c r="BJ240" s="161"/>
      <c r="BK240" s="161"/>
      <c r="BL240" s="161"/>
      <c r="BM240" s="161"/>
    </row>
    <row r="241" spans="1:65" s="164" customFormat="1" x14ac:dyDescent="0.2">
      <c r="A241" s="161"/>
      <c r="B241" s="161"/>
      <c r="C241" s="161"/>
      <c r="D241" s="161"/>
      <c r="E241" s="161"/>
      <c r="F241" s="161"/>
      <c r="G241" s="161"/>
      <c r="H241" s="161"/>
      <c r="I241" s="161"/>
      <c r="J241" s="161"/>
      <c r="L241" s="161"/>
      <c r="M241" s="161"/>
      <c r="N241" s="161"/>
      <c r="O241" s="161"/>
      <c r="P241" s="161"/>
      <c r="Q241" s="161"/>
      <c r="R241" s="161"/>
      <c r="S241" s="161"/>
      <c r="T241" s="161"/>
      <c r="U241" s="161"/>
      <c r="V241" s="161"/>
      <c r="W241" s="161"/>
      <c r="X241" s="161"/>
      <c r="Y241" s="161"/>
      <c r="Z241" s="161"/>
      <c r="AA241" s="161"/>
      <c r="AB241" s="161"/>
      <c r="AC241" s="161"/>
      <c r="AD241" s="161"/>
      <c r="AE241" s="161"/>
      <c r="AF241" s="161"/>
      <c r="AG241" s="161"/>
      <c r="AH241" s="161"/>
      <c r="AI241" s="161"/>
      <c r="AJ241" s="161"/>
      <c r="AK241" s="161"/>
      <c r="AL241" s="161"/>
      <c r="AM241" s="161"/>
      <c r="AN241" s="161"/>
      <c r="AO241" s="161"/>
      <c r="AP241" s="161"/>
      <c r="AQ241" s="161"/>
      <c r="AR241" s="161"/>
      <c r="AS241" s="161"/>
      <c r="AT241" s="161"/>
      <c r="AU241" s="161"/>
      <c r="AV241" s="161"/>
      <c r="AW241" s="161"/>
      <c r="AX241" s="161"/>
      <c r="AY241" s="161"/>
      <c r="AZ241" s="161"/>
      <c r="BA241" s="161"/>
      <c r="BB241" s="161"/>
      <c r="BC241" s="161"/>
      <c r="BD241" s="161"/>
      <c r="BE241" s="161"/>
      <c r="BF241" s="161"/>
      <c r="BG241" s="161"/>
      <c r="BH241" s="161"/>
      <c r="BI241" s="161"/>
      <c r="BJ241" s="161"/>
      <c r="BK241" s="161"/>
      <c r="BL241" s="161"/>
      <c r="BM241" s="161"/>
    </row>
    <row r="242" spans="1:65" s="164" customFormat="1" x14ac:dyDescent="0.2">
      <c r="A242" s="161"/>
      <c r="B242" s="161"/>
      <c r="C242" s="161"/>
      <c r="D242" s="161"/>
      <c r="E242" s="161"/>
      <c r="F242" s="161"/>
      <c r="G242" s="161"/>
      <c r="H242" s="161"/>
      <c r="I242" s="161"/>
      <c r="J242" s="161"/>
      <c r="L242" s="161"/>
      <c r="M242" s="161"/>
      <c r="N242" s="161"/>
      <c r="O242" s="161"/>
      <c r="P242" s="161"/>
      <c r="Q242" s="161"/>
      <c r="R242" s="161"/>
      <c r="S242" s="161"/>
      <c r="T242" s="161"/>
      <c r="U242" s="161"/>
      <c r="V242" s="161"/>
      <c r="W242" s="161"/>
      <c r="X242" s="161"/>
      <c r="Y242" s="161"/>
      <c r="Z242" s="161"/>
      <c r="AA242" s="161"/>
      <c r="AB242" s="161"/>
      <c r="AC242" s="161"/>
      <c r="AD242" s="161"/>
      <c r="AE242" s="161"/>
      <c r="AF242" s="161"/>
      <c r="AG242" s="161"/>
      <c r="AH242" s="161"/>
      <c r="AI242" s="161"/>
      <c r="AJ242" s="161"/>
      <c r="AK242" s="161"/>
      <c r="AL242" s="161"/>
      <c r="AM242" s="161"/>
      <c r="AN242" s="161"/>
      <c r="AO242" s="161"/>
      <c r="AP242" s="161"/>
      <c r="AQ242" s="161"/>
      <c r="AR242" s="161"/>
      <c r="AS242" s="161"/>
      <c r="AT242" s="161"/>
      <c r="AU242" s="161"/>
      <c r="AV242" s="161"/>
      <c r="AW242" s="161"/>
      <c r="AX242" s="161"/>
      <c r="AY242" s="161"/>
      <c r="AZ242" s="161"/>
      <c r="BA242" s="161"/>
      <c r="BB242" s="161"/>
      <c r="BC242" s="161"/>
      <c r="BD242" s="161"/>
      <c r="BE242" s="161"/>
      <c r="BF242" s="161"/>
      <c r="BG242" s="161"/>
      <c r="BH242" s="161"/>
      <c r="BI242" s="161"/>
      <c r="BJ242" s="161"/>
      <c r="BK242" s="161"/>
      <c r="BL242" s="161"/>
      <c r="BM242" s="161"/>
    </row>
    <row r="243" spans="1:65" s="164" customFormat="1" x14ac:dyDescent="0.2">
      <c r="A243" s="161"/>
      <c r="B243" s="161"/>
      <c r="C243" s="161"/>
      <c r="D243" s="161"/>
      <c r="E243" s="161"/>
      <c r="F243" s="161"/>
      <c r="G243" s="161"/>
      <c r="H243" s="161"/>
      <c r="I243" s="161"/>
      <c r="J243" s="161"/>
      <c r="L243" s="161"/>
      <c r="M243" s="161"/>
      <c r="N243" s="161"/>
      <c r="O243" s="161"/>
      <c r="P243" s="161"/>
      <c r="Q243" s="161"/>
      <c r="R243" s="161"/>
      <c r="S243" s="161"/>
      <c r="T243" s="161"/>
      <c r="U243" s="161"/>
      <c r="V243" s="161"/>
      <c r="W243" s="161"/>
      <c r="X243" s="161"/>
      <c r="Y243" s="161"/>
      <c r="Z243" s="161"/>
      <c r="AA243" s="161"/>
      <c r="AB243" s="161"/>
      <c r="AC243" s="161"/>
      <c r="AD243" s="161"/>
      <c r="AE243" s="161"/>
      <c r="AF243" s="161"/>
      <c r="AG243" s="161"/>
      <c r="AH243" s="161"/>
      <c r="AI243" s="161"/>
      <c r="AJ243" s="161"/>
      <c r="AK243" s="161"/>
      <c r="AL243" s="161"/>
      <c r="AM243" s="161"/>
      <c r="AN243" s="161"/>
      <c r="AO243" s="161"/>
      <c r="AP243" s="161"/>
      <c r="AQ243" s="161"/>
      <c r="AR243" s="161"/>
      <c r="AS243" s="161"/>
      <c r="AT243" s="161"/>
      <c r="AU243" s="161"/>
      <c r="AV243" s="161"/>
      <c r="AW243" s="161"/>
      <c r="AX243" s="161"/>
      <c r="AY243" s="161"/>
      <c r="AZ243" s="161"/>
      <c r="BA243" s="161"/>
      <c r="BB243" s="161"/>
      <c r="BC243" s="161"/>
      <c r="BD243" s="161"/>
      <c r="BE243" s="161"/>
      <c r="BF243" s="161"/>
      <c r="BG243" s="161"/>
      <c r="BH243" s="161"/>
      <c r="BI243" s="161"/>
      <c r="BJ243" s="161"/>
      <c r="BK243" s="161"/>
      <c r="BL243" s="161"/>
      <c r="BM243" s="161"/>
    </row>
    <row r="244" spans="1:65" s="164" customFormat="1" x14ac:dyDescent="0.2">
      <c r="A244" s="161"/>
      <c r="B244" s="161"/>
      <c r="C244" s="161"/>
      <c r="D244" s="161"/>
      <c r="E244" s="161"/>
      <c r="F244" s="161"/>
      <c r="G244" s="161"/>
      <c r="H244" s="161"/>
      <c r="I244" s="161"/>
      <c r="J244" s="161"/>
      <c r="L244" s="161"/>
      <c r="M244" s="161"/>
      <c r="N244" s="161"/>
      <c r="O244" s="161"/>
      <c r="P244" s="161"/>
      <c r="Q244" s="161"/>
      <c r="R244" s="161"/>
      <c r="S244" s="161"/>
      <c r="T244" s="161"/>
      <c r="U244" s="161"/>
      <c r="V244" s="161"/>
      <c r="W244" s="161"/>
      <c r="X244" s="161"/>
      <c r="Y244" s="161"/>
      <c r="Z244" s="161"/>
      <c r="AA244" s="161"/>
      <c r="AB244" s="161"/>
      <c r="AC244" s="161"/>
      <c r="AD244" s="161"/>
      <c r="AE244" s="161"/>
      <c r="AF244" s="161"/>
      <c r="AG244" s="161"/>
      <c r="AH244" s="161"/>
      <c r="AI244" s="161"/>
      <c r="AJ244" s="161"/>
      <c r="AK244" s="161"/>
      <c r="AL244" s="161"/>
      <c r="AM244" s="161"/>
      <c r="AN244" s="161"/>
      <c r="AO244" s="161"/>
      <c r="AP244" s="161"/>
      <c r="AQ244" s="161"/>
      <c r="AR244" s="161"/>
      <c r="AS244" s="161"/>
      <c r="AT244" s="161"/>
      <c r="AU244" s="161"/>
      <c r="AV244" s="161"/>
      <c r="AW244" s="161"/>
      <c r="AX244" s="161"/>
      <c r="AY244" s="161"/>
      <c r="AZ244" s="161"/>
      <c r="BA244" s="161"/>
      <c r="BB244" s="161"/>
      <c r="BC244" s="161"/>
      <c r="BD244" s="161"/>
      <c r="BE244" s="161"/>
      <c r="BF244" s="161"/>
      <c r="BG244" s="161"/>
      <c r="BH244" s="161"/>
      <c r="BI244" s="161"/>
      <c r="BJ244" s="161"/>
      <c r="BK244" s="161"/>
      <c r="BL244" s="161"/>
      <c r="BM244" s="161"/>
    </row>
    <row r="245" spans="1:65" s="164" customFormat="1" x14ac:dyDescent="0.2">
      <c r="A245" s="161"/>
      <c r="B245" s="161"/>
      <c r="C245" s="161"/>
      <c r="D245" s="161"/>
      <c r="E245" s="161"/>
      <c r="F245" s="161"/>
      <c r="G245" s="161"/>
      <c r="H245" s="161"/>
      <c r="I245" s="161"/>
      <c r="J245" s="161"/>
      <c r="L245" s="161"/>
      <c r="M245" s="161"/>
      <c r="N245" s="161"/>
      <c r="O245" s="161"/>
      <c r="P245" s="161"/>
      <c r="Q245" s="161"/>
      <c r="R245" s="161"/>
      <c r="S245" s="161"/>
      <c r="T245" s="161"/>
      <c r="U245" s="161"/>
      <c r="V245" s="161"/>
      <c r="W245" s="161"/>
      <c r="X245" s="161"/>
      <c r="Y245" s="161"/>
      <c r="Z245" s="161"/>
      <c r="AA245" s="161"/>
      <c r="AB245" s="161"/>
      <c r="AC245" s="161"/>
      <c r="AD245" s="161"/>
      <c r="AE245" s="161"/>
      <c r="AF245" s="161"/>
      <c r="AG245" s="161"/>
      <c r="AH245" s="161"/>
      <c r="AI245" s="161"/>
      <c r="AJ245" s="161"/>
      <c r="AK245" s="161"/>
      <c r="AL245" s="161"/>
      <c r="AM245" s="161"/>
      <c r="AN245" s="161"/>
      <c r="AO245" s="161"/>
      <c r="AP245" s="161"/>
      <c r="AQ245" s="161"/>
      <c r="AR245" s="161"/>
      <c r="AS245" s="161"/>
      <c r="AT245" s="161"/>
      <c r="AU245" s="161"/>
      <c r="AV245" s="161"/>
      <c r="AW245" s="161"/>
      <c r="AX245" s="161"/>
      <c r="AY245" s="161"/>
      <c r="AZ245" s="161"/>
      <c r="BA245" s="161"/>
      <c r="BB245" s="161"/>
      <c r="BC245" s="161"/>
      <c r="BD245" s="161"/>
      <c r="BE245" s="161"/>
      <c r="BF245" s="161"/>
      <c r="BG245" s="161"/>
      <c r="BH245" s="161"/>
      <c r="BI245" s="161"/>
      <c r="BJ245" s="161"/>
      <c r="BK245" s="161"/>
      <c r="BL245" s="161"/>
      <c r="BM245" s="161"/>
    </row>
    <row r="246" spans="1:65" s="164" customFormat="1" x14ac:dyDescent="0.2">
      <c r="A246" s="161"/>
      <c r="B246" s="161"/>
      <c r="C246" s="161"/>
      <c r="D246" s="161"/>
      <c r="E246" s="161"/>
      <c r="F246" s="161"/>
      <c r="G246" s="161"/>
      <c r="H246" s="161"/>
      <c r="I246" s="161"/>
      <c r="J246" s="161"/>
      <c r="L246" s="161"/>
      <c r="M246" s="161"/>
      <c r="N246" s="161"/>
      <c r="O246" s="161"/>
      <c r="P246" s="161"/>
      <c r="Q246" s="161"/>
      <c r="R246" s="161"/>
      <c r="S246" s="161"/>
      <c r="T246" s="161"/>
      <c r="U246" s="161"/>
      <c r="V246" s="161"/>
      <c r="W246" s="161"/>
      <c r="X246" s="161"/>
      <c r="Y246" s="161"/>
      <c r="Z246" s="161"/>
      <c r="AA246" s="161"/>
      <c r="AB246" s="161"/>
      <c r="AC246" s="161"/>
      <c r="AD246" s="161"/>
      <c r="AE246" s="161"/>
      <c r="AF246" s="161"/>
      <c r="AG246" s="161"/>
      <c r="AH246" s="161"/>
      <c r="AI246" s="161"/>
      <c r="AJ246" s="161"/>
      <c r="AK246" s="161"/>
      <c r="AL246" s="161"/>
      <c r="AM246" s="161"/>
      <c r="AN246" s="161"/>
      <c r="AO246" s="161"/>
      <c r="AP246" s="161"/>
      <c r="AQ246" s="161"/>
      <c r="AR246" s="161"/>
      <c r="AS246" s="161"/>
      <c r="AT246" s="161"/>
      <c r="AU246" s="161"/>
      <c r="AV246" s="161"/>
      <c r="AW246" s="161"/>
      <c r="AX246" s="161"/>
      <c r="AY246" s="161"/>
      <c r="AZ246" s="161"/>
      <c r="BA246" s="161"/>
      <c r="BB246" s="161"/>
      <c r="BC246" s="161"/>
      <c r="BD246" s="161"/>
      <c r="BE246" s="161"/>
      <c r="BF246" s="161"/>
      <c r="BG246" s="161"/>
      <c r="BH246" s="161"/>
      <c r="BI246" s="161"/>
      <c r="BJ246" s="161"/>
      <c r="BK246" s="161"/>
      <c r="BL246" s="161"/>
      <c r="BM246" s="161"/>
    </row>
    <row r="247" spans="1:65" s="164" customFormat="1" x14ac:dyDescent="0.2">
      <c r="A247" s="161"/>
      <c r="B247" s="161"/>
      <c r="C247" s="161"/>
      <c r="D247" s="161"/>
      <c r="E247" s="161"/>
      <c r="F247" s="161"/>
      <c r="G247" s="161"/>
      <c r="H247" s="161"/>
      <c r="I247" s="161"/>
      <c r="J247" s="161"/>
      <c r="L247" s="161"/>
      <c r="M247" s="161"/>
      <c r="N247" s="161"/>
      <c r="O247" s="161"/>
      <c r="P247" s="161"/>
      <c r="Q247" s="161"/>
      <c r="R247" s="161"/>
      <c r="S247" s="161"/>
      <c r="T247" s="161"/>
      <c r="U247" s="161"/>
      <c r="V247" s="161"/>
      <c r="W247" s="161"/>
      <c r="X247" s="161"/>
      <c r="Y247" s="161"/>
      <c r="Z247" s="161"/>
      <c r="AA247" s="161"/>
      <c r="AB247" s="161"/>
      <c r="AC247" s="161"/>
      <c r="AD247" s="161"/>
      <c r="AE247" s="161"/>
      <c r="AF247" s="161"/>
      <c r="AG247" s="161"/>
      <c r="AH247" s="161"/>
      <c r="AI247" s="161"/>
      <c r="AJ247" s="161"/>
      <c r="AK247" s="161"/>
      <c r="AL247" s="161"/>
      <c r="AM247" s="161"/>
      <c r="AN247" s="161"/>
      <c r="AO247" s="161"/>
      <c r="AP247" s="161"/>
      <c r="AQ247" s="161"/>
      <c r="AR247" s="161"/>
      <c r="AS247" s="161"/>
      <c r="AT247" s="161"/>
      <c r="AU247" s="161"/>
      <c r="AV247" s="161"/>
      <c r="AW247" s="161"/>
      <c r="AX247" s="161"/>
      <c r="AY247" s="161"/>
      <c r="AZ247" s="161"/>
      <c r="BA247" s="161"/>
      <c r="BB247" s="161"/>
      <c r="BC247" s="161"/>
      <c r="BD247" s="161"/>
      <c r="BE247" s="161"/>
      <c r="BF247" s="161"/>
      <c r="BG247" s="161"/>
      <c r="BH247" s="161"/>
      <c r="BI247" s="161"/>
      <c r="BJ247" s="161"/>
      <c r="BK247" s="161"/>
      <c r="BL247" s="161"/>
      <c r="BM247" s="161"/>
    </row>
    <row r="248" spans="1:65" s="164" customFormat="1" x14ac:dyDescent="0.2">
      <c r="A248" s="161"/>
      <c r="B248" s="161"/>
      <c r="C248" s="161"/>
      <c r="D248" s="161"/>
      <c r="E248" s="161"/>
      <c r="F248" s="161"/>
      <c r="G248" s="161"/>
      <c r="H248" s="161"/>
      <c r="I248" s="161"/>
      <c r="J248" s="161"/>
      <c r="L248" s="161"/>
      <c r="M248" s="161"/>
      <c r="N248" s="161"/>
      <c r="O248" s="161"/>
      <c r="P248" s="161"/>
      <c r="Q248" s="161"/>
      <c r="R248" s="161"/>
      <c r="S248" s="161"/>
      <c r="T248" s="161"/>
      <c r="U248" s="161"/>
      <c r="V248" s="161"/>
      <c r="W248" s="161"/>
      <c r="X248" s="161"/>
      <c r="Y248" s="161"/>
      <c r="Z248" s="161"/>
      <c r="AA248" s="161"/>
      <c r="AB248" s="161"/>
      <c r="AC248" s="161"/>
      <c r="AD248" s="161"/>
      <c r="AE248" s="161"/>
      <c r="AF248" s="161"/>
      <c r="AG248" s="161"/>
      <c r="AH248" s="161"/>
      <c r="AI248" s="161"/>
      <c r="AJ248" s="161"/>
      <c r="AK248" s="161"/>
      <c r="AL248" s="161"/>
      <c r="AM248" s="161"/>
      <c r="AN248" s="161"/>
      <c r="AO248" s="161"/>
      <c r="AP248" s="161"/>
      <c r="AQ248" s="161"/>
      <c r="AR248" s="161"/>
      <c r="AS248" s="161"/>
      <c r="AT248" s="161"/>
      <c r="AU248" s="161"/>
      <c r="AV248" s="161"/>
      <c r="AW248" s="161"/>
      <c r="AX248" s="161"/>
      <c r="AY248" s="161"/>
      <c r="AZ248" s="161"/>
      <c r="BA248" s="161"/>
      <c r="BB248" s="161"/>
      <c r="BC248" s="161"/>
      <c r="BD248" s="161"/>
      <c r="BE248" s="161"/>
      <c r="BF248" s="161"/>
      <c r="BG248" s="161"/>
      <c r="BH248" s="161"/>
      <c r="BI248" s="161"/>
      <c r="BJ248" s="161"/>
      <c r="BK248" s="161"/>
      <c r="BL248" s="161"/>
      <c r="BM248" s="161"/>
    </row>
    <row r="249" spans="1:65" s="164" customFormat="1" x14ac:dyDescent="0.2">
      <c r="A249" s="161"/>
      <c r="B249" s="161"/>
      <c r="C249" s="161"/>
      <c r="D249" s="161"/>
      <c r="E249" s="161"/>
      <c r="F249" s="161"/>
      <c r="G249" s="161"/>
      <c r="H249" s="161"/>
      <c r="I249" s="161"/>
      <c r="J249" s="161"/>
      <c r="L249" s="161"/>
      <c r="M249" s="161"/>
      <c r="N249" s="161"/>
      <c r="O249" s="161"/>
      <c r="P249" s="161"/>
      <c r="Q249" s="161"/>
      <c r="R249" s="161"/>
      <c r="S249" s="161"/>
      <c r="T249" s="161"/>
      <c r="U249" s="161"/>
      <c r="V249" s="161"/>
      <c r="W249" s="161"/>
      <c r="X249" s="161"/>
      <c r="Y249" s="161"/>
      <c r="Z249" s="161"/>
      <c r="AA249" s="161"/>
      <c r="AB249" s="161"/>
      <c r="AC249" s="161"/>
      <c r="AD249" s="161"/>
      <c r="AE249" s="161"/>
      <c r="AF249" s="161"/>
      <c r="AG249" s="161"/>
      <c r="AH249" s="161"/>
      <c r="AI249" s="161"/>
      <c r="AJ249" s="161"/>
      <c r="AK249" s="161"/>
      <c r="AL249" s="161"/>
      <c r="AM249" s="161"/>
      <c r="AN249" s="161"/>
      <c r="AO249" s="161"/>
      <c r="AP249" s="161"/>
      <c r="AQ249" s="161"/>
      <c r="AR249" s="161"/>
      <c r="AS249" s="161"/>
      <c r="AT249" s="161"/>
      <c r="AU249" s="161"/>
      <c r="AV249" s="161"/>
      <c r="AW249" s="161"/>
      <c r="AX249" s="161"/>
      <c r="AY249" s="161"/>
      <c r="AZ249" s="161"/>
      <c r="BA249" s="161"/>
      <c r="BB249" s="161"/>
      <c r="BC249" s="161"/>
      <c r="BD249" s="161"/>
      <c r="BE249" s="161"/>
      <c r="BF249" s="161"/>
      <c r="BG249" s="161"/>
      <c r="BH249" s="161"/>
      <c r="BI249" s="161"/>
      <c r="BJ249" s="161"/>
      <c r="BK249" s="161"/>
      <c r="BL249" s="161"/>
      <c r="BM249" s="161"/>
    </row>
    <row r="250" spans="1:65" s="164" customFormat="1" x14ac:dyDescent="0.2">
      <c r="A250" s="161"/>
      <c r="B250" s="161"/>
      <c r="C250" s="161"/>
      <c r="D250" s="161"/>
      <c r="E250" s="161"/>
      <c r="F250" s="161"/>
      <c r="G250" s="161"/>
      <c r="H250" s="161"/>
      <c r="I250" s="161"/>
      <c r="J250" s="161"/>
      <c r="L250" s="161"/>
      <c r="M250" s="161"/>
      <c r="N250" s="161"/>
      <c r="O250" s="161"/>
      <c r="P250" s="161"/>
      <c r="Q250" s="161"/>
      <c r="R250" s="161"/>
      <c r="S250" s="161"/>
      <c r="T250" s="161"/>
      <c r="U250" s="161"/>
      <c r="V250" s="161"/>
      <c r="W250" s="161"/>
      <c r="X250" s="161"/>
      <c r="Y250" s="161"/>
      <c r="Z250" s="161"/>
      <c r="AA250" s="161"/>
      <c r="AB250" s="161"/>
      <c r="AC250" s="161"/>
      <c r="AD250" s="161"/>
      <c r="AE250" s="161"/>
      <c r="AF250" s="161"/>
      <c r="AG250" s="161"/>
      <c r="AH250" s="161"/>
      <c r="AI250" s="161"/>
      <c r="AJ250" s="161"/>
      <c r="AK250" s="161"/>
      <c r="AL250" s="161"/>
      <c r="AM250" s="161"/>
      <c r="AN250" s="161"/>
      <c r="AO250" s="161"/>
      <c r="AP250" s="161"/>
      <c r="AQ250" s="161"/>
      <c r="AR250" s="161"/>
      <c r="AS250" s="161"/>
      <c r="AT250" s="161"/>
      <c r="AU250" s="161"/>
      <c r="AV250" s="161"/>
      <c r="AW250" s="161"/>
      <c r="AX250" s="161"/>
      <c r="AY250" s="161"/>
      <c r="AZ250" s="161"/>
      <c r="BA250" s="161"/>
      <c r="BB250" s="161"/>
      <c r="BC250" s="161"/>
      <c r="BD250" s="161"/>
      <c r="BE250" s="161"/>
      <c r="BF250" s="161"/>
      <c r="BG250" s="161"/>
      <c r="BH250" s="161"/>
      <c r="BI250" s="161"/>
      <c r="BJ250" s="161"/>
      <c r="BK250" s="161"/>
      <c r="BL250" s="161"/>
      <c r="BM250" s="161"/>
    </row>
    <row r="251" spans="1:65" s="164" customFormat="1" x14ac:dyDescent="0.2">
      <c r="A251" s="161"/>
      <c r="B251" s="161"/>
      <c r="C251" s="161"/>
      <c r="D251" s="161"/>
      <c r="E251" s="161"/>
      <c r="F251" s="161"/>
      <c r="G251" s="161"/>
      <c r="H251" s="161"/>
      <c r="I251" s="161"/>
      <c r="J251" s="161"/>
      <c r="L251" s="161"/>
      <c r="M251" s="161"/>
      <c r="N251" s="161"/>
      <c r="O251" s="161"/>
      <c r="P251" s="161"/>
      <c r="Q251" s="161"/>
      <c r="R251" s="161"/>
      <c r="S251" s="161"/>
      <c r="T251" s="161"/>
      <c r="U251" s="161"/>
      <c r="V251" s="161"/>
      <c r="W251" s="161"/>
      <c r="X251" s="161"/>
      <c r="Y251" s="161"/>
      <c r="Z251" s="161"/>
      <c r="AA251" s="161"/>
      <c r="AB251" s="161"/>
      <c r="AC251" s="161"/>
      <c r="AD251" s="161"/>
      <c r="AE251" s="161"/>
      <c r="AF251" s="161"/>
      <c r="AG251" s="161"/>
      <c r="AH251" s="161"/>
      <c r="AI251" s="161"/>
      <c r="AJ251" s="161"/>
      <c r="AK251" s="161"/>
      <c r="AL251" s="161"/>
      <c r="AM251" s="161"/>
      <c r="AN251" s="161"/>
      <c r="AO251" s="161"/>
      <c r="AP251" s="161"/>
      <c r="AQ251" s="161"/>
      <c r="AR251" s="161"/>
      <c r="AS251" s="161"/>
      <c r="AT251" s="161"/>
      <c r="AU251" s="161"/>
      <c r="AV251" s="161"/>
      <c r="AW251" s="161"/>
      <c r="AX251" s="161"/>
      <c r="AY251" s="161"/>
      <c r="AZ251" s="161"/>
      <c r="BA251" s="161"/>
      <c r="BB251" s="161"/>
      <c r="BC251" s="161"/>
      <c r="BD251" s="161"/>
      <c r="BE251" s="161"/>
      <c r="BF251" s="161"/>
      <c r="BG251" s="161"/>
      <c r="BH251" s="161"/>
      <c r="BI251" s="161"/>
      <c r="BJ251" s="161"/>
      <c r="BK251" s="161"/>
      <c r="BL251" s="161"/>
      <c r="BM251" s="161"/>
    </row>
    <row r="252" spans="1:65" s="164" customFormat="1" x14ac:dyDescent="0.2">
      <c r="A252" s="161"/>
      <c r="B252" s="161"/>
      <c r="C252" s="161"/>
      <c r="D252" s="161"/>
      <c r="E252" s="161"/>
      <c r="F252" s="161"/>
      <c r="G252" s="161"/>
      <c r="H252" s="161"/>
      <c r="I252" s="161"/>
      <c r="J252" s="161"/>
      <c r="L252" s="161"/>
      <c r="M252" s="161"/>
      <c r="N252" s="161"/>
      <c r="O252" s="161"/>
      <c r="P252" s="161"/>
      <c r="Q252" s="161"/>
      <c r="R252" s="161"/>
      <c r="S252" s="161"/>
      <c r="T252" s="161"/>
      <c r="U252" s="161"/>
      <c r="V252" s="161"/>
      <c r="W252" s="161"/>
      <c r="X252" s="161"/>
      <c r="Y252" s="161"/>
      <c r="Z252" s="161"/>
      <c r="AA252" s="161"/>
      <c r="AB252" s="161"/>
      <c r="AC252" s="161"/>
      <c r="AD252" s="161"/>
      <c r="AE252" s="161"/>
      <c r="AF252" s="161"/>
      <c r="AG252" s="161"/>
      <c r="AH252" s="161"/>
      <c r="AI252" s="161"/>
      <c r="AJ252" s="161"/>
      <c r="AK252" s="161"/>
      <c r="AL252" s="161"/>
      <c r="AM252" s="161"/>
      <c r="AN252" s="161"/>
      <c r="AO252" s="161"/>
      <c r="AP252" s="161"/>
      <c r="AQ252" s="161"/>
      <c r="AR252" s="161"/>
      <c r="AS252" s="161"/>
      <c r="AT252" s="161"/>
      <c r="AU252" s="161"/>
      <c r="AV252" s="161"/>
      <c r="AW252" s="161"/>
      <c r="AX252" s="161"/>
      <c r="AY252" s="161"/>
      <c r="AZ252" s="161"/>
      <c r="BA252" s="161"/>
      <c r="BB252" s="161"/>
      <c r="BC252" s="161"/>
      <c r="BD252" s="161"/>
      <c r="BE252" s="161"/>
      <c r="BF252" s="161"/>
      <c r="BG252" s="161"/>
      <c r="BH252" s="161"/>
      <c r="BI252" s="161"/>
      <c r="BJ252" s="161"/>
      <c r="BK252" s="161"/>
      <c r="BL252" s="161"/>
      <c r="BM252" s="161"/>
    </row>
    <row r="253" spans="1:65" s="164" customFormat="1" x14ac:dyDescent="0.2">
      <c r="A253" s="161"/>
      <c r="B253" s="161"/>
      <c r="C253" s="161"/>
      <c r="D253" s="161"/>
      <c r="E253" s="161"/>
      <c r="F253" s="161"/>
      <c r="G253" s="161"/>
      <c r="H253" s="161"/>
      <c r="I253" s="161"/>
      <c r="J253" s="161"/>
      <c r="L253" s="161"/>
      <c r="M253" s="161"/>
      <c r="N253" s="161"/>
      <c r="O253" s="161"/>
      <c r="P253" s="161"/>
      <c r="Q253" s="161"/>
      <c r="R253" s="161"/>
      <c r="S253" s="161"/>
      <c r="T253" s="161"/>
      <c r="U253" s="161"/>
      <c r="V253" s="161"/>
      <c r="W253" s="161"/>
      <c r="X253" s="161"/>
      <c r="Y253" s="161"/>
      <c r="Z253" s="161"/>
      <c r="AA253" s="161"/>
      <c r="AB253" s="161"/>
      <c r="AC253" s="161"/>
      <c r="AD253" s="161"/>
      <c r="AE253" s="161"/>
      <c r="AF253" s="161"/>
      <c r="AG253" s="161"/>
      <c r="AH253" s="161"/>
      <c r="AI253" s="161"/>
      <c r="AJ253" s="161"/>
      <c r="AK253" s="161"/>
      <c r="AL253" s="161"/>
      <c r="AM253" s="161"/>
      <c r="AN253" s="161"/>
      <c r="AO253" s="161"/>
      <c r="AP253" s="161"/>
      <c r="AQ253" s="161"/>
      <c r="AR253" s="161"/>
      <c r="AS253" s="161"/>
      <c r="AT253" s="161"/>
      <c r="AU253" s="161"/>
      <c r="AV253" s="161"/>
      <c r="AW253" s="161"/>
      <c r="AX253" s="161"/>
      <c r="AY253" s="161"/>
      <c r="AZ253" s="161"/>
      <c r="BA253" s="161"/>
      <c r="BB253" s="161"/>
      <c r="BC253" s="161"/>
      <c r="BD253" s="161"/>
      <c r="BE253" s="161"/>
      <c r="BF253" s="161"/>
      <c r="BG253" s="161"/>
      <c r="BH253" s="161"/>
      <c r="BI253" s="161"/>
      <c r="BJ253" s="161"/>
      <c r="BK253" s="161"/>
      <c r="BL253" s="161"/>
      <c r="BM253" s="161"/>
    </row>
    <row r="254" spans="1:65" s="164" customFormat="1" x14ac:dyDescent="0.2">
      <c r="A254" s="161"/>
      <c r="B254" s="161"/>
      <c r="C254" s="161"/>
      <c r="D254" s="161"/>
      <c r="E254" s="161"/>
      <c r="F254" s="161"/>
      <c r="G254" s="161"/>
      <c r="H254" s="161"/>
      <c r="I254" s="161"/>
      <c r="J254" s="161"/>
      <c r="L254" s="161"/>
      <c r="M254" s="161"/>
      <c r="N254" s="161"/>
      <c r="O254" s="161"/>
      <c r="P254" s="161"/>
      <c r="Q254" s="161"/>
      <c r="R254" s="161"/>
      <c r="S254" s="161"/>
      <c r="T254" s="161"/>
      <c r="U254" s="161"/>
      <c r="V254" s="161"/>
      <c r="W254" s="161"/>
      <c r="X254" s="161"/>
      <c r="Y254" s="161"/>
      <c r="Z254" s="161"/>
      <c r="AA254" s="161"/>
      <c r="AB254" s="161"/>
      <c r="AC254" s="161"/>
      <c r="AD254" s="161"/>
      <c r="AE254" s="161"/>
      <c r="AF254" s="161"/>
      <c r="AG254" s="161"/>
      <c r="AH254" s="161"/>
      <c r="AI254" s="161"/>
      <c r="AJ254" s="161"/>
      <c r="AK254" s="161"/>
      <c r="AL254" s="161"/>
      <c r="AM254" s="161"/>
      <c r="AN254" s="161"/>
      <c r="AO254" s="161"/>
      <c r="AP254" s="161"/>
      <c r="AQ254" s="161"/>
      <c r="AR254" s="161"/>
      <c r="AS254" s="161"/>
      <c r="AT254" s="161"/>
      <c r="AU254" s="161"/>
      <c r="AV254" s="161"/>
      <c r="AW254" s="161"/>
      <c r="AX254" s="161"/>
      <c r="AY254" s="161"/>
      <c r="AZ254" s="161"/>
      <c r="BA254" s="161"/>
      <c r="BB254" s="161"/>
      <c r="BC254" s="161"/>
      <c r="BD254" s="161"/>
      <c r="BE254" s="161"/>
      <c r="BF254" s="161"/>
      <c r="BG254" s="161"/>
      <c r="BH254" s="161"/>
      <c r="BI254" s="161"/>
      <c r="BJ254" s="161"/>
      <c r="BK254" s="161"/>
      <c r="BL254" s="161"/>
      <c r="BM254" s="161"/>
    </row>
    <row r="255" spans="1:65" s="164" customFormat="1" x14ac:dyDescent="0.2">
      <c r="A255" s="161"/>
      <c r="B255" s="161"/>
      <c r="C255" s="161"/>
      <c r="D255" s="161"/>
      <c r="E255" s="161"/>
      <c r="F255" s="161"/>
      <c r="G255" s="161"/>
      <c r="H255" s="161"/>
      <c r="I255" s="161"/>
      <c r="J255" s="161"/>
      <c r="L255" s="161"/>
      <c r="M255" s="161"/>
      <c r="N255" s="161"/>
      <c r="O255" s="161"/>
      <c r="P255" s="161"/>
      <c r="Q255" s="161"/>
      <c r="R255" s="161"/>
      <c r="S255" s="161"/>
      <c r="T255" s="161"/>
      <c r="U255" s="161"/>
      <c r="V255" s="161"/>
      <c r="W255" s="161"/>
      <c r="X255" s="161"/>
      <c r="Y255" s="161"/>
      <c r="Z255" s="161"/>
      <c r="AA255" s="161"/>
      <c r="AB255" s="161"/>
      <c r="AC255" s="161"/>
      <c r="AD255" s="161"/>
      <c r="AE255" s="161"/>
      <c r="AF255" s="161"/>
      <c r="AG255" s="161"/>
      <c r="AH255" s="161"/>
      <c r="AI255" s="161"/>
      <c r="AJ255" s="161"/>
      <c r="AK255" s="161"/>
      <c r="AL255" s="161"/>
      <c r="AM255" s="161"/>
      <c r="AN255" s="161"/>
      <c r="AO255" s="161"/>
      <c r="AP255" s="161"/>
      <c r="AQ255" s="161"/>
      <c r="AR255" s="161"/>
      <c r="AS255" s="161"/>
      <c r="AT255" s="161"/>
      <c r="AU255" s="161"/>
      <c r="AV255" s="161"/>
      <c r="AW255" s="161"/>
      <c r="AX255" s="161"/>
      <c r="AY255" s="161"/>
      <c r="AZ255" s="161"/>
      <c r="BA255" s="161"/>
      <c r="BB255" s="161"/>
      <c r="BC255" s="161"/>
      <c r="BD255" s="161"/>
      <c r="BE255" s="161"/>
      <c r="BF255" s="161"/>
      <c r="BG255" s="161"/>
      <c r="BH255" s="161"/>
      <c r="BI255" s="161"/>
      <c r="BJ255" s="161"/>
      <c r="BK255" s="161"/>
      <c r="BL255" s="161"/>
      <c r="BM255" s="161"/>
    </row>
    <row r="256" spans="1:65" s="164" customFormat="1" x14ac:dyDescent="0.2">
      <c r="A256" s="161"/>
      <c r="B256" s="161"/>
      <c r="C256" s="161"/>
      <c r="D256" s="161"/>
      <c r="E256" s="161"/>
      <c r="F256" s="161"/>
      <c r="G256" s="161"/>
      <c r="H256" s="161"/>
      <c r="I256" s="161"/>
      <c r="J256" s="161"/>
      <c r="L256" s="161"/>
      <c r="M256" s="161"/>
      <c r="N256" s="161"/>
      <c r="O256" s="161"/>
      <c r="P256" s="161"/>
      <c r="Q256" s="161"/>
      <c r="R256" s="161"/>
      <c r="S256" s="161"/>
      <c r="T256" s="161"/>
      <c r="U256" s="161"/>
      <c r="V256" s="161"/>
      <c r="W256" s="161"/>
      <c r="X256" s="161"/>
      <c r="Y256" s="161"/>
      <c r="Z256" s="161"/>
      <c r="AA256" s="161"/>
      <c r="AB256" s="161"/>
      <c r="AC256" s="161"/>
      <c r="AD256" s="161"/>
      <c r="AE256" s="161"/>
      <c r="AF256" s="161"/>
      <c r="AG256" s="161"/>
      <c r="AH256" s="161"/>
      <c r="AI256" s="161"/>
      <c r="AJ256" s="161"/>
      <c r="AK256" s="161"/>
      <c r="AL256" s="161"/>
      <c r="AM256" s="161"/>
      <c r="AN256" s="161"/>
      <c r="AO256" s="161"/>
      <c r="AP256" s="161"/>
      <c r="AQ256" s="161"/>
      <c r="AR256" s="161"/>
      <c r="AS256" s="161"/>
      <c r="AT256" s="161"/>
      <c r="AU256" s="161"/>
      <c r="AV256" s="161"/>
      <c r="AW256" s="161"/>
      <c r="AX256" s="161"/>
      <c r="AY256" s="161"/>
      <c r="AZ256" s="161"/>
      <c r="BA256" s="161"/>
      <c r="BB256" s="161"/>
      <c r="BC256" s="161"/>
      <c r="BD256" s="161"/>
      <c r="BE256" s="161"/>
      <c r="BF256" s="161"/>
      <c r="BG256" s="161"/>
      <c r="BH256" s="161"/>
      <c r="BI256" s="161"/>
      <c r="BJ256" s="161"/>
      <c r="BK256" s="161"/>
      <c r="BL256" s="161"/>
      <c r="BM256" s="161"/>
    </row>
    <row r="257" spans="1:65" s="164" customFormat="1" x14ac:dyDescent="0.2">
      <c r="A257" s="161"/>
      <c r="B257" s="161"/>
      <c r="C257" s="161"/>
      <c r="D257" s="161"/>
      <c r="E257" s="161"/>
      <c r="F257" s="161"/>
      <c r="G257" s="161"/>
      <c r="H257" s="161"/>
      <c r="I257" s="161"/>
      <c r="J257" s="161"/>
      <c r="L257" s="161"/>
      <c r="M257" s="161"/>
      <c r="N257" s="161"/>
      <c r="O257" s="161"/>
      <c r="P257" s="161"/>
      <c r="Q257" s="161"/>
      <c r="R257" s="161"/>
      <c r="S257" s="161"/>
      <c r="T257" s="161"/>
      <c r="U257" s="161"/>
      <c r="V257" s="161"/>
      <c r="W257" s="161"/>
      <c r="X257" s="161"/>
      <c r="Y257" s="161"/>
      <c r="Z257" s="161"/>
      <c r="AA257" s="161"/>
      <c r="AB257" s="161"/>
      <c r="AC257" s="161"/>
      <c r="AD257" s="161"/>
      <c r="AE257" s="161"/>
      <c r="AF257" s="161"/>
      <c r="AG257" s="161"/>
      <c r="AH257" s="161"/>
      <c r="AI257" s="161"/>
      <c r="AJ257" s="161"/>
      <c r="AK257" s="161"/>
      <c r="AL257" s="161"/>
      <c r="AM257" s="161"/>
      <c r="AN257" s="161"/>
      <c r="AO257" s="161"/>
      <c r="AP257" s="161"/>
      <c r="AQ257" s="161"/>
      <c r="AR257" s="161"/>
      <c r="AS257" s="161"/>
      <c r="AT257" s="161"/>
      <c r="AU257" s="161"/>
      <c r="AV257" s="161"/>
      <c r="AW257" s="161"/>
      <c r="AX257" s="161"/>
      <c r="AY257" s="161"/>
      <c r="AZ257" s="161"/>
      <c r="BA257" s="161"/>
      <c r="BB257" s="161"/>
      <c r="BC257" s="161"/>
      <c r="BD257" s="161"/>
      <c r="BE257" s="161"/>
      <c r="BF257" s="161"/>
      <c r="BG257" s="161"/>
      <c r="BH257" s="161"/>
      <c r="BI257" s="161"/>
      <c r="BJ257" s="161"/>
      <c r="BK257" s="161"/>
      <c r="BL257" s="161"/>
      <c r="BM257" s="161"/>
    </row>
    <row r="258" spans="1:65" s="164" customFormat="1" x14ac:dyDescent="0.2">
      <c r="A258" s="161"/>
      <c r="B258" s="161"/>
      <c r="C258" s="161"/>
      <c r="D258" s="161"/>
      <c r="E258" s="161"/>
      <c r="F258" s="161"/>
      <c r="G258" s="161"/>
      <c r="H258" s="161"/>
      <c r="I258" s="161"/>
      <c r="J258" s="161"/>
      <c r="L258" s="161"/>
      <c r="M258" s="161"/>
      <c r="N258" s="161"/>
      <c r="O258" s="161"/>
      <c r="P258" s="161"/>
      <c r="Q258" s="161"/>
      <c r="R258" s="161"/>
      <c r="S258" s="161"/>
      <c r="T258" s="161"/>
      <c r="U258" s="161"/>
      <c r="V258" s="161"/>
      <c r="W258" s="161"/>
      <c r="X258" s="161"/>
      <c r="Y258" s="161"/>
      <c r="Z258" s="161"/>
      <c r="AA258" s="161"/>
      <c r="AB258" s="161"/>
      <c r="AC258" s="161"/>
      <c r="AD258" s="161"/>
      <c r="AE258" s="161"/>
      <c r="AF258" s="161"/>
      <c r="AG258" s="161"/>
      <c r="AH258" s="161"/>
      <c r="AI258" s="161"/>
      <c r="AJ258" s="161"/>
      <c r="AK258" s="161"/>
      <c r="AL258" s="161"/>
      <c r="AM258" s="161"/>
      <c r="AN258" s="161"/>
      <c r="AO258" s="161"/>
      <c r="AP258" s="161"/>
      <c r="AQ258" s="161"/>
      <c r="AR258" s="161"/>
      <c r="AS258" s="161"/>
      <c r="AT258" s="161"/>
      <c r="AU258" s="161"/>
      <c r="AV258" s="161"/>
      <c r="AW258" s="161"/>
      <c r="AX258" s="161"/>
      <c r="AY258" s="161"/>
      <c r="AZ258" s="161"/>
      <c r="BA258" s="161"/>
      <c r="BB258" s="161"/>
      <c r="BC258" s="161"/>
      <c r="BD258" s="161"/>
      <c r="BE258" s="161"/>
      <c r="BF258" s="161"/>
      <c r="BG258" s="161"/>
      <c r="BH258" s="161"/>
      <c r="BI258" s="161"/>
      <c r="BJ258" s="161"/>
      <c r="BK258" s="161"/>
      <c r="BL258" s="161"/>
      <c r="BM258" s="161"/>
    </row>
    <row r="259" spans="1:65" s="164" customFormat="1" x14ac:dyDescent="0.2">
      <c r="A259" s="161"/>
      <c r="B259" s="161"/>
      <c r="C259" s="161"/>
      <c r="D259" s="161"/>
      <c r="E259" s="161"/>
      <c r="F259" s="161"/>
      <c r="G259" s="161"/>
      <c r="H259" s="161"/>
      <c r="I259" s="161"/>
      <c r="J259" s="161"/>
      <c r="L259" s="161"/>
      <c r="M259" s="161"/>
      <c r="N259" s="161"/>
      <c r="O259" s="161"/>
      <c r="P259" s="161"/>
      <c r="Q259" s="161"/>
      <c r="R259" s="161"/>
      <c r="S259" s="161"/>
      <c r="T259" s="161"/>
      <c r="U259" s="161"/>
      <c r="V259" s="161"/>
      <c r="W259" s="161"/>
      <c r="X259" s="161"/>
      <c r="Y259" s="161"/>
      <c r="Z259" s="161"/>
      <c r="AA259" s="161"/>
      <c r="AB259" s="161"/>
      <c r="AC259" s="161"/>
      <c r="AD259" s="161"/>
      <c r="AE259" s="161"/>
      <c r="AF259" s="161"/>
      <c r="AG259" s="161"/>
      <c r="AH259" s="161"/>
      <c r="AI259" s="161"/>
      <c r="AJ259" s="161"/>
      <c r="AK259" s="161"/>
      <c r="AL259" s="161"/>
      <c r="AM259" s="161"/>
      <c r="AN259" s="161"/>
      <c r="AO259" s="161"/>
      <c r="AP259" s="161"/>
      <c r="AQ259" s="161"/>
      <c r="AR259" s="161"/>
      <c r="AS259" s="161"/>
      <c r="AT259" s="161"/>
      <c r="AU259" s="161"/>
      <c r="AV259" s="161"/>
      <c r="AW259" s="161"/>
      <c r="AX259" s="161"/>
      <c r="AY259" s="161"/>
      <c r="AZ259" s="161"/>
      <c r="BA259" s="161"/>
      <c r="BB259" s="161"/>
      <c r="BC259" s="161"/>
      <c r="BD259" s="161"/>
      <c r="BE259" s="161"/>
      <c r="BF259" s="161"/>
      <c r="BG259" s="161"/>
      <c r="BH259" s="161"/>
      <c r="BI259" s="161"/>
      <c r="BJ259" s="161"/>
      <c r="BK259" s="161"/>
      <c r="BL259" s="161"/>
      <c r="BM259" s="161"/>
    </row>
    <row r="260" spans="1:65" s="164" customFormat="1" x14ac:dyDescent="0.2">
      <c r="A260" s="161"/>
      <c r="B260" s="161"/>
      <c r="C260" s="161"/>
      <c r="D260" s="161"/>
      <c r="E260" s="161"/>
      <c r="F260" s="161"/>
      <c r="G260" s="161"/>
      <c r="H260" s="161"/>
      <c r="I260" s="161"/>
      <c r="J260" s="161"/>
      <c r="L260" s="161"/>
      <c r="M260" s="161"/>
      <c r="N260" s="161"/>
      <c r="O260" s="161"/>
      <c r="P260" s="161"/>
      <c r="Q260" s="161"/>
      <c r="R260" s="161"/>
      <c r="S260" s="161"/>
      <c r="T260" s="161"/>
      <c r="U260" s="161"/>
      <c r="V260" s="161"/>
      <c r="W260" s="161"/>
      <c r="X260" s="161"/>
      <c r="Y260" s="161"/>
      <c r="Z260" s="161"/>
      <c r="AA260" s="161"/>
      <c r="AB260" s="161"/>
      <c r="AC260" s="161"/>
      <c r="AD260" s="161"/>
      <c r="AE260" s="161"/>
      <c r="AF260" s="161"/>
      <c r="AG260" s="161"/>
      <c r="AH260" s="161"/>
      <c r="AI260" s="161"/>
      <c r="AJ260" s="161"/>
      <c r="AK260" s="161"/>
      <c r="AL260" s="161"/>
      <c r="AM260" s="161"/>
      <c r="AN260" s="161"/>
      <c r="AO260" s="161"/>
      <c r="AP260" s="161"/>
      <c r="AQ260" s="161"/>
      <c r="AR260" s="161"/>
      <c r="AS260" s="161"/>
      <c r="AT260" s="161"/>
      <c r="AU260" s="161"/>
      <c r="AV260" s="161"/>
      <c r="AW260" s="161"/>
      <c r="AX260" s="161"/>
      <c r="AY260" s="161"/>
      <c r="AZ260" s="161"/>
      <c r="BA260" s="161"/>
      <c r="BB260" s="161"/>
      <c r="BC260" s="161"/>
      <c r="BD260" s="161"/>
      <c r="BE260" s="161"/>
      <c r="BF260" s="161"/>
      <c r="BG260" s="161"/>
      <c r="BH260" s="161"/>
      <c r="BI260" s="161"/>
      <c r="BJ260" s="161"/>
      <c r="BK260" s="161"/>
      <c r="BL260" s="161"/>
      <c r="BM260" s="161"/>
    </row>
    <row r="261" spans="1:65" s="164" customFormat="1" x14ac:dyDescent="0.2">
      <c r="A261" s="161"/>
      <c r="B261" s="161"/>
      <c r="C261" s="161"/>
      <c r="D261" s="161"/>
      <c r="E261" s="161"/>
      <c r="F261" s="161"/>
      <c r="G261" s="161"/>
      <c r="H261" s="161"/>
      <c r="I261" s="161"/>
      <c r="J261" s="161"/>
      <c r="L261" s="161"/>
      <c r="M261" s="161"/>
      <c r="N261" s="161"/>
      <c r="O261" s="161"/>
      <c r="P261" s="161"/>
      <c r="Q261" s="161"/>
      <c r="R261" s="161"/>
      <c r="S261" s="161"/>
      <c r="T261" s="161"/>
      <c r="U261" s="161"/>
      <c r="V261" s="161"/>
      <c r="W261" s="161"/>
      <c r="X261" s="161"/>
      <c r="Y261" s="161"/>
      <c r="Z261" s="161"/>
      <c r="AA261" s="161"/>
      <c r="AB261" s="161"/>
      <c r="AC261" s="161"/>
      <c r="AD261" s="161"/>
      <c r="AE261" s="161"/>
      <c r="AF261" s="161"/>
      <c r="AG261" s="161"/>
      <c r="AH261" s="161"/>
      <c r="AI261" s="161"/>
      <c r="AJ261" s="161"/>
      <c r="AK261" s="161"/>
      <c r="AL261" s="161"/>
      <c r="AM261" s="161"/>
      <c r="AN261" s="161"/>
      <c r="AO261" s="161"/>
      <c r="AP261" s="161"/>
      <c r="AQ261" s="161"/>
      <c r="AR261" s="161"/>
      <c r="AS261" s="161"/>
      <c r="AT261" s="161"/>
      <c r="AU261" s="161"/>
      <c r="AV261" s="161"/>
      <c r="AW261" s="161"/>
      <c r="AX261" s="161"/>
      <c r="AY261" s="161"/>
      <c r="AZ261" s="161"/>
      <c r="BA261" s="161"/>
      <c r="BB261" s="161"/>
      <c r="BC261" s="161"/>
      <c r="BD261" s="161"/>
      <c r="BE261" s="161"/>
      <c r="BF261" s="161"/>
      <c r="BG261" s="161"/>
      <c r="BH261" s="161"/>
      <c r="BI261" s="161"/>
      <c r="BJ261" s="161"/>
      <c r="BK261" s="161"/>
      <c r="BL261" s="161"/>
      <c r="BM261" s="161"/>
    </row>
    <row r="262" spans="1:65" s="164" customFormat="1" x14ac:dyDescent="0.2">
      <c r="A262" s="161"/>
      <c r="B262" s="161"/>
      <c r="C262" s="161"/>
      <c r="D262" s="161"/>
      <c r="E262" s="161"/>
      <c r="F262" s="161"/>
      <c r="G262" s="161"/>
      <c r="H262" s="161"/>
      <c r="I262" s="161"/>
      <c r="J262" s="161"/>
      <c r="L262" s="161"/>
      <c r="M262" s="161"/>
      <c r="N262" s="161"/>
      <c r="O262" s="161"/>
      <c r="P262" s="161"/>
      <c r="Q262" s="161"/>
      <c r="R262" s="161"/>
      <c r="S262" s="161"/>
      <c r="T262" s="161"/>
      <c r="U262" s="161"/>
      <c r="V262" s="161"/>
      <c r="W262" s="161"/>
      <c r="X262" s="161"/>
      <c r="Y262" s="161"/>
      <c r="Z262" s="161"/>
      <c r="AA262" s="161"/>
      <c r="AB262" s="161"/>
      <c r="AC262" s="161"/>
      <c r="AD262" s="161"/>
      <c r="AE262" s="161"/>
      <c r="AF262" s="161"/>
      <c r="AG262" s="161"/>
      <c r="AH262" s="161"/>
      <c r="AI262" s="161"/>
      <c r="AJ262" s="161"/>
      <c r="AK262" s="161"/>
      <c r="AL262" s="161"/>
      <c r="AM262" s="161"/>
      <c r="AN262" s="161"/>
      <c r="AO262" s="161"/>
      <c r="AP262" s="161"/>
      <c r="AQ262" s="161"/>
      <c r="AR262" s="161"/>
      <c r="AS262" s="161"/>
      <c r="AT262" s="161"/>
      <c r="AU262" s="161"/>
      <c r="AV262" s="161"/>
      <c r="AW262" s="161"/>
      <c r="AX262" s="161"/>
      <c r="AY262" s="161"/>
      <c r="AZ262" s="161"/>
      <c r="BA262" s="161"/>
      <c r="BB262" s="161"/>
      <c r="BC262" s="161"/>
      <c r="BD262" s="161"/>
      <c r="BE262" s="161"/>
      <c r="BF262" s="161"/>
      <c r="BG262" s="161"/>
      <c r="BH262" s="161"/>
      <c r="BI262" s="161"/>
      <c r="BJ262" s="161"/>
      <c r="BK262" s="161"/>
      <c r="BL262" s="161"/>
      <c r="BM262" s="161"/>
    </row>
    <row r="263" spans="1:65" s="164" customFormat="1" x14ac:dyDescent="0.2">
      <c r="A263" s="161"/>
      <c r="B263" s="161"/>
      <c r="C263" s="161"/>
      <c r="D263" s="161"/>
      <c r="E263" s="161"/>
      <c r="F263" s="161"/>
      <c r="G263" s="161"/>
      <c r="H263" s="161"/>
      <c r="I263" s="161"/>
      <c r="J263" s="161"/>
      <c r="L263" s="161"/>
      <c r="M263" s="161"/>
      <c r="N263" s="161"/>
      <c r="O263" s="161"/>
      <c r="P263" s="161"/>
      <c r="Q263" s="161"/>
      <c r="R263" s="161"/>
      <c r="S263" s="161"/>
      <c r="T263" s="161"/>
      <c r="U263" s="161"/>
      <c r="V263" s="161"/>
      <c r="W263" s="161"/>
      <c r="X263" s="161"/>
      <c r="Y263" s="161"/>
      <c r="Z263" s="161"/>
      <c r="AA263" s="161"/>
      <c r="AB263" s="161"/>
      <c r="AC263" s="161"/>
      <c r="AD263" s="161"/>
      <c r="AE263" s="161"/>
      <c r="AF263" s="161"/>
      <c r="AG263" s="161"/>
      <c r="AH263" s="161"/>
      <c r="AI263" s="161"/>
      <c r="AJ263" s="161"/>
      <c r="AK263" s="161"/>
      <c r="AL263" s="161"/>
      <c r="AM263" s="161"/>
      <c r="AN263" s="161"/>
      <c r="AO263" s="161"/>
      <c r="AP263" s="161"/>
      <c r="AQ263" s="161"/>
      <c r="AR263" s="161"/>
      <c r="AS263" s="161"/>
      <c r="AT263" s="161"/>
      <c r="AU263" s="161"/>
      <c r="AV263" s="161"/>
      <c r="AW263" s="161"/>
      <c r="AX263" s="161"/>
      <c r="AY263" s="161"/>
      <c r="AZ263" s="161"/>
      <c r="BA263" s="161"/>
      <c r="BB263" s="161"/>
      <c r="BC263" s="161"/>
      <c r="BD263" s="161"/>
      <c r="BE263" s="161"/>
      <c r="BF263" s="161"/>
      <c r="BG263" s="161"/>
      <c r="BH263" s="161"/>
      <c r="BI263" s="161"/>
      <c r="BJ263" s="161"/>
      <c r="BK263" s="161"/>
      <c r="BL263" s="161"/>
      <c r="BM263" s="161"/>
    </row>
    <row r="264" spans="1:65" s="164" customFormat="1" x14ac:dyDescent="0.2">
      <c r="A264" s="161"/>
      <c r="B264" s="161"/>
      <c r="C264" s="161"/>
      <c r="D264" s="161"/>
      <c r="E264" s="161"/>
      <c r="F264" s="161"/>
      <c r="G264" s="161"/>
      <c r="H264" s="161"/>
      <c r="I264" s="161"/>
      <c r="J264" s="161"/>
      <c r="L264" s="161"/>
      <c r="M264" s="161"/>
      <c r="N264" s="161"/>
      <c r="O264" s="161"/>
      <c r="P264" s="161"/>
      <c r="Q264" s="161"/>
      <c r="R264" s="161"/>
      <c r="S264" s="161"/>
      <c r="T264" s="161"/>
      <c r="U264" s="161"/>
      <c r="V264" s="161"/>
      <c r="W264" s="161"/>
      <c r="X264" s="161"/>
      <c r="Y264" s="161"/>
      <c r="Z264" s="161"/>
      <c r="AA264" s="161"/>
      <c r="AB264" s="161"/>
      <c r="AC264" s="161"/>
      <c r="AD264" s="161"/>
      <c r="AE264" s="161"/>
      <c r="AF264" s="161"/>
      <c r="AG264" s="161"/>
      <c r="AH264" s="161"/>
      <c r="AI264" s="161"/>
      <c r="AJ264" s="161"/>
      <c r="AK264" s="161"/>
      <c r="AL264" s="161"/>
      <c r="AM264" s="161"/>
      <c r="AN264" s="161"/>
      <c r="AO264" s="161"/>
      <c r="AP264" s="161"/>
      <c r="AQ264" s="161"/>
      <c r="AR264" s="161"/>
      <c r="AS264" s="161"/>
      <c r="AT264" s="161"/>
      <c r="AU264" s="161"/>
      <c r="AV264" s="161"/>
      <c r="AW264" s="161"/>
      <c r="AX264" s="161"/>
      <c r="AY264" s="161"/>
      <c r="AZ264" s="161"/>
      <c r="BA264" s="161"/>
      <c r="BB264" s="161"/>
      <c r="BC264" s="161"/>
      <c r="BD264" s="161"/>
      <c r="BE264" s="161"/>
      <c r="BF264" s="161"/>
      <c r="BG264" s="161"/>
      <c r="BH264" s="161"/>
      <c r="BI264" s="161"/>
      <c r="BJ264" s="161"/>
      <c r="BK264" s="161"/>
      <c r="BL264" s="161"/>
      <c r="BM264" s="161"/>
    </row>
    <row r="265" spans="1:65" s="164" customFormat="1" x14ac:dyDescent="0.2">
      <c r="A265" s="161"/>
      <c r="B265" s="161"/>
      <c r="C265" s="161"/>
      <c r="D265" s="161"/>
      <c r="E265" s="161"/>
      <c r="F265" s="161"/>
      <c r="G265" s="161"/>
      <c r="H265" s="161"/>
      <c r="I265" s="161"/>
      <c r="J265" s="161"/>
      <c r="L265" s="161"/>
      <c r="M265" s="161"/>
      <c r="N265" s="161"/>
      <c r="O265" s="161"/>
      <c r="P265" s="161"/>
      <c r="Q265" s="161"/>
      <c r="R265" s="161"/>
      <c r="S265" s="161"/>
      <c r="T265" s="161"/>
      <c r="U265" s="161"/>
      <c r="V265" s="161"/>
      <c r="W265" s="161"/>
      <c r="X265" s="161"/>
      <c r="Y265" s="161"/>
      <c r="Z265" s="161"/>
      <c r="AA265" s="161"/>
      <c r="AB265" s="161"/>
      <c r="AC265" s="161"/>
      <c r="AD265" s="161"/>
      <c r="AE265" s="161"/>
      <c r="AF265" s="161"/>
      <c r="AG265" s="161"/>
      <c r="AH265" s="161"/>
      <c r="AI265" s="161"/>
      <c r="AJ265" s="161"/>
      <c r="AK265" s="161"/>
      <c r="AL265" s="161"/>
      <c r="AM265" s="161"/>
      <c r="AN265" s="161"/>
      <c r="AO265" s="161"/>
      <c r="AP265" s="161"/>
      <c r="AQ265" s="161"/>
      <c r="AR265" s="161"/>
      <c r="AS265" s="161"/>
      <c r="AT265" s="161"/>
      <c r="AU265" s="161"/>
      <c r="AV265" s="161"/>
      <c r="AW265" s="161"/>
      <c r="AX265" s="161"/>
      <c r="AY265" s="161"/>
      <c r="AZ265" s="161"/>
      <c r="BA265" s="161"/>
      <c r="BB265" s="161"/>
      <c r="BC265" s="161"/>
      <c r="BD265" s="161"/>
      <c r="BE265" s="161"/>
      <c r="BF265" s="161"/>
      <c r="BG265" s="161"/>
      <c r="BH265" s="161"/>
      <c r="BI265" s="161"/>
      <c r="BJ265" s="161"/>
      <c r="BK265" s="161"/>
      <c r="BL265" s="161"/>
      <c r="BM265" s="161"/>
    </row>
    <row r="266" spans="1:65" s="164" customFormat="1" x14ac:dyDescent="0.2">
      <c r="A266" s="161"/>
      <c r="B266" s="161"/>
      <c r="C266" s="161"/>
      <c r="D266" s="161"/>
      <c r="E266" s="161"/>
      <c r="F266" s="161"/>
      <c r="G266" s="161"/>
      <c r="H266" s="161"/>
      <c r="I266" s="161"/>
      <c r="J266" s="161"/>
      <c r="L266" s="161"/>
      <c r="M266" s="161"/>
      <c r="N266" s="161"/>
      <c r="O266" s="161"/>
      <c r="P266" s="161"/>
      <c r="Q266" s="161"/>
      <c r="R266" s="161"/>
      <c r="S266" s="161"/>
      <c r="T266" s="161"/>
      <c r="U266" s="161"/>
      <c r="V266" s="161"/>
      <c r="W266" s="161"/>
      <c r="X266" s="161"/>
      <c r="Y266" s="161"/>
      <c r="Z266" s="161"/>
      <c r="AA266" s="161"/>
      <c r="AB266" s="161"/>
      <c r="AC266" s="161"/>
      <c r="AD266" s="161"/>
      <c r="AE266" s="161"/>
      <c r="AF266" s="161"/>
      <c r="AG266" s="161"/>
      <c r="AH266" s="161"/>
      <c r="AI266" s="161"/>
      <c r="AJ266" s="161"/>
      <c r="AK266" s="161"/>
      <c r="AL266" s="161"/>
      <c r="AM266" s="161"/>
      <c r="AN266" s="161"/>
      <c r="AO266" s="161"/>
      <c r="AP266" s="161"/>
      <c r="AQ266" s="161"/>
      <c r="AR266" s="161"/>
      <c r="AS266" s="161"/>
      <c r="AT266" s="161"/>
      <c r="AU266" s="161"/>
      <c r="AV266" s="161"/>
      <c r="AW266" s="161"/>
      <c r="AX266" s="161"/>
      <c r="AY266" s="161"/>
      <c r="AZ266" s="161"/>
      <c r="BA266" s="161"/>
      <c r="BB266" s="161"/>
      <c r="BC266" s="161"/>
      <c r="BD266" s="161"/>
      <c r="BE266" s="161"/>
      <c r="BF266" s="161"/>
      <c r="BG266" s="161"/>
      <c r="BH266" s="161"/>
      <c r="BI266" s="161"/>
      <c r="BJ266" s="161"/>
      <c r="BK266" s="161"/>
      <c r="BL266" s="161"/>
      <c r="BM266" s="161"/>
    </row>
    <row r="267" spans="1:65" s="164" customFormat="1" x14ac:dyDescent="0.2">
      <c r="A267" s="161"/>
      <c r="B267" s="161"/>
      <c r="C267" s="161"/>
      <c r="D267" s="161"/>
      <c r="E267" s="161"/>
      <c r="F267" s="161"/>
      <c r="G267" s="161"/>
      <c r="H267" s="161"/>
      <c r="I267" s="161"/>
      <c r="J267" s="161"/>
      <c r="L267" s="161"/>
      <c r="M267" s="161"/>
      <c r="N267" s="161"/>
      <c r="O267" s="161"/>
      <c r="P267" s="161"/>
      <c r="Q267" s="161"/>
      <c r="R267" s="161"/>
      <c r="S267" s="161"/>
      <c r="T267" s="161"/>
      <c r="U267" s="161"/>
      <c r="V267" s="161"/>
      <c r="W267" s="161"/>
      <c r="X267" s="161"/>
      <c r="Y267" s="161"/>
      <c r="Z267" s="161"/>
      <c r="AA267" s="161"/>
      <c r="AB267" s="161"/>
      <c r="AC267" s="161"/>
      <c r="AD267" s="161"/>
      <c r="AE267" s="161"/>
      <c r="AF267" s="161"/>
      <c r="AG267" s="161"/>
      <c r="AH267" s="161"/>
      <c r="AI267" s="161"/>
      <c r="AJ267" s="161"/>
      <c r="AK267" s="161"/>
      <c r="AL267" s="161"/>
      <c r="AM267" s="161"/>
      <c r="AN267" s="161"/>
      <c r="AO267" s="161"/>
      <c r="AP267" s="161"/>
      <c r="AQ267" s="161"/>
      <c r="AR267" s="161"/>
      <c r="AS267" s="161"/>
      <c r="AT267" s="161"/>
      <c r="AU267" s="161"/>
      <c r="AV267" s="161"/>
      <c r="AW267" s="161"/>
      <c r="AX267" s="161"/>
      <c r="AY267" s="161"/>
      <c r="AZ267" s="161"/>
      <c r="BA267" s="161"/>
      <c r="BB267" s="161"/>
      <c r="BC267" s="161"/>
      <c r="BD267" s="161"/>
      <c r="BE267" s="161"/>
      <c r="BF267" s="161"/>
      <c r="BG267" s="161"/>
      <c r="BH267" s="161"/>
      <c r="BI267" s="161"/>
      <c r="BJ267" s="161"/>
      <c r="BK267" s="161"/>
      <c r="BL267" s="161"/>
      <c r="BM267" s="161"/>
    </row>
    <row r="268" spans="1:65" s="164" customFormat="1" x14ac:dyDescent="0.2">
      <c r="A268" s="161"/>
      <c r="B268" s="161"/>
      <c r="C268" s="161"/>
      <c r="D268" s="161"/>
      <c r="E268" s="161"/>
      <c r="F268" s="161"/>
      <c r="G268" s="161"/>
      <c r="H268" s="161"/>
      <c r="I268" s="161"/>
      <c r="J268" s="161"/>
      <c r="L268" s="161"/>
      <c r="M268" s="161"/>
      <c r="N268" s="161"/>
      <c r="O268" s="161"/>
      <c r="P268" s="161"/>
      <c r="Q268" s="161"/>
      <c r="R268" s="161"/>
      <c r="S268" s="161"/>
      <c r="T268" s="161"/>
      <c r="U268" s="161"/>
      <c r="V268" s="161"/>
      <c r="W268" s="161"/>
      <c r="X268" s="161"/>
      <c r="Y268" s="161"/>
      <c r="Z268" s="161"/>
      <c r="AA268" s="161"/>
      <c r="AB268" s="161"/>
      <c r="AC268" s="161"/>
      <c r="AD268" s="161"/>
      <c r="AE268" s="161"/>
      <c r="AF268" s="161"/>
      <c r="AG268" s="161"/>
      <c r="AH268" s="161"/>
      <c r="AI268" s="161"/>
      <c r="AJ268" s="161"/>
      <c r="AK268" s="161"/>
      <c r="AL268" s="161"/>
      <c r="AM268" s="161"/>
      <c r="AN268" s="161"/>
      <c r="AO268" s="161"/>
      <c r="AP268" s="161"/>
      <c r="AQ268" s="161"/>
      <c r="AR268" s="161"/>
      <c r="AS268" s="161"/>
      <c r="AT268" s="161"/>
      <c r="AU268" s="161"/>
      <c r="AV268" s="161"/>
      <c r="AW268" s="161"/>
      <c r="AX268" s="161"/>
      <c r="AY268" s="161"/>
      <c r="AZ268" s="161"/>
      <c r="BA268" s="161"/>
      <c r="BB268" s="161"/>
      <c r="BC268" s="161"/>
      <c r="BD268" s="161"/>
      <c r="BE268" s="161"/>
      <c r="BF268" s="161"/>
      <c r="BG268" s="161"/>
      <c r="BH268" s="161"/>
      <c r="BI268" s="161"/>
      <c r="BJ268" s="161"/>
      <c r="BK268" s="161"/>
      <c r="BL268" s="161"/>
      <c r="BM268" s="161"/>
    </row>
    <row r="269" spans="1:65" s="164" customFormat="1" x14ac:dyDescent="0.2">
      <c r="A269" s="161"/>
      <c r="B269" s="161"/>
      <c r="C269" s="161"/>
      <c r="D269" s="161"/>
      <c r="E269" s="161"/>
      <c r="F269" s="161"/>
      <c r="G269" s="161"/>
      <c r="H269" s="161"/>
      <c r="I269" s="161"/>
      <c r="J269" s="161"/>
      <c r="L269" s="161"/>
      <c r="M269" s="161"/>
      <c r="N269" s="161"/>
      <c r="O269" s="161"/>
      <c r="P269" s="161"/>
      <c r="Q269" s="161"/>
      <c r="R269" s="161"/>
      <c r="S269" s="161"/>
      <c r="T269" s="161"/>
      <c r="U269" s="161"/>
      <c r="V269" s="161"/>
      <c r="W269" s="161"/>
      <c r="X269" s="161"/>
      <c r="Y269" s="161"/>
      <c r="Z269" s="161"/>
      <c r="AA269" s="161"/>
      <c r="AB269" s="161"/>
      <c r="AC269" s="161"/>
      <c r="AD269" s="161"/>
      <c r="AE269" s="161"/>
      <c r="AF269" s="161"/>
      <c r="AG269" s="161"/>
      <c r="AH269" s="161"/>
      <c r="AI269" s="161"/>
      <c r="AJ269" s="161"/>
      <c r="AK269" s="161"/>
      <c r="AL269" s="161"/>
      <c r="AM269" s="161"/>
      <c r="AN269" s="161"/>
      <c r="AO269" s="161"/>
      <c r="AP269" s="161"/>
      <c r="AQ269" s="161"/>
      <c r="AR269" s="161"/>
      <c r="AS269" s="161"/>
      <c r="AT269" s="161"/>
      <c r="AU269" s="161"/>
      <c r="AV269" s="161"/>
      <c r="AW269" s="161"/>
      <c r="AX269" s="161"/>
      <c r="AY269" s="161"/>
      <c r="AZ269" s="161"/>
      <c r="BA269" s="161"/>
      <c r="BB269" s="161"/>
      <c r="BC269" s="161"/>
      <c r="BD269" s="161"/>
      <c r="BE269" s="161"/>
      <c r="BF269" s="161"/>
      <c r="BG269" s="161"/>
      <c r="BH269" s="161"/>
      <c r="BI269" s="161"/>
      <c r="BJ269" s="161"/>
      <c r="BK269" s="161"/>
      <c r="BL269" s="161"/>
      <c r="BM269" s="161"/>
    </row>
    <row r="270" spans="1:65" s="164" customFormat="1" x14ac:dyDescent="0.2">
      <c r="A270" s="161"/>
      <c r="B270" s="161"/>
      <c r="C270" s="161"/>
      <c r="D270" s="161"/>
      <c r="E270" s="161"/>
      <c r="F270" s="161"/>
      <c r="G270" s="161"/>
      <c r="H270" s="161"/>
      <c r="I270" s="161"/>
      <c r="J270" s="161"/>
      <c r="L270" s="161"/>
      <c r="M270" s="161"/>
      <c r="N270" s="161"/>
      <c r="O270" s="161"/>
      <c r="P270" s="161"/>
      <c r="Q270" s="161"/>
      <c r="R270" s="161"/>
      <c r="S270" s="161"/>
      <c r="T270" s="161"/>
      <c r="U270" s="161"/>
      <c r="V270" s="161"/>
      <c r="W270" s="161"/>
      <c r="X270" s="161"/>
      <c r="Y270" s="161"/>
      <c r="Z270" s="161"/>
      <c r="AA270" s="161"/>
      <c r="AB270" s="161"/>
      <c r="AC270" s="161"/>
      <c r="AD270" s="161"/>
      <c r="AE270" s="161"/>
      <c r="AF270" s="161"/>
      <c r="AG270" s="161"/>
      <c r="AH270" s="161"/>
      <c r="AI270" s="161"/>
      <c r="AJ270" s="161"/>
      <c r="AK270" s="161"/>
      <c r="AL270" s="161"/>
      <c r="AM270" s="161"/>
      <c r="AN270" s="161"/>
      <c r="AO270" s="161"/>
      <c r="AP270" s="161"/>
      <c r="AQ270" s="161"/>
      <c r="AR270" s="161"/>
      <c r="AS270" s="161"/>
      <c r="AT270" s="161"/>
      <c r="AU270" s="161"/>
      <c r="AV270" s="161"/>
      <c r="AW270" s="161"/>
      <c r="AX270" s="161"/>
      <c r="AY270" s="161"/>
      <c r="AZ270" s="161"/>
      <c r="BA270" s="161"/>
      <c r="BB270" s="161"/>
      <c r="BC270" s="161"/>
      <c r="BD270" s="161"/>
      <c r="BE270" s="161"/>
      <c r="BF270" s="161"/>
      <c r="BG270" s="161"/>
      <c r="BH270" s="161"/>
      <c r="BI270" s="161"/>
      <c r="BJ270" s="161"/>
      <c r="BK270" s="161"/>
      <c r="BL270" s="161"/>
      <c r="BM270" s="161"/>
    </row>
    <row r="271" spans="1:65" s="164" customFormat="1" x14ac:dyDescent="0.2">
      <c r="A271" s="161"/>
      <c r="B271" s="161"/>
      <c r="C271" s="161"/>
      <c r="D271" s="161"/>
      <c r="E271" s="161"/>
      <c r="F271" s="161"/>
      <c r="G271" s="161"/>
      <c r="H271" s="161"/>
      <c r="I271" s="161"/>
      <c r="J271" s="161"/>
      <c r="L271" s="161"/>
      <c r="M271" s="161"/>
      <c r="N271" s="161"/>
      <c r="O271" s="161"/>
      <c r="P271" s="161"/>
      <c r="Q271" s="161"/>
      <c r="R271" s="161"/>
      <c r="S271" s="161"/>
      <c r="T271" s="161"/>
      <c r="U271" s="161"/>
      <c r="V271" s="161"/>
      <c r="W271" s="161"/>
      <c r="X271" s="161"/>
      <c r="Y271" s="161"/>
      <c r="Z271" s="161"/>
      <c r="AA271" s="161"/>
      <c r="AB271" s="161"/>
      <c r="AC271" s="161"/>
      <c r="AD271" s="161"/>
      <c r="AE271" s="161"/>
      <c r="AF271" s="161"/>
      <c r="AG271" s="161"/>
      <c r="AH271" s="161"/>
      <c r="AI271" s="161"/>
      <c r="AJ271" s="161"/>
      <c r="AK271" s="161"/>
      <c r="AL271" s="161"/>
      <c r="AM271" s="161"/>
      <c r="AN271" s="161"/>
      <c r="AO271" s="161"/>
      <c r="AP271" s="161"/>
      <c r="AQ271" s="161"/>
      <c r="AR271" s="161"/>
      <c r="AS271" s="161"/>
      <c r="AT271" s="161"/>
      <c r="AU271" s="161"/>
      <c r="AV271" s="161"/>
      <c r="AW271" s="161"/>
      <c r="AX271" s="161"/>
      <c r="AY271" s="161"/>
      <c r="AZ271" s="161"/>
      <c r="BA271" s="161"/>
      <c r="BB271" s="161"/>
      <c r="BC271" s="161"/>
      <c r="BD271" s="161"/>
      <c r="BE271" s="161"/>
      <c r="BF271" s="161"/>
      <c r="BG271" s="161"/>
      <c r="BH271" s="161"/>
      <c r="BI271" s="161"/>
      <c r="BJ271" s="161"/>
      <c r="BK271" s="161"/>
      <c r="BL271" s="161"/>
      <c r="BM271" s="161"/>
    </row>
    <row r="272" spans="1:65" s="164" customFormat="1" x14ac:dyDescent="0.2">
      <c r="A272" s="161"/>
      <c r="B272" s="161"/>
      <c r="C272" s="161"/>
      <c r="D272" s="161"/>
      <c r="E272" s="161"/>
      <c r="F272" s="161"/>
      <c r="G272" s="161"/>
      <c r="H272" s="161"/>
      <c r="I272" s="161"/>
      <c r="J272" s="161"/>
      <c r="L272" s="161"/>
      <c r="M272" s="161"/>
      <c r="N272" s="161"/>
      <c r="O272" s="161"/>
      <c r="P272" s="161"/>
      <c r="Q272" s="161"/>
      <c r="R272" s="161"/>
      <c r="S272" s="161"/>
      <c r="T272" s="161"/>
      <c r="U272" s="161"/>
      <c r="V272" s="161"/>
      <c r="W272" s="161"/>
      <c r="X272" s="161"/>
      <c r="Y272" s="161"/>
      <c r="Z272" s="161"/>
      <c r="AA272" s="161"/>
      <c r="AB272" s="161"/>
      <c r="AC272" s="161"/>
      <c r="AD272" s="161"/>
      <c r="AE272" s="161"/>
      <c r="AF272" s="161"/>
      <c r="AG272" s="161"/>
      <c r="AH272" s="161"/>
      <c r="AI272" s="161"/>
      <c r="AJ272" s="161"/>
      <c r="AK272" s="161"/>
      <c r="AL272" s="161"/>
      <c r="AM272" s="161"/>
      <c r="AN272" s="161"/>
      <c r="AO272" s="161"/>
      <c r="AP272" s="161"/>
      <c r="AQ272" s="161"/>
      <c r="AR272" s="161"/>
      <c r="AS272" s="161"/>
      <c r="AT272" s="161"/>
      <c r="AU272" s="161"/>
      <c r="AV272" s="161"/>
      <c r="AW272" s="161"/>
      <c r="AX272" s="161"/>
      <c r="AY272" s="161"/>
      <c r="AZ272" s="161"/>
      <c r="BA272" s="161"/>
      <c r="BB272" s="161"/>
      <c r="BC272" s="161"/>
      <c r="BD272" s="161"/>
      <c r="BE272" s="161"/>
      <c r="BF272" s="161"/>
      <c r="BG272" s="161"/>
      <c r="BH272" s="161"/>
      <c r="BI272" s="161"/>
      <c r="BJ272" s="161"/>
      <c r="BK272" s="161"/>
      <c r="BL272" s="161"/>
      <c r="BM272" s="161"/>
    </row>
    <row r="273" spans="1:65" s="164" customFormat="1" x14ac:dyDescent="0.2">
      <c r="A273" s="161"/>
      <c r="B273" s="161"/>
      <c r="C273" s="161"/>
      <c r="D273" s="161"/>
      <c r="E273" s="161"/>
      <c r="F273" s="161"/>
      <c r="G273" s="161"/>
      <c r="H273" s="161"/>
      <c r="I273" s="161"/>
      <c r="J273" s="161"/>
      <c r="L273" s="161"/>
      <c r="M273" s="161"/>
      <c r="N273" s="161"/>
      <c r="O273" s="161"/>
      <c r="P273" s="161"/>
      <c r="Q273" s="161"/>
      <c r="R273" s="161"/>
      <c r="S273" s="161"/>
      <c r="T273" s="161"/>
      <c r="U273" s="161"/>
      <c r="V273" s="161"/>
      <c r="W273" s="161"/>
      <c r="X273" s="161"/>
      <c r="Y273" s="161"/>
      <c r="Z273" s="161"/>
      <c r="AA273" s="161"/>
      <c r="AB273" s="161"/>
      <c r="AC273" s="161"/>
      <c r="AD273" s="161"/>
      <c r="AE273" s="161"/>
      <c r="AF273" s="161"/>
      <c r="AG273" s="161"/>
      <c r="AH273" s="161"/>
      <c r="AI273" s="161"/>
      <c r="AJ273" s="161"/>
      <c r="AK273" s="161"/>
      <c r="AL273" s="161"/>
      <c r="AM273" s="161"/>
      <c r="AN273" s="161"/>
      <c r="AO273" s="161"/>
      <c r="AP273" s="161"/>
      <c r="AQ273" s="161"/>
      <c r="AR273" s="161"/>
      <c r="AS273" s="161"/>
      <c r="AT273" s="161"/>
      <c r="AU273" s="161"/>
      <c r="AV273" s="161"/>
      <c r="AW273" s="161"/>
      <c r="AX273" s="161"/>
      <c r="AY273" s="161"/>
      <c r="AZ273" s="161"/>
      <c r="BA273" s="161"/>
      <c r="BB273" s="161"/>
      <c r="BC273" s="161"/>
      <c r="BD273" s="161"/>
      <c r="BE273" s="161"/>
      <c r="BF273" s="161"/>
      <c r="BG273" s="161"/>
      <c r="BH273" s="161"/>
      <c r="BI273" s="161"/>
      <c r="BJ273" s="161"/>
      <c r="BK273" s="161"/>
      <c r="BL273" s="161"/>
      <c r="BM273" s="161"/>
    </row>
    <row r="274" spans="1:65" s="164" customFormat="1" x14ac:dyDescent="0.2">
      <c r="A274" s="161"/>
      <c r="B274" s="161"/>
      <c r="C274" s="161"/>
      <c r="D274" s="161"/>
      <c r="E274" s="161"/>
      <c r="F274" s="161"/>
      <c r="G274" s="161"/>
      <c r="H274" s="161"/>
      <c r="I274" s="161"/>
      <c r="J274" s="161"/>
      <c r="L274" s="161"/>
      <c r="M274" s="161"/>
      <c r="N274" s="161"/>
      <c r="O274" s="161"/>
      <c r="P274" s="161"/>
      <c r="Q274" s="161"/>
      <c r="R274" s="161"/>
      <c r="S274" s="161"/>
      <c r="T274" s="161"/>
      <c r="U274" s="161"/>
      <c r="V274" s="161"/>
      <c r="W274" s="161"/>
      <c r="X274" s="161"/>
      <c r="Y274" s="161"/>
      <c r="Z274" s="161"/>
      <c r="AA274" s="161"/>
      <c r="AB274" s="161"/>
      <c r="AC274" s="161"/>
      <c r="AD274" s="161"/>
      <c r="AE274" s="161"/>
      <c r="AF274" s="161"/>
      <c r="AG274" s="161"/>
      <c r="AH274" s="161"/>
      <c r="AI274" s="161"/>
      <c r="AJ274" s="161"/>
      <c r="AK274" s="161"/>
      <c r="AL274" s="161"/>
      <c r="AM274" s="161"/>
      <c r="AN274" s="161"/>
      <c r="AO274" s="161"/>
      <c r="AP274" s="161"/>
      <c r="AQ274" s="161"/>
      <c r="AR274" s="161"/>
      <c r="AS274" s="161"/>
      <c r="AT274" s="161"/>
      <c r="AU274" s="161"/>
      <c r="AV274" s="161"/>
      <c r="AW274" s="161"/>
      <c r="AX274" s="161"/>
      <c r="AY274" s="161"/>
      <c r="AZ274" s="161"/>
      <c r="BA274" s="161"/>
      <c r="BB274" s="161"/>
      <c r="BC274" s="161"/>
      <c r="BD274" s="161"/>
      <c r="BE274" s="161"/>
      <c r="BF274" s="161"/>
      <c r="BG274" s="161"/>
      <c r="BH274" s="161"/>
      <c r="BI274" s="161"/>
      <c r="BJ274" s="161"/>
      <c r="BK274" s="161"/>
      <c r="BL274" s="161"/>
      <c r="BM274" s="161"/>
    </row>
    <row r="275" spans="1:65" s="164" customFormat="1" x14ac:dyDescent="0.2">
      <c r="A275" s="161"/>
      <c r="B275" s="161"/>
      <c r="C275" s="161"/>
      <c r="D275" s="161"/>
      <c r="E275" s="161"/>
      <c r="F275" s="161"/>
      <c r="G275" s="161"/>
      <c r="H275" s="161"/>
      <c r="I275" s="161"/>
      <c r="J275" s="161"/>
      <c r="L275" s="161"/>
      <c r="M275" s="161"/>
      <c r="N275" s="161"/>
      <c r="O275" s="161"/>
      <c r="P275" s="161"/>
      <c r="Q275" s="161"/>
      <c r="R275" s="161"/>
      <c r="S275" s="161"/>
      <c r="T275" s="161"/>
      <c r="U275" s="161"/>
      <c r="V275" s="161"/>
      <c r="W275" s="161"/>
      <c r="X275" s="161"/>
      <c r="Y275" s="161"/>
      <c r="Z275" s="161"/>
      <c r="AA275" s="161"/>
      <c r="AB275" s="161"/>
      <c r="AC275" s="161"/>
      <c r="AD275" s="161"/>
      <c r="AE275" s="161"/>
      <c r="AF275" s="161"/>
      <c r="AG275" s="161"/>
      <c r="AH275" s="161"/>
      <c r="AI275" s="161"/>
      <c r="AJ275" s="161"/>
      <c r="AK275" s="161"/>
      <c r="AL275" s="161"/>
      <c r="AM275" s="161"/>
      <c r="AN275" s="161"/>
      <c r="AO275" s="161"/>
      <c r="AP275" s="161"/>
      <c r="AQ275" s="161"/>
      <c r="AR275" s="161"/>
      <c r="AS275" s="161"/>
      <c r="AT275" s="161"/>
      <c r="AU275" s="161"/>
      <c r="AV275" s="161"/>
      <c r="AW275" s="161"/>
      <c r="AX275" s="161"/>
      <c r="AY275" s="161"/>
      <c r="AZ275" s="161"/>
      <c r="BA275" s="161"/>
      <c r="BB275" s="161"/>
      <c r="BC275" s="161"/>
      <c r="BD275" s="161"/>
      <c r="BE275" s="161"/>
      <c r="BF275" s="161"/>
      <c r="BG275" s="161"/>
      <c r="BH275" s="161"/>
      <c r="BI275" s="161"/>
      <c r="BJ275" s="161"/>
      <c r="BK275" s="161"/>
      <c r="BL275" s="161"/>
      <c r="BM275" s="161"/>
    </row>
    <row r="276" spans="1:65" s="164" customFormat="1" x14ac:dyDescent="0.2">
      <c r="A276" s="161"/>
      <c r="B276" s="161"/>
      <c r="C276" s="161"/>
      <c r="D276" s="161"/>
      <c r="E276" s="161"/>
      <c r="F276" s="161"/>
      <c r="G276" s="161"/>
      <c r="H276" s="161"/>
      <c r="I276" s="161"/>
      <c r="J276" s="161"/>
      <c r="L276" s="161"/>
      <c r="M276" s="161"/>
      <c r="N276" s="161"/>
      <c r="O276" s="161"/>
      <c r="P276" s="161"/>
      <c r="Q276" s="161"/>
      <c r="R276" s="161"/>
      <c r="S276" s="161"/>
      <c r="T276" s="161"/>
      <c r="U276" s="161"/>
      <c r="V276" s="161"/>
      <c r="W276" s="161"/>
      <c r="X276" s="161"/>
      <c r="Y276" s="161"/>
      <c r="Z276" s="161"/>
      <c r="AA276" s="161"/>
      <c r="AB276" s="161"/>
      <c r="AC276" s="161"/>
      <c r="AD276" s="161"/>
      <c r="AE276" s="161"/>
      <c r="AF276" s="161"/>
      <c r="AG276" s="161"/>
      <c r="AH276" s="161"/>
      <c r="AI276" s="161"/>
      <c r="AJ276" s="161"/>
      <c r="AK276" s="161"/>
      <c r="AL276" s="161"/>
      <c r="AM276" s="161"/>
      <c r="AN276" s="161"/>
      <c r="AO276" s="161"/>
      <c r="AP276" s="161"/>
      <c r="AQ276" s="161"/>
      <c r="AR276" s="161"/>
      <c r="AS276" s="161"/>
      <c r="AT276" s="161"/>
      <c r="AU276" s="161"/>
      <c r="AV276" s="161"/>
      <c r="AW276" s="161"/>
      <c r="AX276" s="161"/>
      <c r="AY276" s="161"/>
      <c r="AZ276" s="161"/>
      <c r="BA276" s="161"/>
      <c r="BB276" s="161"/>
      <c r="BC276" s="161"/>
      <c r="BD276" s="161"/>
      <c r="BE276" s="161"/>
      <c r="BF276" s="161"/>
      <c r="BG276" s="161"/>
      <c r="BH276" s="161"/>
      <c r="BI276" s="161"/>
      <c r="BJ276" s="161"/>
      <c r="BK276" s="161"/>
      <c r="BL276" s="161"/>
      <c r="BM276" s="161"/>
    </row>
    <row r="277" spans="1:65" s="164" customFormat="1" x14ac:dyDescent="0.2">
      <c r="A277" s="161"/>
      <c r="B277" s="161"/>
      <c r="C277" s="161"/>
      <c r="D277" s="161"/>
      <c r="E277" s="161"/>
      <c r="F277" s="161"/>
      <c r="G277" s="161"/>
      <c r="H277" s="161"/>
      <c r="I277" s="161"/>
      <c r="J277" s="161"/>
      <c r="L277" s="161"/>
      <c r="M277" s="161"/>
      <c r="N277" s="161"/>
      <c r="O277" s="161"/>
      <c r="P277" s="161"/>
      <c r="Q277" s="161"/>
      <c r="R277" s="161"/>
      <c r="S277" s="161"/>
      <c r="T277" s="161"/>
      <c r="U277" s="161"/>
      <c r="V277" s="161"/>
      <c r="W277" s="161"/>
      <c r="X277" s="161"/>
      <c r="Y277" s="161"/>
      <c r="Z277" s="161"/>
      <c r="AA277" s="161"/>
      <c r="AB277" s="161"/>
      <c r="AC277" s="161"/>
      <c r="AD277" s="161"/>
      <c r="AE277" s="161"/>
      <c r="AF277" s="161"/>
      <c r="AG277" s="161"/>
      <c r="AH277" s="161"/>
      <c r="AI277" s="161"/>
      <c r="AJ277" s="161"/>
      <c r="AK277" s="161"/>
      <c r="AL277" s="161"/>
      <c r="AM277" s="161"/>
      <c r="AN277" s="161"/>
      <c r="AO277" s="161"/>
      <c r="AP277" s="161"/>
      <c r="AQ277" s="161"/>
      <c r="AR277" s="161"/>
      <c r="AS277" s="161"/>
      <c r="AT277" s="161"/>
      <c r="AU277" s="161"/>
      <c r="AV277" s="161"/>
      <c r="AW277" s="161"/>
      <c r="AX277" s="161"/>
      <c r="AY277" s="161"/>
      <c r="AZ277" s="161"/>
      <c r="BA277" s="161"/>
      <c r="BB277" s="161"/>
      <c r="BC277" s="161"/>
      <c r="BD277" s="161"/>
      <c r="BE277" s="161"/>
      <c r="BF277" s="161"/>
      <c r="BG277" s="161"/>
      <c r="BH277" s="161"/>
      <c r="BI277" s="161"/>
      <c r="BJ277" s="161"/>
      <c r="BK277" s="161"/>
      <c r="BL277" s="161"/>
      <c r="BM277" s="161"/>
    </row>
    <row r="278" spans="1:65" s="164" customFormat="1" x14ac:dyDescent="0.2">
      <c r="A278" s="161"/>
      <c r="B278" s="161"/>
      <c r="C278" s="161"/>
      <c r="D278" s="161"/>
      <c r="E278" s="161"/>
      <c r="F278" s="161"/>
      <c r="G278" s="161"/>
      <c r="H278" s="161"/>
      <c r="I278" s="161"/>
      <c r="J278" s="161"/>
      <c r="L278" s="161"/>
      <c r="M278" s="161"/>
      <c r="N278" s="161"/>
      <c r="O278" s="161"/>
      <c r="P278" s="161"/>
      <c r="Q278" s="161"/>
      <c r="R278" s="161"/>
      <c r="S278" s="161"/>
      <c r="T278" s="161"/>
      <c r="U278" s="161"/>
      <c r="V278" s="161"/>
      <c r="W278" s="161"/>
      <c r="X278" s="161"/>
      <c r="Y278" s="161"/>
      <c r="Z278" s="161"/>
      <c r="AA278" s="161"/>
      <c r="AB278" s="161"/>
      <c r="AC278" s="161"/>
      <c r="AD278" s="161"/>
      <c r="AE278" s="161"/>
      <c r="AF278" s="161"/>
      <c r="AG278" s="161"/>
      <c r="AH278" s="161"/>
      <c r="AI278" s="161"/>
      <c r="AJ278" s="161"/>
      <c r="AK278" s="161"/>
      <c r="AL278" s="161"/>
      <c r="AM278" s="161"/>
      <c r="AN278" s="161"/>
      <c r="AO278" s="161"/>
      <c r="AP278" s="161"/>
      <c r="AQ278" s="161"/>
      <c r="AR278" s="161"/>
      <c r="AS278" s="161"/>
      <c r="AT278" s="161"/>
      <c r="AU278" s="161"/>
      <c r="AV278" s="161"/>
      <c r="AW278" s="161"/>
      <c r="AX278" s="161"/>
      <c r="AY278" s="161"/>
      <c r="AZ278" s="161"/>
      <c r="BA278" s="161"/>
      <c r="BB278" s="161"/>
      <c r="BC278" s="161"/>
      <c r="BD278" s="161"/>
      <c r="BE278" s="161"/>
      <c r="BF278" s="161"/>
      <c r="BG278" s="161"/>
      <c r="BH278" s="161"/>
      <c r="BI278" s="161"/>
      <c r="BJ278" s="161"/>
      <c r="BK278" s="161"/>
      <c r="BL278" s="161"/>
      <c r="BM278" s="161"/>
    </row>
    <row r="279" spans="1:65" s="164" customFormat="1" x14ac:dyDescent="0.2">
      <c r="A279" s="161"/>
      <c r="B279" s="161"/>
      <c r="C279" s="161"/>
      <c r="D279" s="161"/>
      <c r="E279" s="161"/>
      <c r="F279" s="161"/>
      <c r="G279" s="161"/>
      <c r="H279" s="161"/>
      <c r="I279" s="161"/>
      <c r="J279" s="161"/>
      <c r="L279" s="161"/>
      <c r="M279" s="161"/>
      <c r="N279" s="161"/>
      <c r="O279" s="161"/>
      <c r="P279" s="161"/>
      <c r="Q279" s="161"/>
      <c r="R279" s="161"/>
      <c r="S279" s="161"/>
      <c r="T279" s="161"/>
      <c r="U279" s="161"/>
      <c r="V279" s="161"/>
      <c r="W279" s="161"/>
      <c r="X279" s="161"/>
      <c r="Y279" s="161"/>
      <c r="Z279" s="161"/>
      <c r="AA279" s="161"/>
      <c r="AB279" s="161"/>
      <c r="AC279" s="161"/>
      <c r="AD279" s="161"/>
      <c r="AE279" s="161"/>
      <c r="AF279" s="161"/>
      <c r="AG279" s="161"/>
      <c r="AH279" s="161"/>
      <c r="AI279" s="161"/>
      <c r="AJ279" s="161"/>
      <c r="AK279" s="161"/>
      <c r="AL279" s="161"/>
      <c r="AM279" s="161"/>
      <c r="AN279" s="161"/>
      <c r="AO279" s="161"/>
      <c r="AP279" s="161"/>
      <c r="AQ279" s="161"/>
      <c r="AR279" s="161"/>
      <c r="AS279" s="161"/>
      <c r="AT279" s="161"/>
      <c r="AU279" s="161"/>
      <c r="AV279" s="161"/>
      <c r="AW279" s="161"/>
      <c r="AX279" s="161"/>
      <c r="AY279" s="161"/>
      <c r="AZ279" s="161"/>
      <c r="BA279" s="161"/>
      <c r="BB279" s="161"/>
      <c r="BC279" s="161"/>
      <c r="BD279" s="161"/>
      <c r="BE279" s="161"/>
      <c r="BF279" s="161"/>
      <c r="BG279" s="161"/>
      <c r="BH279" s="161"/>
      <c r="BI279" s="161"/>
      <c r="BJ279" s="161"/>
      <c r="BK279" s="161"/>
      <c r="BL279" s="161"/>
      <c r="BM279" s="161"/>
    </row>
    <row r="280" spans="1:65" s="164" customFormat="1" x14ac:dyDescent="0.2">
      <c r="A280" s="161"/>
      <c r="B280" s="161"/>
      <c r="C280" s="161"/>
      <c r="D280" s="161"/>
      <c r="E280" s="161"/>
      <c r="F280" s="161"/>
      <c r="G280" s="161"/>
      <c r="H280" s="161"/>
      <c r="I280" s="161"/>
      <c r="J280" s="161"/>
      <c r="L280" s="161"/>
      <c r="M280" s="161"/>
      <c r="N280" s="161"/>
      <c r="O280" s="161"/>
      <c r="P280" s="161"/>
      <c r="Q280" s="161"/>
      <c r="R280" s="161"/>
      <c r="S280" s="161"/>
      <c r="T280" s="161"/>
      <c r="U280" s="161"/>
      <c r="V280" s="161"/>
      <c r="W280" s="161"/>
      <c r="X280" s="161"/>
      <c r="Y280" s="161"/>
      <c r="Z280" s="161"/>
      <c r="AA280" s="161"/>
      <c r="AB280" s="161"/>
      <c r="AC280" s="161"/>
      <c r="AD280" s="161"/>
      <c r="AE280" s="161"/>
      <c r="AF280" s="161"/>
      <c r="AG280" s="161"/>
      <c r="AH280" s="161"/>
      <c r="AI280" s="161"/>
      <c r="AJ280" s="161"/>
      <c r="AK280" s="161"/>
      <c r="AL280" s="161"/>
      <c r="AM280" s="161"/>
      <c r="AN280" s="161"/>
      <c r="AO280" s="161"/>
      <c r="AP280" s="161"/>
      <c r="AQ280" s="161"/>
      <c r="AR280" s="161"/>
      <c r="AS280" s="161"/>
      <c r="AT280" s="161"/>
      <c r="AU280" s="161"/>
      <c r="AV280" s="161"/>
      <c r="AW280" s="161"/>
      <c r="AX280" s="161"/>
      <c r="AY280" s="161"/>
      <c r="AZ280" s="161"/>
      <c r="BA280" s="161"/>
      <c r="BB280" s="161"/>
      <c r="BC280" s="161"/>
      <c r="BD280" s="161"/>
      <c r="BE280" s="161"/>
      <c r="BF280" s="161"/>
      <c r="BG280" s="161"/>
      <c r="BH280" s="161"/>
      <c r="BI280" s="161"/>
      <c r="BJ280" s="161"/>
      <c r="BK280" s="161"/>
      <c r="BL280" s="161"/>
      <c r="BM280" s="161"/>
    </row>
    <row r="281" spans="1:65" s="164" customFormat="1" x14ac:dyDescent="0.2">
      <c r="A281" s="161"/>
      <c r="B281" s="161"/>
      <c r="C281" s="161"/>
      <c r="D281" s="161"/>
      <c r="E281" s="161"/>
      <c r="F281" s="161"/>
      <c r="G281" s="161"/>
      <c r="H281" s="161"/>
      <c r="I281" s="161"/>
      <c r="J281" s="161"/>
      <c r="L281" s="161"/>
      <c r="M281" s="161"/>
      <c r="N281" s="161"/>
      <c r="O281" s="161"/>
      <c r="P281" s="161"/>
      <c r="Q281" s="161"/>
      <c r="R281" s="161"/>
      <c r="S281" s="161"/>
      <c r="T281" s="161"/>
      <c r="U281" s="161"/>
      <c r="V281" s="161"/>
      <c r="W281" s="161"/>
      <c r="X281" s="161"/>
      <c r="Y281" s="161"/>
      <c r="Z281" s="161"/>
      <c r="AA281" s="161"/>
      <c r="AB281" s="161"/>
      <c r="AC281" s="161"/>
      <c r="AD281" s="161"/>
      <c r="AE281" s="161"/>
      <c r="AF281" s="161"/>
      <c r="AG281" s="161"/>
      <c r="AH281" s="161"/>
      <c r="AI281" s="161"/>
      <c r="AJ281" s="161"/>
      <c r="AK281" s="161"/>
      <c r="AL281" s="161"/>
      <c r="AM281" s="161"/>
      <c r="AN281" s="161"/>
      <c r="AO281" s="161"/>
      <c r="AP281" s="161"/>
      <c r="AQ281" s="161"/>
      <c r="AR281" s="161"/>
      <c r="AS281" s="161"/>
      <c r="AT281" s="161"/>
      <c r="AU281" s="161"/>
      <c r="AV281" s="161"/>
      <c r="AW281" s="161"/>
      <c r="AX281" s="161"/>
      <c r="AY281" s="161"/>
      <c r="AZ281" s="161"/>
      <c r="BA281" s="161"/>
      <c r="BB281" s="161"/>
      <c r="BC281" s="161"/>
      <c r="BD281" s="161"/>
      <c r="BE281" s="161"/>
      <c r="BF281" s="161"/>
      <c r="BG281" s="161"/>
      <c r="BH281" s="161"/>
      <c r="BI281" s="161"/>
      <c r="BJ281" s="161"/>
      <c r="BK281" s="161"/>
      <c r="BL281" s="161"/>
      <c r="BM281" s="161"/>
    </row>
    <row r="282" spans="1:65" s="164" customFormat="1" x14ac:dyDescent="0.2">
      <c r="A282" s="161"/>
      <c r="B282" s="161"/>
      <c r="C282" s="161"/>
      <c r="D282" s="161"/>
      <c r="E282" s="161"/>
      <c r="F282" s="161"/>
      <c r="G282" s="161"/>
      <c r="H282" s="161"/>
      <c r="I282" s="161"/>
      <c r="J282" s="161"/>
      <c r="L282" s="161"/>
      <c r="M282" s="161"/>
      <c r="N282" s="161"/>
      <c r="O282" s="161"/>
      <c r="P282" s="161"/>
      <c r="Q282" s="161"/>
      <c r="R282" s="161"/>
      <c r="S282" s="161"/>
      <c r="T282" s="161"/>
      <c r="U282" s="161"/>
      <c r="V282" s="161"/>
      <c r="W282" s="161"/>
      <c r="X282" s="161"/>
      <c r="Y282" s="161"/>
      <c r="Z282" s="161"/>
      <c r="AA282" s="161"/>
      <c r="AB282" s="161"/>
      <c r="AC282" s="161"/>
      <c r="AD282" s="161"/>
      <c r="AE282" s="161"/>
      <c r="AF282" s="161"/>
      <c r="AG282" s="161"/>
      <c r="AH282" s="161"/>
      <c r="AI282" s="161"/>
      <c r="AJ282" s="161"/>
      <c r="AK282" s="161"/>
      <c r="AL282" s="161"/>
      <c r="AM282" s="161"/>
      <c r="AN282" s="161"/>
      <c r="AO282" s="161"/>
      <c r="AP282" s="161"/>
      <c r="AQ282" s="161"/>
      <c r="AR282" s="161"/>
      <c r="AS282" s="161"/>
      <c r="AT282" s="161"/>
      <c r="AU282" s="161"/>
      <c r="AV282" s="161"/>
      <c r="AW282" s="161"/>
      <c r="AX282" s="161"/>
      <c r="AY282" s="161"/>
      <c r="AZ282" s="161"/>
      <c r="BA282" s="161"/>
      <c r="BB282" s="161"/>
      <c r="BC282" s="161"/>
      <c r="BD282" s="161"/>
      <c r="BE282" s="161"/>
      <c r="BF282" s="161"/>
      <c r="BG282" s="161"/>
      <c r="BH282" s="161"/>
      <c r="BI282" s="161"/>
      <c r="BJ282" s="161"/>
      <c r="BK282" s="161"/>
      <c r="BL282" s="161"/>
      <c r="BM282" s="161"/>
    </row>
    <row r="283" spans="1:65" s="164" customFormat="1" x14ac:dyDescent="0.2">
      <c r="A283" s="161"/>
      <c r="B283" s="161"/>
      <c r="C283" s="161"/>
      <c r="D283" s="161"/>
      <c r="E283" s="161"/>
      <c r="F283" s="161"/>
      <c r="G283" s="161"/>
      <c r="H283" s="161"/>
      <c r="I283" s="161"/>
      <c r="J283" s="161"/>
      <c r="L283" s="161"/>
      <c r="M283" s="161"/>
      <c r="N283" s="161"/>
      <c r="O283" s="161"/>
      <c r="P283" s="161"/>
      <c r="Q283" s="161"/>
      <c r="R283" s="161"/>
      <c r="S283" s="161"/>
      <c r="T283" s="161"/>
      <c r="U283" s="161"/>
      <c r="V283" s="161"/>
      <c r="W283" s="161"/>
      <c r="X283" s="161"/>
      <c r="Y283" s="161"/>
      <c r="Z283" s="161"/>
      <c r="AA283" s="161"/>
      <c r="AB283" s="161"/>
      <c r="AC283" s="161"/>
      <c r="AD283" s="161"/>
      <c r="AE283" s="161"/>
      <c r="AF283" s="161"/>
      <c r="AG283" s="161"/>
      <c r="AH283" s="161"/>
      <c r="AI283" s="161"/>
      <c r="AJ283" s="161"/>
      <c r="AK283" s="161"/>
      <c r="AL283" s="161"/>
      <c r="AM283" s="161"/>
      <c r="AN283" s="161"/>
      <c r="AO283" s="161"/>
      <c r="AP283" s="161"/>
      <c r="AQ283" s="161"/>
      <c r="AR283" s="161"/>
      <c r="AS283" s="161"/>
      <c r="AT283" s="161"/>
      <c r="AU283" s="161"/>
      <c r="AV283" s="161"/>
      <c r="AW283" s="161"/>
      <c r="AX283" s="161"/>
      <c r="AY283" s="161"/>
      <c r="AZ283" s="161"/>
      <c r="BA283" s="161"/>
      <c r="BB283" s="161"/>
      <c r="BC283" s="161"/>
      <c r="BD283" s="161"/>
      <c r="BE283" s="161"/>
      <c r="BF283" s="161"/>
      <c r="BG283" s="161"/>
      <c r="BH283" s="161"/>
      <c r="BI283" s="161"/>
      <c r="BJ283" s="161"/>
      <c r="BK283" s="161"/>
      <c r="BL283" s="161"/>
      <c r="BM283" s="161"/>
    </row>
    <row r="284" spans="1:65" s="164" customFormat="1" x14ac:dyDescent="0.2">
      <c r="A284" s="161"/>
      <c r="B284" s="161"/>
      <c r="C284" s="161"/>
      <c r="D284" s="161"/>
      <c r="E284" s="161"/>
      <c r="F284" s="161"/>
      <c r="G284" s="161"/>
      <c r="H284" s="161"/>
      <c r="I284" s="161"/>
      <c r="J284" s="161"/>
      <c r="L284" s="161"/>
      <c r="M284" s="161"/>
      <c r="N284" s="161"/>
      <c r="O284" s="161"/>
      <c r="P284" s="161"/>
      <c r="Q284" s="161"/>
      <c r="R284" s="161"/>
      <c r="S284" s="161"/>
      <c r="T284" s="161"/>
      <c r="U284" s="161"/>
      <c r="V284" s="161"/>
      <c r="W284" s="161"/>
      <c r="X284" s="161"/>
      <c r="Y284" s="161"/>
      <c r="Z284" s="161"/>
      <c r="AA284" s="161"/>
      <c r="AB284" s="161"/>
      <c r="AC284" s="161"/>
      <c r="AD284" s="161"/>
      <c r="AE284" s="161"/>
      <c r="AF284" s="161"/>
      <c r="AG284" s="161"/>
      <c r="AH284" s="161"/>
      <c r="AI284" s="161"/>
      <c r="AJ284" s="161"/>
      <c r="AK284" s="161"/>
      <c r="AL284" s="161"/>
      <c r="AM284" s="161"/>
      <c r="AN284" s="161"/>
      <c r="AO284" s="161"/>
      <c r="AP284" s="161"/>
      <c r="AQ284" s="161"/>
      <c r="AR284" s="161"/>
      <c r="AS284" s="161"/>
      <c r="AT284" s="161"/>
      <c r="AU284" s="161"/>
      <c r="AV284" s="161"/>
      <c r="AW284" s="161"/>
      <c r="AX284" s="161"/>
      <c r="AY284" s="161"/>
      <c r="AZ284" s="161"/>
      <c r="BA284" s="161"/>
      <c r="BB284" s="161"/>
      <c r="BC284" s="161"/>
      <c r="BD284" s="161"/>
      <c r="BE284" s="161"/>
      <c r="BF284" s="161"/>
      <c r="BG284" s="161"/>
      <c r="BH284" s="161"/>
      <c r="BI284" s="161"/>
      <c r="BJ284" s="161"/>
      <c r="BK284" s="161"/>
      <c r="BL284" s="161"/>
      <c r="BM284" s="161"/>
    </row>
    <row r="285" spans="1:65" s="164" customFormat="1" x14ac:dyDescent="0.2">
      <c r="A285" s="161"/>
      <c r="B285" s="161"/>
      <c r="C285" s="161"/>
      <c r="D285" s="161"/>
      <c r="E285" s="161"/>
      <c r="F285" s="161"/>
      <c r="G285" s="161"/>
      <c r="H285" s="161"/>
      <c r="I285" s="161"/>
      <c r="J285" s="161"/>
      <c r="L285" s="161"/>
      <c r="M285" s="161"/>
      <c r="N285" s="161"/>
      <c r="O285" s="161"/>
      <c r="P285" s="161"/>
      <c r="Q285" s="161"/>
      <c r="R285" s="161"/>
      <c r="S285" s="161"/>
      <c r="T285" s="161"/>
      <c r="U285" s="161"/>
      <c r="V285" s="161"/>
      <c r="W285" s="161"/>
      <c r="X285" s="161"/>
      <c r="Y285" s="161"/>
      <c r="Z285" s="161"/>
      <c r="AA285" s="161"/>
      <c r="AB285" s="161"/>
      <c r="AC285" s="161"/>
      <c r="AD285" s="161"/>
      <c r="AE285" s="161"/>
      <c r="AF285" s="161"/>
      <c r="AG285" s="161"/>
      <c r="AH285" s="161"/>
      <c r="AI285" s="161"/>
      <c r="AJ285" s="161"/>
      <c r="AK285" s="161"/>
      <c r="AL285" s="161"/>
      <c r="AM285" s="161"/>
      <c r="AN285" s="161"/>
      <c r="AO285" s="161"/>
      <c r="AP285" s="161"/>
      <c r="AQ285" s="161"/>
      <c r="AR285" s="161"/>
      <c r="AS285" s="161"/>
      <c r="AT285" s="161"/>
      <c r="AU285" s="161"/>
      <c r="AV285" s="161"/>
      <c r="AW285" s="161"/>
      <c r="AX285" s="161"/>
      <c r="AY285" s="161"/>
      <c r="AZ285" s="161"/>
      <c r="BA285" s="161"/>
      <c r="BB285" s="161"/>
      <c r="BC285" s="161"/>
      <c r="BD285" s="161"/>
      <c r="BE285" s="161"/>
      <c r="BF285" s="161"/>
      <c r="BG285" s="161"/>
      <c r="BH285" s="161"/>
      <c r="BI285" s="161"/>
      <c r="BJ285" s="161"/>
      <c r="BK285" s="161"/>
      <c r="BL285" s="161"/>
      <c r="BM285" s="161"/>
    </row>
    <row r="286" spans="1:65" s="164" customFormat="1" x14ac:dyDescent="0.2">
      <c r="A286" s="161"/>
      <c r="B286" s="161"/>
      <c r="C286" s="161"/>
      <c r="D286" s="161"/>
      <c r="E286" s="161"/>
      <c r="F286" s="161"/>
      <c r="G286" s="161"/>
      <c r="H286" s="161"/>
      <c r="I286" s="161"/>
      <c r="J286" s="161"/>
      <c r="L286" s="161"/>
      <c r="M286" s="161"/>
      <c r="N286" s="161"/>
      <c r="O286" s="161"/>
      <c r="P286" s="161"/>
      <c r="Q286" s="161"/>
      <c r="R286" s="161"/>
      <c r="S286" s="161"/>
      <c r="T286" s="161"/>
      <c r="U286" s="161"/>
      <c r="V286" s="161"/>
      <c r="W286" s="161"/>
      <c r="X286" s="161"/>
      <c r="Y286" s="161"/>
      <c r="Z286" s="161"/>
      <c r="AA286" s="161"/>
      <c r="AB286" s="161"/>
      <c r="AC286" s="161"/>
      <c r="AD286" s="161"/>
      <c r="AE286" s="161"/>
      <c r="AF286" s="161"/>
      <c r="AG286" s="161"/>
      <c r="AH286" s="161"/>
      <c r="AI286" s="161"/>
      <c r="AJ286" s="161"/>
      <c r="AK286" s="161"/>
      <c r="AL286" s="161"/>
      <c r="AM286" s="161"/>
      <c r="AN286" s="161"/>
      <c r="AO286" s="161"/>
      <c r="AP286" s="161"/>
      <c r="AQ286" s="161"/>
      <c r="AR286" s="161"/>
      <c r="AS286" s="161"/>
      <c r="AT286" s="161"/>
      <c r="AU286" s="161"/>
      <c r="AV286" s="161"/>
      <c r="AW286" s="161"/>
      <c r="AX286" s="161"/>
      <c r="AY286" s="161"/>
      <c r="AZ286" s="161"/>
      <c r="BA286" s="161"/>
      <c r="BB286" s="161"/>
      <c r="BC286" s="161"/>
      <c r="BD286" s="161"/>
      <c r="BE286" s="161"/>
      <c r="BF286" s="161"/>
      <c r="BG286" s="161"/>
      <c r="BH286" s="161"/>
      <c r="BI286" s="161"/>
      <c r="BJ286" s="161"/>
      <c r="BK286" s="161"/>
      <c r="BL286" s="161"/>
      <c r="BM286" s="161"/>
    </row>
    <row r="287" spans="1:65" s="164" customFormat="1" x14ac:dyDescent="0.2">
      <c r="A287" s="161"/>
      <c r="B287" s="161"/>
      <c r="C287" s="161"/>
      <c r="D287" s="161"/>
      <c r="E287" s="161"/>
      <c r="F287" s="161"/>
      <c r="G287" s="161"/>
      <c r="H287" s="161"/>
      <c r="I287" s="161"/>
      <c r="J287" s="161"/>
      <c r="L287" s="161"/>
      <c r="M287" s="161"/>
      <c r="N287" s="161"/>
      <c r="O287" s="161"/>
      <c r="P287" s="161"/>
      <c r="Q287" s="161"/>
      <c r="R287" s="161"/>
      <c r="S287" s="161"/>
      <c r="T287" s="161"/>
      <c r="U287" s="161"/>
      <c r="V287" s="161"/>
      <c r="W287" s="161"/>
      <c r="X287" s="161"/>
      <c r="Y287" s="161"/>
      <c r="Z287" s="161"/>
      <c r="AA287" s="161"/>
      <c r="AB287" s="161"/>
      <c r="AC287" s="161"/>
      <c r="AD287" s="161"/>
      <c r="AE287" s="161"/>
      <c r="AF287" s="161"/>
      <c r="AG287" s="161"/>
      <c r="AH287" s="161"/>
      <c r="AI287" s="161"/>
      <c r="AJ287" s="161"/>
      <c r="AK287" s="161"/>
      <c r="AL287" s="161"/>
      <c r="AM287" s="161"/>
      <c r="AN287" s="161"/>
      <c r="AO287" s="161"/>
      <c r="AP287" s="161"/>
      <c r="AQ287" s="161"/>
      <c r="AR287" s="161"/>
      <c r="AS287" s="161"/>
      <c r="AT287" s="161"/>
      <c r="AU287" s="161"/>
      <c r="AV287" s="161"/>
      <c r="AW287" s="161"/>
      <c r="AX287" s="161"/>
      <c r="AY287" s="161"/>
      <c r="AZ287" s="161"/>
      <c r="BA287" s="161"/>
      <c r="BB287" s="161"/>
      <c r="BC287" s="161"/>
      <c r="BD287" s="161"/>
      <c r="BE287" s="161"/>
      <c r="BF287" s="161"/>
      <c r="BG287" s="161"/>
      <c r="BH287" s="161"/>
      <c r="BI287" s="161"/>
      <c r="BJ287" s="161"/>
      <c r="BK287" s="161"/>
      <c r="BL287" s="161"/>
      <c r="BM287" s="161"/>
    </row>
    <row r="288" spans="1:65" s="164" customFormat="1" x14ac:dyDescent="0.2">
      <c r="A288" s="161"/>
      <c r="B288" s="161"/>
      <c r="C288" s="161"/>
      <c r="D288" s="161"/>
      <c r="E288" s="161"/>
      <c r="F288" s="161"/>
      <c r="G288" s="161"/>
      <c r="H288" s="161"/>
      <c r="I288" s="161"/>
      <c r="J288" s="161"/>
      <c r="L288" s="161"/>
      <c r="M288" s="161"/>
      <c r="N288" s="161"/>
      <c r="O288" s="161"/>
      <c r="P288" s="161"/>
      <c r="Q288" s="161"/>
      <c r="R288" s="161"/>
      <c r="S288" s="161"/>
      <c r="T288" s="161"/>
      <c r="U288" s="161"/>
      <c r="V288" s="161"/>
      <c r="W288" s="161"/>
      <c r="X288" s="161"/>
      <c r="Y288" s="161"/>
      <c r="Z288" s="161"/>
      <c r="AA288" s="161"/>
      <c r="AB288" s="161"/>
      <c r="AC288" s="161"/>
      <c r="AD288" s="161"/>
      <c r="AE288" s="161"/>
      <c r="AF288" s="161"/>
      <c r="AG288" s="161"/>
      <c r="AH288" s="161"/>
      <c r="AI288" s="161"/>
      <c r="AJ288" s="161"/>
      <c r="AK288" s="161"/>
      <c r="AL288" s="161"/>
      <c r="AM288" s="161"/>
      <c r="AN288" s="161"/>
      <c r="AO288" s="161"/>
      <c r="AP288" s="161"/>
      <c r="AQ288" s="161"/>
      <c r="AR288" s="161"/>
      <c r="AS288" s="161"/>
      <c r="AT288" s="161"/>
      <c r="AU288" s="161"/>
      <c r="AV288" s="161"/>
      <c r="AW288" s="161"/>
      <c r="AX288" s="161"/>
      <c r="AY288" s="161"/>
      <c r="AZ288" s="161"/>
      <c r="BA288" s="161"/>
      <c r="BB288" s="161"/>
      <c r="BC288" s="161"/>
      <c r="BD288" s="161"/>
      <c r="BE288" s="161"/>
      <c r="BF288" s="161"/>
      <c r="BG288" s="161"/>
      <c r="BH288" s="161"/>
      <c r="BI288" s="161"/>
      <c r="BJ288" s="161"/>
      <c r="BK288" s="161"/>
      <c r="BL288" s="161"/>
      <c r="BM288" s="161"/>
    </row>
    <row r="289" spans="1:65" s="164" customFormat="1" x14ac:dyDescent="0.2">
      <c r="A289" s="161"/>
      <c r="B289" s="161"/>
      <c r="C289" s="161"/>
      <c r="D289" s="161"/>
      <c r="E289" s="161"/>
      <c r="F289" s="161"/>
      <c r="G289" s="161"/>
      <c r="H289" s="161"/>
      <c r="I289" s="161"/>
      <c r="J289" s="161"/>
      <c r="L289" s="161"/>
      <c r="M289" s="161"/>
      <c r="N289" s="161"/>
      <c r="O289" s="161"/>
      <c r="P289" s="161"/>
      <c r="Q289" s="161"/>
      <c r="R289" s="161"/>
      <c r="S289" s="161"/>
      <c r="T289" s="161"/>
      <c r="U289" s="161"/>
      <c r="V289" s="161"/>
      <c r="W289" s="161"/>
      <c r="X289" s="161"/>
      <c r="Y289" s="161"/>
      <c r="Z289" s="161"/>
      <c r="AA289" s="161"/>
      <c r="AB289" s="161"/>
      <c r="AC289" s="161"/>
      <c r="AD289" s="161"/>
      <c r="AE289" s="161"/>
      <c r="AF289" s="161"/>
      <c r="AG289" s="161"/>
      <c r="AH289" s="161"/>
      <c r="AI289" s="161"/>
      <c r="AJ289" s="161"/>
      <c r="AK289" s="161"/>
      <c r="AL289" s="161"/>
      <c r="AM289" s="161"/>
      <c r="AN289" s="161"/>
      <c r="AO289" s="161"/>
      <c r="AP289" s="161"/>
      <c r="AQ289" s="161"/>
      <c r="AR289" s="161"/>
      <c r="AS289" s="161"/>
      <c r="AT289" s="161"/>
      <c r="AU289" s="161"/>
      <c r="AV289" s="161"/>
      <c r="AW289" s="161"/>
      <c r="AX289" s="161"/>
      <c r="AY289" s="161"/>
      <c r="AZ289" s="161"/>
      <c r="BA289" s="161"/>
      <c r="BB289" s="161"/>
      <c r="BC289" s="161"/>
      <c r="BD289" s="161"/>
      <c r="BE289" s="161"/>
      <c r="BF289" s="161"/>
      <c r="BG289" s="161"/>
      <c r="BH289" s="161"/>
      <c r="BI289" s="161"/>
      <c r="BJ289" s="161"/>
      <c r="BK289" s="161"/>
      <c r="BL289" s="161"/>
      <c r="BM289" s="161"/>
    </row>
    <row r="290" spans="1:65" s="164" customFormat="1" x14ac:dyDescent="0.2">
      <c r="A290" s="161"/>
      <c r="B290" s="161"/>
      <c r="C290" s="161"/>
      <c r="D290" s="161"/>
      <c r="E290" s="161"/>
      <c r="F290" s="161"/>
      <c r="G290" s="161"/>
      <c r="H290" s="161"/>
      <c r="I290" s="161"/>
      <c r="J290" s="161"/>
      <c r="L290" s="161"/>
      <c r="M290" s="161"/>
      <c r="N290" s="161"/>
      <c r="O290" s="161"/>
      <c r="P290" s="161"/>
      <c r="Q290" s="161"/>
      <c r="R290" s="161"/>
      <c r="S290" s="161"/>
      <c r="T290" s="161"/>
      <c r="U290" s="161"/>
      <c r="V290" s="161"/>
      <c r="W290" s="161"/>
      <c r="X290" s="161"/>
      <c r="Y290" s="161"/>
      <c r="Z290" s="161"/>
      <c r="AA290" s="161"/>
      <c r="AB290" s="161"/>
      <c r="AC290" s="161"/>
      <c r="AD290" s="161"/>
      <c r="AE290" s="161"/>
      <c r="AF290" s="161"/>
      <c r="AG290" s="161"/>
      <c r="AH290" s="161"/>
      <c r="AI290" s="161"/>
      <c r="AJ290" s="161"/>
      <c r="AK290" s="161"/>
      <c r="AL290" s="161"/>
      <c r="AM290" s="161"/>
      <c r="AN290" s="161"/>
      <c r="AO290" s="161"/>
      <c r="AP290" s="161"/>
      <c r="AQ290" s="161"/>
      <c r="AR290" s="161"/>
      <c r="AS290" s="161"/>
      <c r="AT290" s="161"/>
      <c r="AU290" s="161"/>
      <c r="AV290" s="161"/>
      <c r="AW290" s="161"/>
      <c r="AX290" s="161"/>
      <c r="AY290" s="161"/>
      <c r="AZ290" s="161"/>
      <c r="BA290" s="161"/>
      <c r="BB290" s="161"/>
      <c r="BC290" s="161"/>
      <c r="BD290" s="161"/>
      <c r="BE290" s="161"/>
      <c r="BF290" s="161"/>
      <c r="BG290" s="161"/>
      <c r="BH290" s="161"/>
      <c r="BI290" s="161"/>
      <c r="BJ290" s="161"/>
      <c r="BK290" s="161"/>
      <c r="BL290" s="161"/>
      <c r="BM290" s="161"/>
    </row>
    <row r="291" spans="1:65" s="164" customFormat="1" x14ac:dyDescent="0.2">
      <c r="A291" s="161"/>
      <c r="B291" s="161"/>
      <c r="C291" s="161"/>
      <c r="D291" s="161"/>
      <c r="E291" s="161"/>
      <c r="F291" s="161"/>
      <c r="G291" s="161"/>
      <c r="H291" s="161"/>
      <c r="I291" s="161"/>
      <c r="J291" s="161"/>
      <c r="L291" s="161"/>
      <c r="M291" s="161"/>
      <c r="N291" s="161"/>
      <c r="O291" s="161"/>
      <c r="P291" s="161"/>
      <c r="Q291" s="161"/>
      <c r="R291" s="161"/>
      <c r="S291" s="161"/>
      <c r="T291" s="161"/>
      <c r="U291" s="161"/>
      <c r="V291" s="161"/>
      <c r="W291" s="161"/>
      <c r="X291" s="161"/>
      <c r="Y291" s="161"/>
      <c r="Z291" s="161"/>
      <c r="AA291" s="161"/>
      <c r="AB291" s="161"/>
      <c r="AC291" s="161"/>
      <c r="AD291" s="161"/>
      <c r="AE291" s="161"/>
      <c r="AF291" s="161"/>
      <c r="AG291" s="161"/>
      <c r="AH291" s="161"/>
      <c r="AI291" s="161"/>
      <c r="AJ291" s="161"/>
      <c r="AK291" s="161"/>
      <c r="AL291" s="161"/>
      <c r="AM291" s="161"/>
      <c r="AN291" s="161"/>
      <c r="AO291" s="161"/>
      <c r="AP291" s="161"/>
      <c r="AQ291" s="161"/>
      <c r="AR291" s="161"/>
      <c r="AS291" s="161"/>
      <c r="AT291" s="161"/>
      <c r="AU291" s="161"/>
      <c r="AV291" s="161"/>
      <c r="AW291" s="161"/>
      <c r="AX291" s="161"/>
      <c r="AY291" s="161"/>
      <c r="AZ291" s="161"/>
      <c r="BA291" s="161"/>
      <c r="BB291" s="161"/>
      <c r="BC291" s="161"/>
      <c r="BD291" s="161"/>
      <c r="BE291" s="161"/>
      <c r="BF291" s="161"/>
      <c r="BG291" s="161"/>
      <c r="BH291" s="161"/>
      <c r="BI291" s="161"/>
      <c r="BJ291" s="161"/>
      <c r="BK291" s="161"/>
      <c r="BL291" s="161"/>
      <c r="BM291" s="161"/>
    </row>
    <row r="292" spans="1:65" s="164" customFormat="1" x14ac:dyDescent="0.2">
      <c r="A292" s="161"/>
      <c r="B292" s="161"/>
      <c r="C292" s="161"/>
      <c r="D292" s="161"/>
      <c r="E292" s="161"/>
      <c r="F292" s="161"/>
      <c r="G292" s="161"/>
      <c r="H292" s="161"/>
      <c r="I292" s="161"/>
      <c r="J292" s="161"/>
      <c r="L292" s="161"/>
      <c r="M292" s="161"/>
      <c r="N292" s="161"/>
      <c r="O292" s="161"/>
      <c r="P292" s="161"/>
      <c r="Q292" s="161"/>
      <c r="R292" s="161"/>
      <c r="S292" s="161"/>
      <c r="T292" s="161"/>
      <c r="U292" s="161"/>
      <c r="V292" s="161"/>
      <c r="W292" s="161"/>
      <c r="X292" s="161"/>
      <c r="Y292" s="161"/>
      <c r="Z292" s="161"/>
      <c r="AA292" s="161"/>
      <c r="AB292" s="161"/>
      <c r="AC292" s="161"/>
      <c r="AD292" s="161"/>
      <c r="AE292" s="161"/>
      <c r="AF292" s="161"/>
      <c r="AG292" s="161"/>
      <c r="AH292" s="161"/>
      <c r="AI292" s="161"/>
      <c r="AJ292" s="161"/>
      <c r="AK292" s="161"/>
      <c r="AL292" s="161"/>
      <c r="AM292" s="161"/>
      <c r="AN292" s="161"/>
      <c r="AO292" s="161"/>
      <c r="AP292" s="161"/>
      <c r="AQ292" s="161"/>
      <c r="AR292" s="161"/>
      <c r="AS292" s="161"/>
      <c r="AT292" s="161"/>
      <c r="AU292" s="161"/>
      <c r="AV292" s="161"/>
      <c r="AW292" s="161"/>
      <c r="AX292" s="161"/>
      <c r="AY292" s="161"/>
      <c r="AZ292" s="161"/>
      <c r="BA292" s="161"/>
      <c r="BB292" s="161"/>
      <c r="BC292" s="161"/>
      <c r="BD292" s="161"/>
      <c r="BE292" s="161"/>
      <c r="BF292" s="161"/>
      <c r="BG292" s="161"/>
      <c r="BH292" s="161"/>
      <c r="BI292" s="161"/>
      <c r="BJ292" s="161"/>
      <c r="BK292" s="161"/>
      <c r="BL292" s="161"/>
      <c r="BM292" s="161"/>
    </row>
    <row r="293" spans="1:65" s="164" customFormat="1" x14ac:dyDescent="0.2">
      <c r="A293" s="161"/>
      <c r="B293" s="161"/>
      <c r="C293" s="161"/>
      <c r="D293" s="161"/>
      <c r="E293" s="161"/>
      <c r="F293" s="161"/>
      <c r="G293" s="161"/>
      <c r="H293" s="161"/>
      <c r="I293" s="161"/>
      <c r="J293" s="161"/>
      <c r="L293" s="161"/>
      <c r="M293" s="161"/>
      <c r="N293" s="161"/>
      <c r="O293" s="161"/>
      <c r="P293" s="161"/>
      <c r="Q293" s="161"/>
      <c r="R293" s="161"/>
      <c r="S293" s="161"/>
      <c r="T293" s="161"/>
      <c r="U293" s="161"/>
      <c r="V293" s="161"/>
      <c r="W293" s="161"/>
      <c r="X293" s="161"/>
      <c r="Y293" s="161"/>
      <c r="Z293" s="161"/>
      <c r="AA293" s="161"/>
      <c r="AB293" s="161"/>
      <c r="AC293" s="161"/>
      <c r="AD293" s="161"/>
      <c r="AE293" s="161"/>
      <c r="AF293" s="161"/>
      <c r="AG293" s="161"/>
      <c r="AH293" s="161"/>
      <c r="AI293" s="161"/>
      <c r="AJ293" s="161"/>
      <c r="AK293" s="161"/>
      <c r="AL293" s="161"/>
      <c r="AM293" s="161"/>
      <c r="AN293" s="161"/>
      <c r="AO293" s="161"/>
      <c r="AP293" s="161"/>
      <c r="AQ293" s="161"/>
      <c r="AR293" s="161"/>
      <c r="AS293" s="161"/>
      <c r="AT293" s="161"/>
      <c r="AU293" s="161"/>
      <c r="AV293" s="161"/>
      <c r="AW293" s="161"/>
      <c r="AX293" s="161"/>
      <c r="AY293" s="161"/>
      <c r="AZ293" s="161"/>
      <c r="BA293" s="161"/>
      <c r="BB293" s="161"/>
      <c r="BC293" s="161"/>
      <c r="BD293" s="161"/>
      <c r="BE293" s="161"/>
      <c r="BF293" s="161"/>
      <c r="BG293" s="161"/>
      <c r="BH293" s="161"/>
      <c r="BI293" s="161"/>
      <c r="BJ293" s="161"/>
      <c r="BK293" s="161"/>
      <c r="BL293" s="161"/>
      <c r="BM293" s="161"/>
    </row>
    <row r="294" spans="1:65" s="164" customFormat="1" x14ac:dyDescent="0.2">
      <c r="A294" s="161"/>
      <c r="B294" s="161"/>
      <c r="C294" s="161"/>
      <c r="D294" s="161"/>
      <c r="E294" s="161"/>
      <c r="F294" s="161"/>
      <c r="G294" s="161"/>
      <c r="H294" s="161"/>
      <c r="I294" s="161"/>
      <c r="J294" s="161"/>
      <c r="L294" s="161"/>
      <c r="M294" s="161"/>
      <c r="N294" s="161"/>
      <c r="O294" s="161"/>
      <c r="P294" s="161"/>
      <c r="Q294" s="161"/>
      <c r="R294" s="161"/>
      <c r="S294" s="161"/>
      <c r="T294" s="161"/>
      <c r="U294" s="161"/>
      <c r="V294" s="161"/>
      <c r="W294" s="161"/>
      <c r="X294" s="161"/>
      <c r="Y294" s="161"/>
      <c r="Z294" s="161"/>
      <c r="AA294" s="161"/>
      <c r="AB294" s="161"/>
      <c r="AC294" s="161"/>
      <c r="AD294" s="161"/>
      <c r="AE294" s="161"/>
      <c r="AF294" s="161"/>
      <c r="AG294" s="161"/>
      <c r="AH294" s="161"/>
      <c r="AI294" s="161"/>
      <c r="AJ294" s="161"/>
      <c r="AK294" s="161"/>
      <c r="AL294" s="161"/>
      <c r="AM294" s="161"/>
      <c r="AN294" s="161"/>
      <c r="AO294" s="161"/>
      <c r="AP294" s="161"/>
      <c r="AQ294" s="161"/>
      <c r="AR294" s="161"/>
      <c r="AS294" s="161"/>
      <c r="AT294" s="161"/>
      <c r="AU294" s="161"/>
      <c r="AV294" s="161"/>
      <c r="AW294" s="161"/>
      <c r="AX294" s="161"/>
      <c r="AY294" s="161"/>
      <c r="AZ294" s="161"/>
      <c r="BA294" s="161"/>
      <c r="BB294" s="161"/>
      <c r="BC294" s="161"/>
      <c r="BD294" s="161"/>
      <c r="BE294" s="161"/>
      <c r="BF294" s="161"/>
      <c r="BG294" s="161"/>
      <c r="BH294" s="161"/>
      <c r="BI294" s="161"/>
      <c r="BJ294" s="161"/>
      <c r="BK294" s="161"/>
      <c r="BL294" s="161"/>
      <c r="BM294" s="161"/>
    </row>
    <row r="295" spans="1:65" s="164" customFormat="1" x14ac:dyDescent="0.2">
      <c r="A295" s="161"/>
      <c r="B295" s="161"/>
      <c r="C295" s="161"/>
      <c r="D295" s="161"/>
      <c r="E295" s="161"/>
      <c r="F295" s="161"/>
      <c r="G295" s="161"/>
      <c r="H295" s="161"/>
      <c r="I295" s="161"/>
      <c r="J295" s="161"/>
      <c r="L295" s="161"/>
      <c r="M295" s="161"/>
      <c r="N295" s="161"/>
      <c r="O295" s="161"/>
      <c r="P295" s="161"/>
      <c r="Q295" s="161"/>
      <c r="R295" s="161"/>
      <c r="S295" s="161"/>
      <c r="T295" s="161"/>
      <c r="U295" s="161"/>
      <c r="V295" s="161"/>
      <c r="W295" s="161"/>
      <c r="X295" s="161"/>
      <c r="Y295" s="161"/>
      <c r="Z295" s="161"/>
      <c r="AA295" s="161"/>
      <c r="AB295" s="161"/>
      <c r="AC295" s="161"/>
      <c r="AD295" s="161"/>
      <c r="AE295" s="161"/>
      <c r="AF295" s="161"/>
      <c r="AG295" s="161"/>
      <c r="AH295" s="161"/>
      <c r="AI295" s="161"/>
      <c r="AJ295" s="161"/>
      <c r="AK295" s="161"/>
      <c r="AL295" s="161"/>
      <c r="AM295" s="161"/>
      <c r="AN295" s="161"/>
      <c r="AO295" s="161"/>
      <c r="AP295" s="161"/>
      <c r="AQ295" s="161"/>
      <c r="AR295" s="161"/>
      <c r="AS295" s="161"/>
      <c r="AT295" s="161"/>
      <c r="AU295" s="161"/>
      <c r="AV295" s="161"/>
      <c r="AW295" s="161"/>
      <c r="AX295" s="161"/>
      <c r="AY295" s="161"/>
      <c r="AZ295" s="161"/>
      <c r="BA295" s="161"/>
      <c r="BB295" s="161"/>
      <c r="BC295" s="161"/>
      <c r="BD295" s="161"/>
      <c r="BE295" s="161"/>
      <c r="BF295" s="161"/>
      <c r="BG295" s="161"/>
      <c r="BH295" s="161"/>
      <c r="BI295" s="161"/>
      <c r="BJ295" s="161"/>
      <c r="BK295" s="161"/>
      <c r="BL295" s="161"/>
      <c r="BM295" s="161"/>
    </row>
    <row r="296" spans="1:65" s="164" customFormat="1" x14ac:dyDescent="0.2">
      <c r="A296" s="161"/>
      <c r="B296" s="161"/>
      <c r="C296" s="161"/>
      <c r="D296" s="161"/>
      <c r="E296" s="161"/>
      <c r="F296" s="161"/>
      <c r="G296" s="161"/>
      <c r="H296" s="161"/>
      <c r="I296" s="161"/>
      <c r="J296" s="161"/>
      <c r="L296" s="161"/>
      <c r="M296" s="161"/>
      <c r="N296" s="161"/>
      <c r="O296" s="161"/>
      <c r="P296" s="161"/>
      <c r="Q296" s="161"/>
      <c r="R296" s="161"/>
      <c r="S296" s="161"/>
      <c r="T296" s="161"/>
      <c r="U296" s="161"/>
      <c r="V296" s="161"/>
      <c r="W296" s="161"/>
      <c r="X296" s="161"/>
      <c r="Y296" s="161"/>
      <c r="Z296" s="161"/>
      <c r="AA296" s="161"/>
      <c r="AB296" s="161"/>
      <c r="AC296" s="161"/>
      <c r="AD296" s="161"/>
      <c r="AE296" s="161"/>
      <c r="AF296" s="161"/>
      <c r="AG296" s="161"/>
      <c r="AH296" s="161"/>
      <c r="AI296" s="161"/>
      <c r="AJ296" s="161"/>
      <c r="AK296" s="161"/>
      <c r="AL296" s="161"/>
      <c r="AM296" s="161"/>
      <c r="AN296" s="161"/>
      <c r="AO296" s="161"/>
      <c r="AP296" s="161"/>
      <c r="AQ296" s="161"/>
      <c r="AR296" s="161"/>
      <c r="AS296" s="161"/>
      <c r="AT296" s="161"/>
      <c r="AU296" s="161"/>
      <c r="AV296" s="161"/>
      <c r="AW296" s="161"/>
      <c r="AX296" s="161"/>
      <c r="AY296" s="161"/>
      <c r="AZ296" s="161"/>
      <c r="BA296" s="161"/>
      <c r="BB296" s="161"/>
      <c r="BC296" s="161"/>
      <c r="BD296" s="161"/>
      <c r="BE296" s="161"/>
      <c r="BF296" s="161"/>
      <c r="BG296" s="161"/>
      <c r="BH296" s="161"/>
      <c r="BI296" s="161"/>
      <c r="BJ296" s="161"/>
      <c r="BK296" s="161"/>
      <c r="BL296" s="161"/>
      <c r="BM296" s="161"/>
    </row>
    <row r="297" spans="1:65" s="164" customFormat="1" x14ac:dyDescent="0.2">
      <c r="A297" s="161"/>
      <c r="B297" s="161"/>
      <c r="C297" s="161"/>
      <c r="D297" s="161"/>
      <c r="E297" s="161"/>
      <c r="F297" s="161"/>
      <c r="G297" s="161"/>
      <c r="H297" s="161"/>
      <c r="I297" s="161"/>
      <c r="J297" s="161"/>
      <c r="L297" s="161"/>
      <c r="M297" s="161"/>
      <c r="N297" s="161"/>
      <c r="O297" s="161"/>
      <c r="P297" s="161"/>
      <c r="Q297" s="161"/>
      <c r="R297" s="161"/>
      <c r="S297" s="161"/>
      <c r="T297" s="161"/>
      <c r="U297" s="161"/>
      <c r="V297" s="161"/>
      <c r="W297" s="161"/>
      <c r="X297" s="161"/>
      <c r="Y297" s="161"/>
      <c r="Z297" s="161"/>
      <c r="AA297" s="161"/>
      <c r="AB297" s="161"/>
      <c r="AC297" s="161"/>
      <c r="AD297" s="161"/>
      <c r="AE297" s="161"/>
      <c r="AF297" s="161"/>
      <c r="AG297" s="161"/>
      <c r="AH297" s="161"/>
      <c r="AI297" s="161"/>
      <c r="AJ297" s="161"/>
      <c r="AK297" s="161"/>
      <c r="AL297" s="161"/>
      <c r="AM297" s="161"/>
      <c r="AN297" s="161"/>
      <c r="AO297" s="161"/>
      <c r="AP297" s="161"/>
      <c r="AQ297" s="161"/>
      <c r="AR297" s="161"/>
      <c r="AS297" s="161"/>
      <c r="AT297" s="161"/>
      <c r="AU297" s="161"/>
      <c r="AV297" s="161"/>
      <c r="AW297" s="161"/>
      <c r="AX297" s="161"/>
      <c r="AY297" s="161"/>
      <c r="AZ297" s="161"/>
      <c r="BA297" s="161"/>
      <c r="BB297" s="161"/>
      <c r="BC297" s="161"/>
      <c r="BD297" s="161"/>
      <c r="BE297" s="161"/>
      <c r="BF297" s="161"/>
      <c r="BG297" s="161"/>
      <c r="BH297" s="161"/>
      <c r="BI297" s="161"/>
      <c r="BJ297" s="161"/>
      <c r="BK297" s="161"/>
      <c r="BL297" s="161"/>
      <c r="BM297" s="161"/>
    </row>
    <row r="298" spans="1:65" s="164" customFormat="1" x14ac:dyDescent="0.2">
      <c r="A298" s="161"/>
      <c r="B298" s="161"/>
      <c r="C298" s="161"/>
      <c r="D298" s="161"/>
      <c r="E298" s="161"/>
      <c r="F298" s="161"/>
      <c r="G298" s="161"/>
      <c r="H298" s="161"/>
      <c r="I298" s="161"/>
      <c r="J298" s="161"/>
      <c r="L298" s="161"/>
      <c r="M298" s="161"/>
      <c r="N298" s="161"/>
      <c r="O298" s="161"/>
      <c r="P298" s="161"/>
      <c r="Q298" s="161"/>
      <c r="R298" s="161"/>
      <c r="S298" s="161"/>
      <c r="T298" s="161"/>
      <c r="U298" s="161"/>
      <c r="V298" s="161"/>
      <c r="W298" s="161"/>
      <c r="X298" s="161"/>
      <c r="Y298" s="161"/>
      <c r="Z298" s="161"/>
      <c r="AA298" s="161"/>
      <c r="AB298" s="161"/>
      <c r="AC298" s="161"/>
      <c r="AD298" s="161"/>
      <c r="AE298" s="161"/>
      <c r="AF298" s="161"/>
      <c r="AG298" s="161"/>
      <c r="AH298" s="161"/>
      <c r="AI298" s="161"/>
      <c r="AJ298" s="161"/>
      <c r="AK298" s="161"/>
      <c r="AL298" s="161"/>
      <c r="AM298" s="161"/>
      <c r="AN298" s="161"/>
      <c r="AO298" s="161"/>
      <c r="AP298" s="161"/>
      <c r="AQ298" s="161"/>
      <c r="AR298" s="161"/>
      <c r="AS298" s="161"/>
      <c r="AT298" s="161"/>
      <c r="AU298" s="161"/>
      <c r="AV298" s="161"/>
      <c r="AW298" s="161"/>
      <c r="AX298" s="161"/>
      <c r="AY298" s="161"/>
      <c r="AZ298" s="161"/>
      <c r="BA298" s="161"/>
      <c r="BB298" s="161"/>
      <c r="BC298" s="161"/>
      <c r="BD298" s="161"/>
      <c r="BE298" s="161"/>
      <c r="BF298" s="161"/>
      <c r="BG298" s="161"/>
      <c r="BH298" s="161"/>
      <c r="BI298" s="161"/>
      <c r="BJ298" s="161"/>
      <c r="BK298" s="161"/>
      <c r="BL298" s="161"/>
      <c r="BM298" s="161"/>
    </row>
    <row r="299" spans="1:65" s="164" customFormat="1" x14ac:dyDescent="0.2">
      <c r="A299" s="161"/>
      <c r="B299" s="161"/>
      <c r="C299" s="161"/>
      <c r="D299" s="161"/>
      <c r="E299" s="161"/>
      <c r="F299" s="161"/>
      <c r="G299" s="161"/>
      <c r="H299" s="161"/>
      <c r="I299" s="161"/>
      <c r="J299" s="161"/>
      <c r="L299" s="161"/>
      <c r="M299" s="161"/>
      <c r="N299" s="161"/>
      <c r="O299" s="161"/>
      <c r="P299" s="161"/>
      <c r="Q299" s="161"/>
      <c r="R299" s="161"/>
      <c r="S299" s="161"/>
      <c r="T299" s="161"/>
      <c r="U299" s="161"/>
      <c r="V299" s="161"/>
      <c r="W299" s="161"/>
      <c r="X299" s="161"/>
      <c r="Y299" s="161"/>
      <c r="Z299" s="161"/>
      <c r="AA299" s="161"/>
      <c r="AB299" s="161"/>
      <c r="AC299" s="161"/>
      <c r="AD299" s="161"/>
      <c r="AE299" s="161"/>
      <c r="AF299" s="161"/>
      <c r="AG299" s="161"/>
      <c r="AH299" s="161"/>
      <c r="AI299" s="161"/>
      <c r="AJ299" s="161"/>
      <c r="AK299" s="161"/>
      <c r="AL299" s="161"/>
      <c r="AM299" s="161"/>
      <c r="AN299" s="161"/>
      <c r="AO299" s="161"/>
      <c r="AP299" s="161"/>
      <c r="AQ299" s="161"/>
      <c r="AR299" s="161"/>
      <c r="AS299" s="161"/>
      <c r="AT299" s="161"/>
      <c r="AU299" s="161"/>
      <c r="AV299" s="161"/>
      <c r="AW299" s="161"/>
      <c r="AX299" s="161"/>
      <c r="AY299" s="161"/>
      <c r="AZ299" s="161"/>
      <c r="BA299" s="161"/>
      <c r="BB299" s="161"/>
      <c r="BC299" s="161"/>
      <c r="BD299" s="161"/>
      <c r="BE299" s="161"/>
      <c r="BF299" s="161"/>
      <c r="BG299" s="161"/>
      <c r="BH299" s="161"/>
      <c r="BI299" s="161"/>
      <c r="BJ299" s="161"/>
      <c r="BK299" s="161"/>
      <c r="BL299" s="161"/>
      <c r="BM299" s="161"/>
    </row>
    <row r="300" spans="1:65" s="164" customFormat="1" x14ac:dyDescent="0.2">
      <c r="A300" s="161"/>
      <c r="B300" s="161"/>
      <c r="C300" s="161"/>
      <c r="D300" s="161"/>
      <c r="E300" s="161"/>
      <c r="F300" s="161"/>
      <c r="G300" s="161"/>
      <c r="H300" s="161"/>
      <c r="I300" s="161"/>
      <c r="J300" s="161"/>
      <c r="L300" s="161"/>
      <c r="M300" s="161"/>
      <c r="N300" s="161"/>
      <c r="O300" s="161"/>
      <c r="P300" s="161"/>
      <c r="Q300" s="161"/>
      <c r="R300" s="161"/>
      <c r="S300" s="161"/>
      <c r="T300" s="161"/>
      <c r="U300" s="161"/>
      <c r="V300" s="161"/>
      <c r="W300" s="161"/>
      <c r="X300" s="161"/>
      <c r="Y300" s="161"/>
      <c r="Z300" s="161"/>
      <c r="AA300" s="161"/>
      <c r="AB300" s="161"/>
      <c r="AC300" s="161"/>
      <c r="AD300" s="161"/>
      <c r="AE300" s="161"/>
      <c r="AF300" s="161"/>
      <c r="AG300" s="161"/>
      <c r="AH300" s="161"/>
      <c r="AI300" s="161"/>
      <c r="AJ300" s="161"/>
      <c r="AK300" s="161"/>
      <c r="AL300" s="161"/>
      <c r="AM300" s="161"/>
      <c r="AN300" s="161"/>
      <c r="AO300" s="161"/>
      <c r="AP300" s="161"/>
      <c r="AQ300" s="161"/>
      <c r="AR300" s="161"/>
      <c r="AS300" s="161"/>
      <c r="AT300" s="161"/>
      <c r="AU300" s="161"/>
      <c r="AV300" s="161"/>
      <c r="AW300" s="161"/>
      <c r="AX300" s="161"/>
      <c r="AY300" s="161"/>
      <c r="AZ300" s="161"/>
      <c r="BA300" s="161"/>
      <c r="BB300" s="161"/>
      <c r="BC300" s="161"/>
      <c r="BD300" s="161"/>
      <c r="BE300" s="161"/>
      <c r="BF300" s="161"/>
      <c r="BG300" s="161"/>
      <c r="BH300" s="161"/>
      <c r="BI300" s="161"/>
      <c r="BJ300" s="161"/>
      <c r="BK300" s="161"/>
      <c r="BL300" s="161"/>
      <c r="BM300" s="161"/>
    </row>
    <row r="301" spans="1:65" s="164" customFormat="1" x14ac:dyDescent="0.2">
      <c r="A301" s="161"/>
      <c r="B301" s="161"/>
      <c r="C301" s="161"/>
      <c r="D301" s="161"/>
      <c r="E301" s="161"/>
      <c r="F301" s="161"/>
      <c r="G301" s="161"/>
      <c r="H301" s="161"/>
      <c r="I301" s="161"/>
      <c r="J301" s="161"/>
      <c r="L301" s="161"/>
      <c r="M301" s="161"/>
      <c r="N301" s="161"/>
      <c r="O301" s="161"/>
      <c r="P301" s="161"/>
      <c r="Q301" s="161"/>
      <c r="R301" s="161"/>
      <c r="S301" s="161"/>
      <c r="T301" s="161"/>
      <c r="U301" s="161"/>
      <c r="V301" s="161"/>
      <c r="W301" s="161"/>
      <c r="X301" s="161"/>
      <c r="Y301" s="161"/>
      <c r="Z301" s="161"/>
      <c r="AA301" s="161"/>
      <c r="AB301" s="161"/>
      <c r="AC301" s="161"/>
      <c r="AD301" s="161"/>
      <c r="AE301" s="161"/>
      <c r="AF301" s="161"/>
      <c r="AG301" s="161"/>
      <c r="AH301" s="161"/>
      <c r="AI301" s="161"/>
      <c r="AJ301" s="161"/>
      <c r="AK301" s="161"/>
      <c r="AL301" s="161"/>
      <c r="AM301" s="161"/>
      <c r="AN301" s="161"/>
      <c r="AO301" s="161"/>
      <c r="AP301" s="161"/>
      <c r="AQ301" s="161"/>
      <c r="AR301" s="161"/>
      <c r="AS301" s="161"/>
      <c r="AT301" s="161"/>
      <c r="AU301" s="161"/>
      <c r="AV301" s="161"/>
      <c r="AW301" s="161"/>
      <c r="AX301" s="161"/>
      <c r="AY301" s="161"/>
      <c r="AZ301" s="161"/>
      <c r="BA301" s="161"/>
      <c r="BB301" s="161"/>
      <c r="BC301" s="161"/>
      <c r="BD301" s="161"/>
      <c r="BE301" s="161"/>
      <c r="BF301" s="161"/>
      <c r="BG301" s="161"/>
      <c r="BH301" s="161"/>
      <c r="BI301" s="161"/>
      <c r="BJ301" s="161"/>
      <c r="BK301" s="161"/>
      <c r="BL301" s="161"/>
      <c r="BM301" s="161"/>
    </row>
    <row r="302" spans="1:65" s="164" customFormat="1" x14ac:dyDescent="0.2">
      <c r="A302" s="161"/>
      <c r="B302" s="161"/>
      <c r="C302" s="161"/>
      <c r="D302" s="161"/>
      <c r="E302" s="161"/>
      <c r="F302" s="161"/>
      <c r="G302" s="161"/>
      <c r="H302" s="161"/>
      <c r="I302" s="161"/>
      <c r="J302" s="161"/>
      <c r="L302" s="161"/>
      <c r="M302" s="161"/>
      <c r="N302" s="161"/>
      <c r="O302" s="161"/>
      <c r="P302" s="161"/>
      <c r="Q302" s="161"/>
      <c r="R302" s="161"/>
      <c r="S302" s="161"/>
      <c r="T302" s="161"/>
      <c r="U302" s="161"/>
      <c r="V302" s="161"/>
      <c r="W302" s="161"/>
      <c r="X302" s="161"/>
      <c r="Y302" s="161"/>
      <c r="Z302" s="161"/>
      <c r="AA302" s="161"/>
      <c r="AB302" s="161"/>
      <c r="AC302" s="161"/>
      <c r="AD302" s="161"/>
      <c r="AE302" s="161"/>
      <c r="AF302" s="161"/>
      <c r="AG302" s="161"/>
      <c r="AH302" s="161"/>
      <c r="AI302" s="161"/>
      <c r="AJ302" s="161"/>
      <c r="AK302" s="161"/>
      <c r="AL302" s="161"/>
      <c r="AM302" s="161"/>
      <c r="AN302" s="161"/>
      <c r="AO302" s="161"/>
      <c r="AP302" s="161"/>
      <c r="AQ302" s="161"/>
      <c r="AR302" s="161"/>
      <c r="AS302" s="161"/>
      <c r="AT302" s="161"/>
      <c r="AU302" s="161"/>
      <c r="AV302" s="161"/>
      <c r="AW302" s="161"/>
      <c r="AX302" s="161"/>
      <c r="AY302" s="161"/>
      <c r="AZ302" s="161"/>
      <c r="BA302" s="161"/>
      <c r="BB302" s="161"/>
      <c r="BC302" s="161"/>
      <c r="BD302" s="161"/>
      <c r="BE302" s="161"/>
      <c r="BF302" s="161"/>
      <c r="BG302" s="161"/>
      <c r="BH302" s="161"/>
      <c r="BI302" s="161"/>
      <c r="BJ302" s="161"/>
      <c r="BK302" s="161"/>
      <c r="BL302" s="161"/>
      <c r="BM302" s="161"/>
    </row>
    <row r="303" spans="1:65" s="164" customFormat="1" x14ac:dyDescent="0.2">
      <c r="A303" s="161"/>
      <c r="B303" s="161"/>
      <c r="C303" s="161"/>
      <c r="D303" s="161"/>
      <c r="E303" s="161"/>
      <c r="F303" s="161"/>
      <c r="G303" s="161"/>
      <c r="H303" s="161"/>
      <c r="I303" s="161"/>
      <c r="J303" s="161"/>
      <c r="L303" s="161"/>
      <c r="M303" s="161"/>
      <c r="N303" s="161"/>
      <c r="O303" s="161"/>
      <c r="P303" s="161"/>
      <c r="Q303" s="161"/>
      <c r="R303" s="161"/>
      <c r="S303" s="161"/>
      <c r="T303" s="161"/>
      <c r="U303" s="161"/>
      <c r="V303" s="161"/>
      <c r="W303" s="161"/>
      <c r="X303" s="161"/>
      <c r="Y303" s="161"/>
      <c r="Z303" s="161"/>
      <c r="AA303" s="161"/>
      <c r="AB303" s="161"/>
      <c r="AC303" s="161"/>
      <c r="AD303" s="161"/>
      <c r="AE303" s="161"/>
      <c r="AF303" s="161"/>
      <c r="AG303" s="161"/>
      <c r="AH303" s="161"/>
      <c r="AI303" s="161"/>
      <c r="AJ303" s="161"/>
      <c r="AK303" s="161"/>
      <c r="AL303" s="161"/>
      <c r="AM303" s="161"/>
      <c r="AN303" s="161"/>
      <c r="AO303" s="161"/>
      <c r="AP303" s="161"/>
      <c r="AQ303" s="161"/>
      <c r="AR303" s="161"/>
      <c r="AS303" s="161"/>
      <c r="AT303" s="161"/>
      <c r="AU303" s="161"/>
      <c r="AV303" s="161"/>
      <c r="AW303" s="161"/>
      <c r="AX303" s="161"/>
      <c r="AY303" s="161"/>
      <c r="AZ303" s="161"/>
      <c r="BA303" s="161"/>
      <c r="BB303" s="161"/>
      <c r="BC303" s="161"/>
      <c r="BD303" s="161"/>
      <c r="BE303" s="161"/>
      <c r="BF303" s="161"/>
      <c r="BG303" s="161"/>
      <c r="BH303" s="161"/>
      <c r="BI303" s="161"/>
      <c r="BJ303" s="161"/>
      <c r="BK303" s="161"/>
      <c r="BL303" s="161"/>
      <c r="BM303" s="161"/>
    </row>
    <row r="304" spans="1:65" s="164" customFormat="1" x14ac:dyDescent="0.2">
      <c r="A304" s="161"/>
      <c r="B304" s="161"/>
      <c r="C304" s="161"/>
      <c r="D304" s="161"/>
      <c r="E304" s="161"/>
      <c r="F304" s="161"/>
      <c r="G304" s="161"/>
      <c r="H304" s="161"/>
      <c r="I304" s="161"/>
      <c r="J304" s="161"/>
      <c r="L304" s="161"/>
      <c r="M304" s="161"/>
      <c r="N304" s="161"/>
      <c r="O304" s="161"/>
      <c r="P304" s="161"/>
      <c r="Q304" s="161"/>
      <c r="R304" s="161"/>
      <c r="S304" s="161"/>
      <c r="T304" s="161"/>
      <c r="U304" s="161"/>
      <c r="V304" s="161"/>
      <c r="W304" s="161"/>
      <c r="X304" s="161"/>
      <c r="Y304" s="161"/>
      <c r="Z304" s="161"/>
      <c r="AA304" s="161"/>
      <c r="AB304" s="161"/>
      <c r="AC304" s="161"/>
      <c r="AD304" s="161"/>
      <c r="AE304" s="161"/>
      <c r="AF304" s="161"/>
      <c r="AG304" s="161"/>
      <c r="AH304" s="161"/>
      <c r="AI304" s="161"/>
      <c r="AJ304" s="161"/>
      <c r="AK304" s="161"/>
      <c r="AL304" s="161"/>
      <c r="AM304" s="161"/>
      <c r="AN304" s="161"/>
      <c r="AO304" s="161"/>
      <c r="AP304" s="161"/>
      <c r="AQ304" s="161"/>
      <c r="AR304" s="161"/>
      <c r="AS304" s="161"/>
      <c r="AT304" s="161"/>
      <c r="AU304" s="161"/>
      <c r="AV304" s="161"/>
      <c r="AW304" s="161"/>
      <c r="AX304" s="161"/>
      <c r="AY304" s="161"/>
      <c r="AZ304" s="161"/>
      <c r="BA304" s="161"/>
      <c r="BB304" s="161"/>
      <c r="BC304" s="161"/>
      <c r="BD304" s="161"/>
      <c r="BE304" s="161"/>
      <c r="BF304" s="161"/>
      <c r="BG304" s="161"/>
      <c r="BH304" s="161"/>
      <c r="BI304" s="161"/>
      <c r="BJ304" s="161"/>
      <c r="BK304" s="161"/>
      <c r="BL304" s="161"/>
      <c r="BM304" s="161"/>
    </row>
  </sheetData>
  <mergeCells count="20">
    <mergeCell ref="K7:K8"/>
    <mergeCell ref="L7:L8"/>
    <mergeCell ref="M7:Q7"/>
    <mergeCell ref="R7:R8"/>
    <mergeCell ref="A22:G22"/>
    <mergeCell ref="A9:P9"/>
    <mergeCell ref="A13:G13"/>
    <mergeCell ref="A14:P14"/>
    <mergeCell ref="A21:G21"/>
    <mergeCell ref="J7:J8"/>
    <mergeCell ref="A6:I6"/>
    <mergeCell ref="A7:A8"/>
    <mergeCell ref="B7:B8"/>
    <mergeCell ref="C7:C8"/>
    <mergeCell ref="D7:D8"/>
    <mergeCell ref="E7:E8"/>
    <mergeCell ref="F7:F8"/>
    <mergeCell ref="G7:G8"/>
    <mergeCell ref="H7:H8"/>
    <mergeCell ref="I7:I8"/>
  </mergeCells>
  <pageMargins left="0.78740157480314965" right="0.78740157480314965" top="0.6692913385826772" bottom="0.86614173228346458" header="0.27559055118110237" footer="0.39370078740157483"/>
  <pageSetup paperSize="9" scale="57" firstPageNumber="20" orientation="landscape" r:id="rId1"/>
  <headerFooter alignWithMargins="0">
    <oddFooter>&amp;L&amp;"Arial,Kurzíva"Zastupitelstvo Olomouckého kraje 20-02-2015
6.1 Rozpočet Olomouckého kraje 2015 - investice
Příloha č. 1: Návrh nových investičních akcí 2015&amp;RStrana &amp;P (celkem 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pageSetUpPr fitToPage="1"/>
  </sheetPr>
  <dimension ref="A1:L44"/>
  <sheetViews>
    <sheetView showGridLines="0" tabSelected="1" view="pageLayout" topLeftCell="A10" zoomScale="60" zoomScaleNormal="70" zoomScaleSheetLayoutView="75" zoomScalePageLayoutView="60" workbookViewId="0">
      <selection activeCell="D42" sqref="D42"/>
    </sheetView>
  </sheetViews>
  <sheetFormatPr defaultColWidth="9.140625" defaultRowHeight="18" x14ac:dyDescent="0.25"/>
  <cols>
    <col min="1" max="1" width="7" style="24" customWidth="1"/>
    <col min="2" max="2" width="35.7109375" style="24" customWidth="1"/>
    <col min="3" max="3" width="67.85546875" style="24" customWidth="1"/>
    <col min="4" max="4" width="24" style="24" customWidth="1"/>
    <col min="5" max="5" width="22" style="371" customWidth="1"/>
    <col min="6" max="6" width="21.28515625" style="24" customWidth="1"/>
    <col min="7" max="7" width="23" style="24" customWidth="1"/>
    <col min="8" max="8" width="24.85546875" style="371" customWidth="1"/>
    <col min="9" max="9" width="23" style="24" customWidth="1"/>
    <col min="10" max="10" width="23.85546875" style="24" customWidth="1"/>
    <col min="11" max="16384" width="9.140625" style="24"/>
  </cols>
  <sheetData>
    <row r="1" spans="1:10" s="108" customFormat="1" ht="32.25" customHeight="1" x14ac:dyDescent="0.3">
      <c r="A1" s="108" t="s">
        <v>376</v>
      </c>
      <c r="E1" s="1125"/>
      <c r="H1" s="1125"/>
    </row>
    <row r="2" spans="1:10" ht="21" customHeight="1" x14ac:dyDescent="0.3">
      <c r="A2" s="108"/>
    </row>
    <row r="3" spans="1:10" ht="18.75" customHeight="1" thickBot="1" x14ac:dyDescent="0.3">
      <c r="A3" s="1227"/>
      <c r="B3" s="1227"/>
      <c r="C3" s="1227"/>
      <c r="E3" s="1126"/>
      <c r="H3" s="1126"/>
      <c r="I3" s="109" t="s">
        <v>10</v>
      </c>
    </row>
    <row r="4" spans="1:10" ht="65.25" customHeight="1" thickBot="1" x14ac:dyDescent="0.25">
      <c r="A4" s="1228" t="s">
        <v>67</v>
      </c>
      <c r="B4" s="1228"/>
      <c r="C4" s="42" t="s">
        <v>35</v>
      </c>
      <c r="D4" s="87" t="s">
        <v>77</v>
      </c>
      <c r="E4" s="42" t="s">
        <v>310</v>
      </c>
      <c r="F4" s="88" t="s">
        <v>371</v>
      </c>
      <c r="G4" s="88" t="s">
        <v>45</v>
      </c>
      <c r="H4" s="42" t="s">
        <v>374</v>
      </c>
      <c r="I4" s="88" t="s">
        <v>375</v>
      </c>
    </row>
    <row r="5" spans="1:10" ht="19.5" customHeight="1" x14ac:dyDescent="0.2">
      <c r="A5" s="469"/>
      <c r="B5" s="33" t="s">
        <v>27</v>
      </c>
      <c r="C5" s="67" t="s">
        <v>349</v>
      </c>
      <c r="D5" s="59">
        <f>SUM(F5:G5)</f>
        <v>57106</v>
      </c>
      <c r="E5" s="1122">
        <v>0</v>
      </c>
      <c r="F5" s="38">
        <f>'Š- nad 500'!N42</f>
        <v>1000</v>
      </c>
      <c r="G5" s="38">
        <f>'Š- nad 500'!O42</f>
        <v>56106</v>
      </c>
      <c r="H5" s="1131">
        <v>0</v>
      </c>
      <c r="I5" s="38">
        <f>H5+G5</f>
        <v>56106</v>
      </c>
      <c r="J5" s="1074"/>
    </row>
    <row r="6" spans="1:10" ht="20.100000000000001" customHeight="1" x14ac:dyDescent="0.2">
      <c r="A6" s="470"/>
      <c r="B6" s="33" t="s">
        <v>27</v>
      </c>
      <c r="C6" s="68" t="s">
        <v>350</v>
      </c>
      <c r="D6" s="59">
        <f>SUM(F6:G6)</f>
        <v>2860</v>
      </c>
      <c r="E6" s="1120">
        <v>0</v>
      </c>
      <c r="F6" s="39">
        <f>'Š- 40-500'!N17</f>
        <v>0</v>
      </c>
      <c r="G6" s="39">
        <f>'Š- 40-500'!Q17</f>
        <v>2860</v>
      </c>
      <c r="H6" s="1123">
        <v>0</v>
      </c>
      <c r="I6" s="38">
        <f>H6+G6</f>
        <v>2860</v>
      </c>
    </row>
    <row r="7" spans="1:10" ht="20.100000000000001" customHeight="1" thickBot="1" x14ac:dyDescent="0.25">
      <c r="A7" s="470"/>
      <c r="B7" s="33" t="s">
        <v>27</v>
      </c>
      <c r="C7" s="68" t="s">
        <v>284</v>
      </c>
      <c r="D7" s="59">
        <f>SUM(F7:G7)</f>
        <v>3110</v>
      </c>
      <c r="E7" s="1120">
        <v>0</v>
      </c>
      <c r="F7" s="39">
        <f>'Š- nákupy nad 200'!J12</f>
        <v>0</v>
      </c>
      <c r="G7" s="39">
        <f>'Š- nákupy nad 200'!K12</f>
        <v>3110</v>
      </c>
      <c r="H7" s="1123">
        <v>0</v>
      </c>
      <c r="I7" s="38">
        <f>H7+G7</f>
        <v>3110</v>
      </c>
    </row>
    <row r="8" spans="1:10" ht="20.100000000000001" customHeight="1" thickBot="1" x14ac:dyDescent="0.25">
      <c r="A8" s="1233" t="s">
        <v>40</v>
      </c>
      <c r="B8" s="1234"/>
      <c r="C8" s="1235"/>
      <c r="D8" s="560">
        <f>SUM(D5:D7)</f>
        <v>63076</v>
      </c>
      <c r="E8" s="1128">
        <f>SUM(E5:E7)</f>
        <v>0</v>
      </c>
      <c r="F8" s="560">
        <f>SUM(F5:F7)</f>
        <v>1000</v>
      </c>
      <c r="G8" s="560">
        <f>SUM(G5:G7)</f>
        <v>62076</v>
      </c>
      <c r="H8" s="1118">
        <v>0</v>
      </c>
      <c r="I8" s="560">
        <f>SUM(I5:I7)</f>
        <v>62076</v>
      </c>
    </row>
    <row r="9" spans="1:10" ht="20.100000000000001" customHeight="1" x14ac:dyDescent="0.2">
      <c r="A9" s="1238"/>
      <c r="B9" s="35" t="s">
        <v>50</v>
      </c>
      <c r="C9" s="67" t="s">
        <v>355</v>
      </c>
      <c r="D9" s="59">
        <f>SUM(F9:G9)</f>
        <v>40595</v>
      </c>
      <c r="E9" s="1119">
        <v>0</v>
      </c>
      <c r="F9" s="41">
        <f>'Sociální- nad 500'!N27</f>
        <v>250</v>
      </c>
      <c r="G9" s="38">
        <f>'Sociální- nad 500'!O27</f>
        <v>40345</v>
      </c>
      <c r="H9" s="1131">
        <v>0</v>
      </c>
      <c r="I9" s="38">
        <f>H9+G9</f>
        <v>40345</v>
      </c>
    </row>
    <row r="10" spans="1:10" ht="20.100000000000001" customHeight="1" x14ac:dyDescent="0.2">
      <c r="A10" s="1239"/>
      <c r="B10" s="36" t="s">
        <v>50</v>
      </c>
      <c r="C10" s="68" t="s">
        <v>356</v>
      </c>
      <c r="D10" s="59">
        <f>SUM(F10:G10)</f>
        <v>1212</v>
      </c>
      <c r="E10" s="1120">
        <v>0</v>
      </c>
      <c r="F10" s="39">
        <f>'Sociální- 40-500'!N11</f>
        <v>0</v>
      </c>
      <c r="G10" s="39">
        <f>'Sociální- 40-500'!O11</f>
        <v>1212</v>
      </c>
      <c r="H10" s="1123">
        <v>0</v>
      </c>
      <c r="I10" s="38">
        <f>H10+G10</f>
        <v>1212</v>
      </c>
    </row>
    <row r="11" spans="1:10" ht="20.100000000000001" customHeight="1" x14ac:dyDescent="0.2">
      <c r="A11" s="1239"/>
      <c r="B11" s="36" t="s">
        <v>50</v>
      </c>
      <c r="C11" s="68" t="s">
        <v>284</v>
      </c>
      <c r="D11" s="281">
        <f>SUM(F11:G11)</f>
        <v>460</v>
      </c>
      <c r="E11" s="1120">
        <v>0</v>
      </c>
      <c r="F11" s="39">
        <f>'Sociální- nákupy nad 200'!I10</f>
        <v>0</v>
      </c>
      <c r="G11" s="47">
        <f>'Sociální- nákupy nad 200'!J10</f>
        <v>460</v>
      </c>
      <c r="H11" s="1123">
        <v>0</v>
      </c>
      <c r="I11" s="38">
        <f>H11+G11</f>
        <v>460</v>
      </c>
    </row>
    <row r="12" spans="1:10" ht="20.100000000000001" customHeight="1" thickBot="1" x14ac:dyDescent="0.25">
      <c r="A12" s="1239"/>
      <c r="B12" s="534" t="s">
        <v>50</v>
      </c>
      <c r="C12" s="940" t="s">
        <v>287</v>
      </c>
      <c r="D12" s="281">
        <f>SUM(F12:G12)</f>
        <v>840</v>
      </c>
      <c r="E12" s="1121">
        <v>0</v>
      </c>
      <c r="F12" s="39">
        <f>'Sociální-nákupy 40-200 '!J13</f>
        <v>0</v>
      </c>
      <c r="G12" s="47">
        <f>'Sociální-nákupy 40-200 '!K13</f>
        <v>840</v>
      </c>
      <c r="H12" s="1127">
        <v>0</v>
      </c>
      <c r="I12" s="38">
        <f>H12+G12</f>
        <v>840</v>
      </c>
    </row>
    <row r="13" spans="1:10" ht="20.100000000000001" customHeight="1" thickBot="1" x14ac:dyDescent="0.25">
      <c r="A13" s="1233" t="s">
        <v>41</v>
      </c>
      <c r="B13" s="1234"/>
      <c r="C13" s="1234"/>
      <c r="D13" s="560">
        <f>SUM(D9:D12)</f>
        <v>43107</v>
      </c>
      <c r="E13" s="1128">
        <f>SUM(E9:E12)</f>
        <v>0</v>
      </c>
      <c r="F13" s="561">
        <f>SUM(F9:F12)</f>
        <v>250</v>
      </c>
      <c r="G13" s="561">
        <f>SUM(G9:G12)</f>
        <v>42857</v>
      </c>
      <c r="H13" s="1118">
        <v>0</v>
      </c>
      <c r="I13" s="561">
        <f>SUM(I9:I12)</f>
        <v>42857</v>
      </c>
    </row>
    <row r="14" spans="1:10" ht="20.100000000000001" customHeight="1" thickBot="1" x14ac:dyDescent="0.25">
      <c r="A14" s="28"/>
      <c r="B14" s="35" t="s">
        <v>63</v>
      </c>
      <c r="C14" s="1114" t="s">
        <v>349</v>
      </c>
      <c r="D14" s="59">
        <f>SUM(F14:G14)</f>
        <v>7000</v>
      </c>
      <c r="E14" s="1122">
        <v>0</v>
      </c>
      <c r="F14" s="41">
        <f>'Kultura- nad 500 '!Q20</f>
        <v>0</v>
      </c>
      <c r="G14" s="38">
        <f>'Kultura- nad 500 '!R20</f>
        <v>7000</v>
      </c>
      <c r="H14" s="1132">
        <v>0</v>
      </c>
      <c r="I14" s="38">
        <f>H14+G14</f>
        <v>7000</v>
      </c>
    </row>
    <row r="15" spans="1:10" ht="20.100000000000001" customHeight="1" thickBot="1" x14ac:dyDescent="0.25">
      <c r="A15" s="1233" t="s">
        <v>42</v>
      </c>
      <c r="B15" s="1234"/>
      <c r="C15" s="1235"/>
      <c r="D15" s="560">
        <f>SUM(D14:D14)</f>
        <v>7000</v>
      </c>
      <c r="E15" s="1128">
        <f>SUM(E14:E14)</f>
        <v>0</v>
      </c>
      <c r="F15" s="560">
        <f>SUM(F14:F14)</f>
        <v>0</v>
      </c>
      <c r="G15" s="560">
        <f>SUM(G14:G14)</f>
        <v>7000</v>
      </c>
      <c r="H15" s="1118">
        <v>0</v>
      </c>
      <c r="I15" s="560">
        <f>SUM(I14:I14)</f>
        <v>7000</v>
      </c>
    </row>
    <row r="16" spans="1:10" ht="20.100000000000001" customHeight="1" x14ac:dyDescent="0.2">
      <c r="A16" s="29"/>
      <c r="B16" s="35" t="s">
        <v>64</v>
      </c>
      <c r="C16" s="67" t="s">
        <v>20</v>
      </c>
      <c r="D16" s="59">
        <f>SUM(F16:G16)</f>
        <v>7440</v>
      </c>
      <c r="E16" s="1119">
        <v>0</v>
      </c>
      <c r="F16" s="41">
        <f>'Doprava-PD'!N15</f>
        <v>0</v>
      </c>
      <c r="G16" s="38">
        <f>'Doprava-PD'!O15</f>
        <v>7440</v>
      </c>
      <c r="H16" s="1131">
        <v>0</v>
      </c>
      <c r="I16" s="38">
        <f>H16+G16</f>
        <v>7440</v>
      </c>
    </row>
    <row r="17" spans="1:12" ht="20.100000000000001" customHeight="1" x14ac:dyDescent="0.2">
      <c r="A17" s="25"/>
      <c r="B17" s="36" t="s">
        <v>64</v>
      </c>
      <c r="C17" s="68" t="s">
        <v>78</v>
      </c>
      <c r="D17" s="59">
        <f>SUM(F17:G17)</f>
        <v>400</v>
      </c>
      <c r="E17" s="1120">
        <v>0</v>
      </c>
      <c r="F17" s="39">
        <v>0</v>
      </c>
      <c r="G17" s="39">
        <f>Doprava!R9</f>
        <v>400</v>
      </c>
      <c r="H17" s="1123">
        <v>0</v>
      </c>
      <c r="I17" s="38">
        <f>H17+G17</f>
        <v>400</v>
      </c>
    </row>
    <row r="18" spans="1:12" ht="20.100000000000001" customHeight="1" thickBot="1" x14ac:dyDescent="0.25">
      <c r="A18" s="30"/>
      <c r="B18" s="37" t="s">
        <v>64</v>
      </c>
      <c r="C18" s="73" t="s">
        <v>366</v>
      </c>
      <c r="D18" s="58">
        <f>SUM(F18:G18)</f>
        <v>16550</v>
      </c>
      <c r="E18" s="1129">
        <v>0</v>
      </c>
      <c r="F18" s="47">
        <f>'Doprava SSOK'!N32</f>
        <v>0</v>
      </c>
      <c r="G18" s="47">
        <f>'Doprava SSOK'!O32</f>
        <v>16550</v>
      </c>
      <c r="H18" s="1133">
        <v>0</v>
      </c>
      <c r="I18" s="38">
        <f>H18+G18</f>
        <v>16550</v>
      </c>
    </row>
    <row r="19" spans="1:12" ht="20.100000000000001" customHeight="1" thickBot="1" x14ac:dyDescent="0.25">
      <c r="A19" s="1233" t="s">
        <v>44</v>
      </c>
      <c r="B19" s="1234"/>
      <c r="C19" s="1235"/>
      <c r="D19" s="560">
        <f>SUM(D16:D18)</f>
        <v>24390</v>
      </c>
      <c r="E19" s="1128">
        <f>SUM(E16:E18)</f>
        <v>0</v>
      </c>
      <c r="F19" s="560">
        <f>SUM(F16:F18)</f>
        <v>0</v>
      </c>
      <c r="G19" s="560">
        <f>SUM(G16:G18)</f>
        <v>24390</v>
      </c>
      <c r="H19" s="1118">
        <v>0</v>
      </c>
      <c r="I19" s="560">
        <f>SUM(I16:I18)</f>
        <v>24390</v>
      </c>
    </row>
    <row r="20" spans="1:12" ht="20.100000000000001" customHeight="1" x14ac:dyDescent="0.2">
      <c r="A20" s="29"/>
      <c r="B20" s="35" t="s">
        <v>21</v>
      </c>
      <c r="C20" s="67" t="s">
        <v>349</v>
      </c>
      <c r="D20" s="59">
        <f>SUM(F20:G20)</f>
        <v>21100</v>
      </c>
      <c r="E20" s="1122">
        <v>0</v>
      </c>
      <c r="F20" s="38">
        <f>'Zdr.-nad 500'!N22</f>
        <v>2110</v>
      </c>
      <c r="G20" s="38">
        <f>'Zdr.-nad 500'!Q22</f>
        <v>18990</v>
      </c>
      <c r="H20" s="1132">
        <v>0</v>
      </c>
      <c r="I20" s="38">
        <f>H20+G20</f>
        <v>18990</v>
      </c>
    </row>
    <row r="21" spans="1:12" ht="20.100000000000001" customHeight="1" x14ac:dyDescent="0.2">
      <c r="A21" s="25"/>
      <c r="B21" s="36" t="s">
        <v>21</v>
      </c>
      <c r="C21" s="68" t="s">
        <v>356</v>
      </c>
      <c r="D21" s="59">
        <f>SUM(F21:G21)</f>
        <v>500</v>
      </c>
      <c r="E21" s="1120">
        <v>0</v>
      </c>
      <c r="F21" s="39">
        <f>'Zdrav - 40-500'!N12</f>
        <v>0</v>
      </c>
      <c r="G21" s="39">
        <f>'Zdrav - 40-500'!O12</f>
        <v>500</v>
      </c>
      <c r="H21" s="1123">
        <v>0</v>
      </c>
      <c r="I21" s="38">
        <f>H21+G21</f>
        <v>500</v>
      </c>
    </row>
    <row r="22" spans="1:12" ht="20.100000000000001" customHeight="1" x14ac:dyDescent="0.2">
      <c r="A22" s="25"/>
      <c r="B22" s="36" t="s">
        <v>21</v>
      </c>
      <c r="C22" s="68" t="s">
        <v>284</v>
      </c>
      <c r="D22" s="281">
        <f>SUM(F22:G22)</f>
        <v>900</v>
      </c>
      <c r="E22" s="1130">
        <v>0</v>
      </c>
      <c r="F22" s="547">
        <f>'Zdr.-nákupy nad 200'!J10</f>
        <v>200</v>
      </c>
      <c r="G22" s="47">
        <f>'Zdr.-nákupy nad 200'!K10</f>
        <v>700</v>
      </c>
      <c r="H22" s="1127">
        <v>0</v>
      </c>
      <c r="I22" s="38">
        <f>H22+G22</f>
        <v>700</v>
      </c>
    </row>
    <row r="23" spans="1:12" ht="20.100000000000001" customHeight="1" thickBot="1" x14ac:dyDescent="0.25">
      <c r="A23" s="30"/>
      <c r="B23" s="277" t="s">
        <v>21</v>
      </c>
      <c r="C23" s="940" t="s">
        <v>287</v>
      </c>
      <c r="D23" s="58">
        <f>SUM(F23:G23)</f>
        <v>260</v>
      </c>
      <c r="E23" s="1121">
        <v>0</v>
      </c>
      <c r="F23" s="47">
        <f>'Zdrav - nákupy 40-200'!J12</f>
        <v>160</v>
      </c>
      <c r="G23" s="47">
        <f>'Zdrav - nákupy 40-200'!K12</f>
        <v>100</v>
      </c>
      <c r="H23" s="1134">
        <v>0</v>
      </c>
      <c r="I23" s="38">
        <f>H23+G23</f>
        <v>100</v>
      </c>
    </row>
    <row r="24" spans="1:12" ht="20.100000000000001" customHeight="1" thickBot="1" x14ac:dyDescent="0.25">
      <c r="A24" s="1233" t="s">
        <v>43</v>
      </c>
      <c r="B24" s="1234"/>
      <c r="C24" s="1235"/>
      <c r="D24" s="560">
        <f>SUM(D20:D23)</f>
        <v>22760</v>
      </c>
      <c r="E24" s="560">
        <v>0</v>
      </c>
      <c r="F24" s="560">
        <f>SUM(F20:F23)</f>
        <v>2470</v>
      </c>
      <c r="G24" s="560">
        <f>SUM(G20:G23)</f>
        <v>20290</v>
      </c>
      <c r="H24" s="560">
        <v>0</v>
      </c>
      <c r="I24" s="560">
        <f>SUM(I20:I23)</f>
        <v>20290</v>
      </c>
    </row>
    <row r="25" spans="1:12" ht="20.100000000000001" hidden="1" customHeight="1" thickBot="1" x14ac:dyDescent="0.25">
      <c r="A25" s="562" t="s">
        <v>81</v>
      </c>
      <c r="B25" s="563"/>
      <c r="C25" s="1115"/>
      <c r="D25" s="560">
        <f>SUM(D21:D24)</f>
        <v>24420</v>
      </c>
      <c r="E25" s="560"/>
      <c r="F25" s="560">
        <v>0</v>
      </c>
      <c r="G25" s="560">
        <f>KH!Q9</f>
        <v>0</v>
      </c>
      <c r="H25" s="560"/>
      <c r="I25" s="560"/>
    </row>
    <row r="26" spans="1:12" ht="20.100000000000001" hidden="1" customHeight="1" thickBot="1" x14ac:dyDescent="0.25">
      <c r="A26" s="562" t="s">
        <v>62</v>
      </c>
      <c r="B26" s="563"/>
      <c r="C26" s="1115"/>
      <c r="D26" s="560">
        <f t="shared" ref="D26:D27" si="0">SUM(D21:D25)</f>
        <v>48840</v>
      </c>
      <c r="E26" s="560"/>
      <c r="F26" s="560">
        <v>0</v>
      </c>
      <c r="G26" s="560">
        <f>OIT!O12</f>
        <v>0</v>
      </c>
      <c r="H26" s="560"/>
      <c r="I26" s="560"/>
    </row>
    <row r="27" spans="1:12" ht="20.100000000000001" hidden="1" customHeight="1" thickBot="1" x14ac:dyDescent="0.25">
      <c r="A27" s="562" t="s">
        <v>61</v>
      </c>
      <c r="B27" s="563"/>
      <c r="C27" s="1115"/>
      <c r="D27" s="560">
        <f t="shared" si="0"/>
        <v>97180</v>
      </c>
      <c r="E27" s="560"/>
      <c r="F27" s="560">
        <v>0</v>
      </c>
      <c r="G27" s="560">
        <f>KŘ!O13</f>
        <v>0</v>
      </c>
      <c r="H27" s="560"/>
      <c r="I27" s="560"/>
    </row>
    <row r="28" spans="1:12" ht="20.100000000000001" customHeight="1" thickBot="1" x14ac:dyDescent="0.25">
      <c r="A28" s="1233" t="s">
        <v>345</v>
      </c>
      <c r="B28" s="1234"/>
      <c r="C28" s="1234"/>
      <c r="D28" s="560">
        <f>E28 + I28</f>
        <v>3000</v>
      </c>
      <c r="E28" s="560">
        <v>0</v>
      </c>
      <c r="F28" s="560">
        <v>0</v>
      </c>
      <c r="G28" s="560">
        <f>SMN!M10</f>
        <v>3000</v>
      </c>
      <c r="H28" s="560">
        <v>0</v>
      </c>
      <c r="I28" s="560">
        <f>H28+G28</f>
        <v>3000</v>
      </c>
    </row>
    <row r="29" spans="1:12" ht="20.100000000000001" customHeight="1" thickBot="1" x14ac:dyDescent="0.25">
      <c r="A29" s="1233" t="s">
        <v>414</v>
      </c>
      <c r="B29" s="1234"/>
      <c r="C29" s="1235"/>
      <c r="D29" s="560">
        <f>E29+F29+G29</f>
        <v>272449</v>
      </c>
      <c r="E29" s="560">
        <f>Dotace!G15</f>
        <v>236021</v>
      </c>
      <c r="F29" s="560">
        <v>0</v>
      </c>
      <c r="G29" s="560">
        <f>Dotace!N15</f>
        <v>36428</v>
      </c>
      <c r="H29" s="560">
        <f>Dotace!M15</f>
        <v>109595.5</v>
      </c>
      <c r="I29" s="560">
        <f>H29+G29</f>
        <v>146023.5</v>
      </c>
    </row>
    <row r="30" spans="1:12" ht="20.100000000000001" customHeight="1" thickBot="1" x14ac:dyDescent="0.25">
      <c r="A30" s="1233" t="s">
        <v>370</v>
      </c>
      <c r="B30" s="1234"/>
      <c r="C30" s="1234"/>
      <c r="D30" s="560">
        <f>E30 + I30</f>
        <v>281040</v>
      </c>
      <c r="E30" s="560">
        <f>SFDI!F6</f>
        <v>279840</v>
      </c>
      <c r="F30" s="560">
        <v>0</v>
      </c>
      <c r="G30" s="560">
        <f>SFDI!G5</f>
        <v>1200</v>
      </c>
      <c r="H30" s="560">
        <v>0</v>
      </c>
      <c r="I30" s="560">
        <f>H30+G30</f>
        <v>1200</v>
      </c>
    </row>
    <row r="31" spans="1:12" ht="30.75" customHeight="1" thickBot="1" x14ac:dyDescent="0.25">
      <c r="A31" s="1236" t="s">
        <v>71</v>
      </c>
      <c r="B31" s="1237"/>
      <c r="C31" s="941"/>
      <c r="D31" s="942">
        <f>D8+D13+D15+D19+D24+D29+D28+D30</f>
        <v>716822</v>
      </c>
      <c r="E31" s="942">
        <f>E8+E13+E15+E19+E24+E29+E28+E30</f>
        <v>515861</v>
      </c>
      <c r="F31" s="942">
        <f>F8+F13+F15+F19+F24+F29+F28+F30</f>
        <v>3720</v>
      </c>
      <c r="G31" s="942">
        <f t="shared" ref="G31:I31" si="1">G8+G13+G15+G19+G24+G29+G28+G30</f>
        <v>197241</v>
      </c>
      <c r="H31" s="942">
        <f>H8+H13+H15+H19+H24+H29+H28+H30</f>
        <v>109595.5</v>
      </c>
      <c r="I31" s="942">
        <f t="shared" si="1"/>
        <v>306836.5</v>
      </c>
      <c r="L31" s="48"/>
    </row>
    <row r="32" spans="1:12" ht="10.5" customHeight="1" x14ac:dyDescent="0.25"/>
    <row r="33" spans="1:9" s="1117" customFormat="1" ht="30" customHeight="1" x14ac:dyDescent="0.25">
      <c r="A33" s="1232" t="s">
        <v>373</v>
      </c>
      <c r="B33" s="1232"/>
      <c r="C33" s="1232"/>
      <c r="D33" s="1116"/>
      <c r="E33" s="1124"/>
      <c r="F33" s="1124"/>
      <c r="G33" s="1124"/>
      <c r="H33" s="1124"/>
      <c r="I33" s="1124"/>
    </row>
    <row r="34" spans="1:9" ht="21" customHeight="1" x14ac:dyDescent="0.25">
      <c r="A34" s="436"/>
      <c r="B34" s="436"/>
      <c r="C34" s="1212"/>
      <c r="D34" s="1213"/>
      <c r="E34" s="1214"/>
      <c r="F34" s="1214"/>
      <c r="G34" s="436"/>
      <c r="H34" s="436"/>
      <c r="I34" s="436"/>
    </row>
    <row r="35" spans="1:9" ht="12" customHeight="1" x14ac:dyDescent="0.25">
      <c r="A35" s="1096"/>
      <c r="B35" s="1097"/>
      <c r="C35" s="1215"/>
      <c r="D35" s="1215"/>
      <c r="E35" s="1215"/>
      <c r="F35" s="1215"/>
      <c r="G35" s="1097"/>
      <c r="H35" s="1097"/>
      <c r="I35" s="1097"/>
    </row>
    <row r="36" spans="1:9" ht="24" customHeight="1" x14ac:dyDescent="0.25">
      <c r="A36" s="1097"/>
      <c r="B36" s="1097"/>
      <c r="C36" s="1215"/>
      <c r="D36" s="1215"/>
      <c r="E36" s="1217"/>
      <c r="F36" s="1215"/>
      <c r="G36" s="1097"/>
      <c r="H36" s="1097"/>
      <c r="I36" s="1097"/>
    </row>
    <row r="37" spans="1:9" ht="21.75" customHeight="1" x14ac:dyDescent="0.25">
      <c r="C37" s="1216"/>
      <c r="D37" s="1216"/>
      <c r="F37" s="1218"/>
      <c r="G37" s="48"/>
      <c r="I37" s="48"/>
    </row>
    <row r="38" spans="1:9" ht="21" customHeight="1" x14ac:dyDescent="0.25">
      <c r="C38" s="1216"/>
      <c r="D38" s="1215"/>
      <c r="E38" s="1217"/>
      <c r="F38" s="1218"/>
      <c r="G38" s="48"/>
      <c r="I38" s="48"/>
    </row>
    <row r="39" spans="1:9" x14ac:dyDescent="0.25">
      <c r="F39" s="48"/>
      <c r="G39" s="48"/>
      <c r="I39" s="48"/>
    </row>
    <row r="40" spans="1:9" x14ac:dyDescent="0.25">
      <c r="F40" s="48"/>
      <c r="G40" s="48"/>
      <c r="I40" s="48"/>
    </row>
    <row r="41" spans="1:9" x14ac:dyDescent="0.25">
      <c r="F41" s="48"/>
      <c r="G41" s="48"/>
      <c r="I41" s="48"/>
    </row>
    <row r="42" spans="1:9" x14ac:dyDescent="0.25">
      <c r="F42" s="48"/>
      <c r="G42" s="48"/>
      <c r="I42" s="48"/>
    </row>
    <row r="43" spans="1:9" x14ac:dyDescent="0.25">
      <c r="F43" s="48"/>
      <c r="G43" s="48"/>
      <c r="I43" s="48"/>
    </row>
    <row r="44" spans="1:9" x14ac:dyDescent="0.25">
      <c r="F44" s="48"/>
      <c r="G44" s="48"/>
      <c r="I44" s="48"/>
    </row>
  </sheetData>
  <mergeCells count="13">
    <mergeCell ref="A33:C33"/>
    <mergeCell ref="A3:C3"/>
    <mergeCell ref="A19:C19"/>
    <mergeCell ref="A8:C8"/>
    <mergeCell ref="A13:C13"/>
    <mergeCell ref="A24:C24"/>
    <mergeCell ref="A31:B31"/>
    <mergeCell ref="A4:B4"/>
    <mergeCell ref="A15:C15"/>
    <mergeCell ref="A9:A12"/>
    <mergeCell ref="A29:C29"/>
    <mergeCell ref="A28:C28"/>
    <mergeCell ref="A30:C30"/>
  </mergeCells>
  <phoneticPr fontId="3" type="noConversion"/>
  <pageMargins left="0.78740157480314965" right="0.78740157480314965" top="0.6692913385826772" bottom="0.86614173228346458" header="0.27559055118110237" footer="0.39370078740157483"/>
  <pageSetup paperSize="9" scale="52" firstPageNumber="2" orientation="landscape" useFirstPageNumber="1" r:id="rId1"/>
  <headerFooter alignWithMargins="0">
    <oddFooter>&amp;L&amp;"Arial,Kurzíva"Zastupitelstvo Olomouckého kraje 20-02-2015
6.1 Rozpočet Olomouckého kraje 2015 - investice
Příloha č. 1: Návrh nových investičních akcí 2015&amp;RStrana &amp;P (celkem 22)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100"/>
  <sheetViews>
    <sheetView view="pageLayout" topLeftCell="A25" zoomScaleNormal="80" workbookViewId="0">
      <selection activeCell="I12" sqref="I12"/>
    </sheetView>
  </sheetViews>
  <sheetFormatPr defaultColWidth="9.140625" defaultRowHeight="12.75" outlineLevelCol="1" x14ac:dyDescent="0.2"/>
  <cols>
    <col min="1" max="1" width="5.42578125" style="544" customWidth="1"/>
    <col min="2" max="2" width="5.7109375" style="544" bestFit="1" customWidth="1"/>
    <col min="3" max="3" width="16" style="544" hidden="1" customWidth="1" outlineLevel="1"/>
    <col min="4" max="4" width="7.7109375" style="544" hidden="1" customWidth="1" outlineLevel="1"/>
    <col min="5" max="5" width="5.5703125" style="544" hidden="1" customWidth="1" outlineLevel="1"/>
    <col min="6" max="6" width="41.42578125" style="544" customWidth="1" collapsed="1"/>
    <col min="7" max="7" width="60.42578125" style="544" customWidth="1"/>
    <col min="8" max="8" width="7.140625" style="544" customWidth="1"/>
    <col min="9" max="9" width="14.7109375" style="197" customWidth="1"/>
    <col min="10" max="10" width="13.5703125" style="198" customWidth="1"/>
    <col min="11" max="11" width="13.7109375" style="198" customWidth="1"/>
    <col min="12" max="12" width="12.42578125" style="198" customWidth="1"/>
    <col min="13" max="13" width="14.85546875" style="198" customWidth="1"/>
    <col min="14" max="14" width="13.140625" style="198" customWidth="1"/>
    <col min="15" max="15" width="14.85546875" style="198" customWidth="1"/>
    <col min="16" max="16" width="14.42578125" style="198" customWidth="1"/>
    <col min="17" max="16384" width="9.140625" style="544"/>
  </cols>
  <sheetData>
    <row r="1" spans="1:18" ht="18" x14ac:dyDescent="0.25">
      <c r="A1" s="160" t="s">
        <v>140</v>
      </c>
      <c r="B1" s="175"/>
      <c r="C1" s="175"/>
      <c r="D1" s="175"/>
      <c r="E1" s="175"/>
      <c r="F1" s="176"/>
      <c r="G1" s="179"/>
      <c r="H1" s="175"/>
      <c r="K1" s="199"/>
      <c r="L1" s="199"/>
      <c r="N1" s="199"/>
      <c r="O1" s="199"/>
      <c r="P1" s="199"/>
      <c r="Q1" s="175"/>
      <c r="R1" s="471"/>
    </row>
    <row r="2" spans="1:18" ht="15.75" x14ac:dyDescent="0.25">
      <c r="A2" s="163" t="s">
        <v>6</v>
      </c>
      <c r="B2" s="163"/>
      <c r="C2" s="163"/>
      <c r="D2" s="163"/>
      <c r="E2" s="163"/>
      <c r="G2" s="180"/>
      <c r="H2" s="173" t="s">
        <v>141</v>
      </c>
      <c r="K2" s="200"/>
      <c r="L2" s="200"/>
      <c r="N2" s="200"/>
      <c r="O2" s="200"/>
      <c r="P2" s="200"/>
      <c r="Q2" s="163"/>
      <c r="R2" s="471"/>
    </row>
    <row r="3" spans="1:18" ht="12" customHeight="1" x14ac:dyDescent="0.2">
      <c r="A3" s="163"/>
      <c r="B3" s="163"/>
      <c r="C3" s="163"/>
      <c r="D3" s="163"/>
      <c r="E3" s="163"/>
      <c r="F3" s="167" t="s">
        <v>157</v>
      </c>
      <c r="G3" s="180"/>
      <c r="H3" s="163"/>
      <c r="K3" s="200"/>
      <c r="L3" s="200"/>
      <c r="N3" s="200"/>
      <c r="O3" s="200"/>
      <c r="P3" s="200"/>
      <c r="Q3" s="163"/>
      <c r="R3" s="471"/>
    </row>
    <row r="4" spans="1:18" ht="12" customHeight="1" x14ac:dyDescent="0.2">
      <c r="A4" s="163"/>
      <c r="B4" s="163"/>
      <c r="C4" s="163"/>
      <c r="D4" s="163"/>
      <c r="E4" s="163"/>
      <c r="F4" s="163" t="s">
        <v>9</v>
      </c>
      <c r="G4" s="180"/>
      <c r="H4" s="163"/>
      <c r="K4" s="200"/>
      <c r="L4" s="200"/>
      <c r="N4" s="200"/>
      <c r="O4" s="200"/>
      <c r="P4" s="200"/>
      <c r="Q4" s="163"/>
      <c r="R4" s="471"/>
    </row>
    <row r="5" spans="1:18" ht="12" customHeight="1" x14ac:dyDescent="0.2">
      <c r="A5" s="163"/>
      <c r="B5" s="163"/>
      <c r="C5" s="163"/>
      <c r="D5" s="163"/>
      <c r="E5" s="163"/>
      <c r="F5" s="163"/>
      <c r="G5" s="180"/>
      <c r="H5" s="163"/>
      <c r="K5" s="200"/>
      <c r="L5" s="200"/>
      <c r="N5" s="200"/>
      <c r="O5" s="200"/>
      <c r="P5" s="200"/>
      <c r="Q5" s="163"/>
      <c r="R5" s="471"/>
    </row>
    <row r="6" spans="1:18" ht="17.25" customHeight="1" thickBot="1" x14ac:dyDescent="0.25">
      <c r="A6" s="163"/>
      <c r="B6" s="163"/>
      <c r="C6" s="163"/>
      <c r="D6" s="163"/>
      <c r="E6" s="163"/>
      <c r="F6" s="163"/>
      <c r="G6" s="180"/>
      <c r="H6" s="163"/>
      <c r="K6" s="200"/>
      <c r="L6" s="200"/>
      <c r="N6" s="200"/>
      <c r="O6" s="200"/>
      <c r="P6" s="200" t="s">
        <v>28</v>
      </c>
      <c r="Q6" s="163"/>
      <c r="R6" s="471"/>
    </row>
    <row r="7" spans="1:18" ht="24" customHeight="1" thickBot="1" x14ac:dyDescent="0.25">
      <c r="A7" s="1384" t="s">
        <v>293</v>
      </c>
      <c r="B7" s="1385"/>
      <c r="C7" s="1385"/>
      <c r="D7" s="1385"/>
      <c r="E7" s="1385"/>
      <c r="F7" s="1385"/>
      <c r="G7" s="1385"/>
      <c r="H7" s="1385"/>
      <c r="I7" s="1385"/>
      <c r="J7" s="51"/>
      <c r="K7" s="51"/>
      <c r="L7" s="51"/>
      <c r="M7" s="51"/>
      <c r="N7" s="51"/>
      <c r="O7" s="51"/>
      <c r="P7" s="52"/>
    </row>
    <row r="8" spans="1:18" ht="24" hidden="1" customHeight="1" x14ac:dyDescent="0.2">
      <c r="A8" s="325" t="s">
        <v>37</v>
      </c>
      <c r="B8" s="193"/>
      <c r="C8" s="193"/>
      <c r="D8" s="193"/>
      <c r="E8" s="193"/>
      <c r="F8" s="193"/>
      <c r="G8" s="193"/>
      <c r="H8" s="193"/>
      <c r="I8" s="201"/>
      <c r="J8" s="202"/>
      <c r="K8" s="202"/>
      <c r="L8" s="202"/>
      <c r="M8" s="202"/>
      <c r="N8" s="202"/>
      <c r="O8" s="202"/>
      <c r="P8" s="352"/>
    </row>
    <row r="9" spans="1:18" ht="25.5" customHeight="1" thickBot="1" x14ac:dyDescent="0.25">
      <c r="A9" s="1353" t="s">
        <v>51</v>
      </c>
      <c r="B9" s="1353" t="s">
        <v>67</v>
      </c>
      <c r="C9" s="1321" t="s">
        <v>4</v>
      </c>
      <c r="D9" s="1321" t="s">
        <v>3</v>
      </c>
      <c r="E9" s="1321" t="s">
        <v>5</v>
      </c>
      <c r="F9" s="1255" t="s">
        <v>13</v>
      </c>
      <c r="G9" s="1352" t="s">
        <v>14</v>
      </c>
      <c r="H9" s="1327" t="s">
        <v>15</v>
      </c>
      <c r="I9" s="1350" t="s">
        <v>16</v>
      </c>
      <c r="J9" s="1350" t="s">
        <v>17</v>
      </c>
      <c r="K9" s="1350" t="s">
        <v>18</v>
      </c>
      <c r="L9" s="1256" t="s">
        <v>146</v>
      </c>
      <c r="M9" s="1374" t="s">
        <v>144</v>
      </c>
      <c r="N9" s="1374"/>
      <c r="O9" s="1374"/>
      <c r="P9" s="1256" t="s">
        <v>145</v>
      </c>
    </row>
    <row r="10" spans="1:18" ht="58.5" customHeight="1" x14ac:dyDescent="0.2">
      <c r="A10" s="1391"/>
      <c r="B10" s="1391"/>
      <c r="C10" s="1392"/>
      <c r="D10" s="1392"/>
      <c r="E10" s="1392"/>
      <c r="F10" s="1321"/>
      <c r="G10" s="1350"/>
      <c r="H10" s="1389"/>
      <c r="I10" s="1390"/>
      <c r="J10" s="1390"/>
      <c r="K10" s="1390"/>
      <c r="L10" s="1355"/>
      <c r="M10" s="405" t="s">
        <v>29</v>
      </c>
      <c r="N10" s="405" t="s">
        <v>65</v>
      </c>
      <c r="O10" s="405" t="s">
        <v>66</v>
      </c>
      <c r="P10" s="1355"/>
    </row>
    <row r="11" spans="1:18" ht="48" customHeight="1" thickBot="1" x14ac:dyDescent="0.25">
      <c r="A11" s="932">
        <v>1</v>
      </c>
      <c r="B11" s="687" t="s">
        <v>179</v>
      </c>
      <c r="C11" s="3"/>
      <c r="D11" s="46"/>
      <c r="E11" s="46"/>
      <c r="F11" s="689" t="s">
        <v>415</v>
      </c>
      <c r="G11" s="603" t="s">
        <v>265</v>
      </c>
      <c r="H11" s="690"/>
      <c r="I11" s="46" t="s">
        <v>223</v>
      </c>
      <c r="J11" s="969">
        <v>500</v>
      </c>
      <c r="K11" s="690">
        <v>2015</v>
      </c>
      <c r="L11" s="933">
        <v>0</v>
      </c>
      <c r="M11" s="693">
        <f t="shared" ref="M11" si="0">SUM(N11:O11)</f>
        <v>500</v>
      </c>
      <c r="N11" s="694">
        <v>0</v>
      </c>
      <c r="O11" s="695">
        <v>500</v>
      </c>
      <c r="P11" s="918">
        <f t="shared" ref="P11" si="1">J11-L11-M11</f>
        <v>0</v>
      </c>
    </row>
    <row r="12" spans="1:18" s="369" customFormat="1" ht="24.75" customHeight="1" thickBot="1" x14ac:dyDescent="0.3">
      <c r="A12" s="1419" t="s">
        <v>294</v>
      </c>
      <c r="B12" s="1420"/>
      <c r="C12" s="1420"/>
      <c r="D12" s="1420"/>
      <c r="E12" s="1420"/>
      <c r="F12" s="1420"/>
      <c r="G12" s="1420"/>
      <c r="H12" s="931"/>
      <c r="I12" s="931"/>
      <c r="J12" s="788">
        <f>SUM(J11:J11)</f>
        <v>500</v>
      </c>
      <c r="K12" s="788"/>
      <c r="L12" s="797">
        <f>SUM(L11:L11)</f>
        <v>0</v>
      </c>
      <c r="M12" s="796">
        <f>SUM(M11:M11)</f>
        <v>500</v>
      </c>
      <c r="N12" s="791">
        <f>SUM(N11:N11)</f>
        <v>0</v>
      </c>
      <c r="O12" s="797">
        <f>SUM(O11:O11)</f>
        <v>500</v>
      </c>
      <c r="P12" s="798">
        <f>SUM(P11:P11)</f>
        <v>0</v>
      </c>
    </row>
    <row r="13" spans="1:18" x14ac:dyDescent="0.2">
      <c r="A13" s="204"/>
      <c r="B13" s="197"/>
      <c r="C13" s="197"/>
      <c r="D13" s="197"/>
      <c r="E13" s="197"/>
      <c r="F13" s="197"/>
      <c r="G13" s="513"/>
      <c r="H13" s="206"/>
      <c r="I13" s="207"/>
      <c r="J13" s="208"/>
      <c r="K13" s="209"/>
      <c r="L13" s="514"/>
      <c r="N13" s="514"/>
      <c r="Q13" s="53"/>
    </row>
    <row r="14" spans="1:18" x14ac:dyDescent="0.2">
      <c r="A14" s="211"/>
      <c r="B14" s="211"/>
      <c r="C14" s="211"/>
      <c r="D14" s="211"/>
      <c r="E14" s="211"/>
      <c r="F14" s="211"/>
      <c r="G14" s="212"/>
      <c r="H14" s="196"/>
      <c r="I14" s="211"/>
      <c r="J14" s="208"/>
      <c r="K14" s="209"/>
    </row>
    <row r="15" spans="1:18" x14ac:dyDescent="0.2">
      <c r="A15" s="197"/>
      <c r="B15" s="197"/>
      <c r="C15" s="197"/>
      <c r="D15" s="197"/>
      <c r="E15" s="197"/>
      <c r="F15" s="204"/>
      <c r="G15" s="197"/>
      <c r="H15" s="194"/>
      <c r="I15" s="213"/>
      <c r="J15" s="208"/>
      <c r="K15" s="209"/>
      <c r="L15" s="209"/>
    </row>
    <row r="16" spans="1:18" x14ac:dyDescent="0.2">
      <c r="A16" s="197"/>
      <c r="B16" s="197"/>
      <c r="C16" s="197"/>
      <c r="D16" s="197"/>
      <c r="E16" s="197"/>
      <c r="F16" s="214"/>
      <c r="G16" s="197"/>
      <c r="H16" s="195"/>
      <c r="I16" s="207"/>
      <c r="J16" s="208"/>
      <c r="K16" s="208"/>
      <c r="L16" s="208"/>
      <c r="M16" s="208"/>
      <c r="N16" s="208"/>
      <c r="O16" s="208"/>
      <c r="P16" s="208"/>
    </row>
    <row r="17" spans="1:16" x14ac:dyDescent="0.2">
      <c r="A17" s="197"/>
      <c r="B17" s="197"/>
      <c r="C17" s="197"/>
      <c r="D17" s="197"/>
      <c r="E17" s="197"/>
      <c r="F17" s="214"/>
      <c r="G17" s="197"/>
      <c r="H17" s="195"/>
      <c r="I17" s="207"/>
      <c r="J17" s="208"/>
      <c r="K17" s="209"/>
      <c r="L17" s="209"/>
    </row>
    <row r="18" spans="1:16" x14ac:dyDescent="0.2">
      <c r="A18" s="197"/>
      <c r="B18" s="197"/>
      <c r="C18" s="197"/>
      <c r="D18" s="197"/>
      <c r="E18" s="197"/>
      <c r="F18" s="197"/>
      <c r="G18" s="197"/>
      <c r="H18" s="515"/>
      <c r="I18" s="216"/>
      <c r="J18" s="217"/>
    </row>
    <row r="19" spans="1:16" x14ac:dyDescent="0.2">
      <c r="A19" s="197"/>
      <c r="B19" s="197"/>
      <c r="C19" s="197"/>
      <c r="D19" s="197"/>
      <c r="E19" s="197"/>
      <c r="F19" s="197"/>
      <c r="G19" s="197"/>
      <c r="H19" s="515"/>
      <c r="I19" s="216"/>
      <c r="J19" s="217"/>
    </row>
    <row r="20" spans="1:16" x14ac:dyDescent="0.2">
      <c r="A20" s="197"/>
      <c r="B20" s="197"/>
      <c r="C20" s="197"/>
      <c r="D20" s="197"/>
      <c r="E20" s="197"/>
      <c r="F20" s="197"/>
      <c r="G20" s="197"/>
      <c r="H20" s="515"/>
      <c r="I20" s="216"/>
      <c r="J20" s="217"/>
    </row>
    <row r="21" spans="1:16" x14ac:dyDescent="0.2">
      <c r="A21" s="197"/>
      <c r="B21" s="197"/>
      <c r="C21" s="197"/>
      <c r="D21" s="197"/>
      <c r="E21" s="197"/>
      <c r="F21" s="197"/>
      <c r="G21" s="197"/>
      <c r="I21" s="216"/>
      <c r="J21" s="217"/>
    </row>
    <row r="22" spans="1:16" x14ac:dyDescent="0.2">
      <c r="A22" s="197"/>
      <c r="B22" s="197"/>
      <c r="C22" s="197"/>
      <c r="D22" s="197"/>
      <c r="E22" s="197"/>
      <c r="F22" s="197"/>
      <c r="G22" s="197"/>
      <c r="I22" s="216"/>
      <c r="J22" s="217"/>
      <c r="K22" s="544"/>
      <c r="L22" s="544"/>
      <c r="M22" s="544"/>
      <c r="N22" s="544"/>
      <c r="O22" s="544"/>
      <c r="P22" s="544"/>
    </row>
    <row r="23" spans="1:16" x14ac:dyDescent="0.2">
      <c r="A23" s="197"/>
      <c r="B23" s="197"/>
      <c r="C23" s="197"/>
      <c r="D23" s="197"/>
      <c r="E23" s="197"/>
      <c r="F23" s="197"/>
      <c r="G23" s="197"/>
      <c r="I23" s="216"/>
      <c r="J23" s="217"/>
      <c r="K23" s="544"/>
      <c r="L23" s="544"/>
      <c r="M23" s="544"/>
      <c r="N23" s="544"/>
      <c r="O23" s="544"/>
      <c r="P23" s="544"/>
    </row>
    <row r="24" spans="1:16" x14ac:dyDescent="0.2">
      <c r="A24" s="197"/>
      <c r="B24" s="197"/>
      <c r="C24" s="197"/>
      <c r="D24" s="197"/>
      <c r="E24" s="197"/>
      <c r="F24" s="197"/>
      <c r="G24" s="197"/>
      <c r="I24" s="216"/>
      <c r="J24" s="217"/>
      <c r="K24" s="544"/>
      <c r="L24" s="544"/>
      <c r="M24" s="544"/>
      <c r="N24" s="544"/>
      <c r="O24" s="544"/>
      <c r="P24" s="544"/>
    </row>
    <row r="25" spans="1:16" x14ac:dyDescent="0.2">
      <c r="A25" s="197"/>
      <c r="B25" s="197"/>
      <c r="C25" s="197"/>
      <c r="D25" s="197"/>
      <c r="E25" s="197"/>
      <c r="F25" s="197"/>
      <c r="G25" s="197"/>
      <c r="I25" s="216"/>
      <c r="J25" s="217"/>
      <c r="K25" s="544"/>
      <c r="L25" s="544"/>
      <c r="M25" s="544"/>
      <c r="N25" s="544"/>
      <c r="O25" s="544"/>
      <c r="P25" s="544"/>
    </row>
    <row r="26" spans="1:16" x14ac:dyDescent="0.2">
      <c r="A26" s="197"/>
      <c r="B26" s="197"/>
      <c r="C26" s="197"/>
      <c r="D26" s="197"/>
      <c r="E26" s="197"/>
      <c r="F26" s="197"/>
      <c r="G26" s="197"/>
      <c r="I26" s="216"/>
      <c r="J26" s="217"/>
      <c r="K26" s="544"/>
      <c r="L26" s="544"/>
      <c r="M26" s="544"/>
      <c r="N26" s="544"/>
      <c r="O26" s="544"/>
      <c r="P26" s="544"/>
    </row>
    <row r="27" spans="1:16" x14ac:dyDescent="0.2">
      <c r="A27" s="197"/>
      <c r="B27" s="197"/>
      <c r="C27" s="197"/>
      <c r="D27" s="197"/>
      <c r="E27" s="197"/>
      <c r="F27" s="197"/>
      <c r="G27" s="197"/>
      <c r="I27" s="216"/>
      <c r="J27" s="217"/>
      <c r="K27" s="544"/>
      <c r="L27" s="544"/>
      <c r="M27" s="544"/>
      <c r="N27" s="544"/>
      <c r="O27" s="544"/>
      <c r="P27" s="544"/>
    </row>
    <row r="28" spans="1:16" x14ac:dyDescent="0.2">
      <c r="A28" s="197"/>
      <c r="B28" s="197"/>
      <c r="C28" s="197"/>
      <c r="D28" s="197"/>
      <c r="E28" s="197"/>
      <c r="F28" s="197"/>
      <c r="G28" s="197"/>
      <c r="I28" s="216"/>
      <c r="J28" s="217"/>
      <c r="K28" s="544"/>
      <c r="L28" s="544"/>
      <c r="M28" s="544"/>
      <c r="N28" s="544"/>
      <c r="O28" s="544"/>
      <c r="P28" s="544"/>
    </row>
    <row r="29" spans="1:16" x14ac:dyDescent="0.2">
      <c r="A29" s="197"/>
      <c r="B29" s="197"/>
      <c r="C29" s="197"/>
      <c r="D29" s="197"/>
      <c r="E29" s="197"/>
      <c r="F29" s="197"/>
      <c r="G29" s="197"/>
      <c r="I29" s="216"/>
      <c r="J29" s="217"/>
      <c r="K29" s="544"/>
      <c r="L29" s="544"/>
      <c r="M29" s="544"/>
      <c r="N29" s="544"/>
      <c r="O29" s="544"/>
      <c r="P29" s="544"/>
    </row>
    <row r="30" spans="1:16" x14ac:dyDescent="0.2">
      <c r="A30" s="197"/>
      <c r="B30" s="197"/>
      <c r="C30" s="197"/>
      <c r="D30" s="197"/>
      <c r="E30" s="197"/>
      <c r="F30" s="197"/>
      <c r="G30" s="197"/>
      <c r="I30" s="216"/>
      <c r="J30" s="217"/>
      <c r="K30" s="544"/>
      <c r="L30" s="544"/>
      <c r="M30" s="544"/>
      <c r="N30" s="544"/>
      <c r="O30" s="544"/>
      <c r="P30" s="544"/>
    </row>
    <row r="31" spans="1:16" x14ac:dyDescent="0.2">
      <c r="A31" s="197"/>
      <c r="B31" s="197"/>
      <c r="C31" s="197"/>
      <c r="D31" s="197"/>
      <c r="E31" s="197"/>
      <c r="F31" s="197"/>
      <c r="G31" s="197"/>
      <c r="I31" s="216"/>
      <c r="J31" s="217"/>
      <c r="K31" s="544"/>
      <c r="L31" s="544"/>
      <c r="M31" s="544"/>
      <c r="N31" s="544"/>
      <c r="O31" s="544"/>
      <c r="P31" s="544"/>
    </row>
    <row r="32" spans="1:16" x14ac:dyDescent="0.2">
      <c r="A32" s="197"/>
      <c r="B32" s="197"/>
      <c r="C32" s="197"/>
      <c r="D32" s="197"/>
      <c r="E32" s="197"/>
      <c r="F32" s="197"/>
      <c r="G32" s="197"/>
      <c r="I32" s="216"/>
      <c r="J32" s="217"/>
      <c r="K32" s="544"/>
      <c r="L32" s="544"/>
      <c r="M32" s="544"/>
      <c r="N32" s="544"/>
      <c r="O32" s="544"/>
      <c r="P32" s="544"/>
    </row>
    <row r="33" spans="1:16" x14ac:dyDescent="0.2">
      <c r="A33" s="197"/>
      <c r="B33" s="197"/>
      <c r="C33" s="197"/>
      <c r="D33" s="197"/>
      <c r="E33" s="197"/>
      <c r="F33" s="197"/>
      <c r="G33" s="197"/>
      <c r="I33" s="216"/>
      <c r="J33" s="217"/>
      <c r="K33" s="544"/>
      <c r="L33" s="544"/>
      <c r="M33" s="544"/>
      <c r="N33" s="544"/>
      <c r="O33" s="544"/>
      <c r="P33" s="544"/>
    </row>
    <row r="34" spans="1:16" x14ac:dyDescent="0.2">
      <c r="A34" s="197"/>
      <c r="B34" s="197"/>
      <c r="C34" s="197"/>
      <c r="D34" s="197"/>
      <c r="E34" s="197"/>
      <c r="F34" s="197"/>
      <c r="G34" s="197"/>
      <c r="I34" s="216"/>
      <c r="J34" s="217"/>
      <c r="K34" s="544"/>
      <c r="L34" s="544"/>
      <c r="M34" s="544"/>
      <c r="N34" s="544"/>
      <c r="O34" s="544"/>
      <c r="P34" s="544"/>
    </row>
    <row r="35" spans="1:16" x14ac:dyDescent="0.2">
      <c r="A35" s="197"/>
      <c r="B35" s="197"/>
      <c r="C35" s="197"/>
      <c r="D35" s="197"/>
      <c r="E35" s="197"/>
      <c r="F35" s="197"/>
      <c r="G35" s="197"/>
      <c r="I35" s="216"/>
      <c r="J35" s="217"/>
      <c r="K35" s="544"/>
      <c r="L35" s="544"/>
      <c r="M35" s="544"/>
      <c r="N35" s="544"/>
      <c r="O35" s="544"/>
      <c r="P35" s="544"/>
    </row>
    <row r="36" spans="1:16" x14ac:dyDescent="0.2">
      <c r="A36" s="197"/>
      <c r="B36" s="197"/>
      <c r="C36" s="197"/>
      <c r="D36" s="197"/>
      <c r="E36" s="197"/>
      <c r="F36" s="197"/>
      <c r="G36" s="197"/>
      <c r="I36" s="216"/>
      <c r="J36" s="217"/>
      <c r="K36" s="544"/>
      <c r="L36" s="544"/>
      <c r="M36" s="544"/>
      <c r="N36" s="544"/>
      <c r="O36" s="544"/>
      <c r="P36" s="544"/>
    </row>
    <row r="37" spans="1:16" x14ac:dyDescent="0.2">
      <c r="A37" s="197"/>
      <c r="B37" s="197"/>
      <c r="C37" s="197"/>
      <c r="D37" s="197"/>
      <c r="E37" s="197"/>
      <c r="F37" s="197"/>
      <c r="G37" s="197"/>
      <c r="I37" s="216"/>
      <c r="J37" s="217"/>
      <c r="K37" s="544"/>
      <c r="L37" s="544"/>
      <c r="M37" s="544"/>
      <c r="N37" s="544"/>
      <c r="O37" s="544"/>
      <c r="P37" s="544"/>
    </row>
    <row r="38" spans="1:16" x14ac:dyDescent="0.2">
      <c r="A38" s="197"/>
      <c r="B38" s="197"/>
      <c r="C38" s="197"/>
      <c r="D38" s="197"/>
      <c r="E38" s="197"/>
      <c r="F38" s="197"/>
      <c r="G38" s="197"/>
      <c r="J38" s="217"/>
      <c r="K38" s="544"/>
      <c r="L38" s="544"/>
      <c r="M38" s="544"/>
      <c r="N38" s="544"/>
      <c r="O38" s="544"/>
      <c r="P38" s="544"/>
    </row>
    <row r="39" spans="1:16" x14ac:dyDescent="0.2">
      <c r="A39" s="197"/>
      <c r="B39" s="197"/>
      <c r="C39" s="197"/>
      <c r="D39" s="197"/>
      <c r="E39" s="197"/>
      <c r="F39" s="197"/>
      <c r="G39" s="197"/>
      <c r="J39" s="217"/>
      <c r="K39" s="544"/>
      <c r="L39" s="544"/>
      <c r="M39" s="544"/>
      <c r="N39" s="544"/>
      <c r="O39" s="544"/>
      <c r="P39" s="544"/>
    </row>
    <row r="40" spans="1:16" x14ac:dyDescent="0.2">
      <c r="A40" s="197"/>
      <c r="B40" s="197"/>
      <c r="C40" s="197"/>
      <c r="D40" s="197"/>
      <c r="E40" s="197"/>
      <c r="F40" s="197"/>
      <c r="G40" s="197"/>
      <c r="J40" s="217"/>
      <c r="K40" s="544"/>
      <c r="L40" s="544"/>
      <c r="M40" s="544"/>
      <c r="N40" s="544"/>
      <c r="O40" s="544"/>
      <c r="P40" s="544"/>
    </row>
    <row r="41" spans="1:16" x14ac:dyDescent="0.2">
      <c r="A41" s="197"/>
      <c r="B41" s="197"/>
      <c r="C41" s="197"/>
      <c r="D41" s="197"/>
      <c r="E41" s="197"/>
      <c r="F41" s="197"/>
      <c r="G41" s="197"/>
      <c r="J41" s="217"/>
      <c r="K41" s="544"/>
      <c r="L41" s="544"/>
      <c r="M41" s="544"/>
      <c r="N41" s="544"/>
      <c r="O41" s="544"/>
      <c r="P41" s="544"/>
    </row>
    <row r="42" spans="1:16" x14ac:dyDescent="0.2">
      <c r="A42" s="197"/>
      <c r="B42" s="197"/>
      <c r="C42" s="197"/>
      <c r="D42" s="197"/>
      <c r="E42" s="197"/>
      <c r="F42" s="197"/>
      <c r="G42" s="197"/>
      <c r="J42" s="217"/>
      <c r="K42" s="544"/>
      <c r="L42" s="544"/>
      <c r="M42" s="544"/>
      <c r="N42" s="544"/>
      <c r="O42" s="544"/>
      <c r="P42" s="544"/>
    </row>
    <row r="43" spans="1:16" x14ac:dyDescent="0.2">
      <c r="A43" s="197"/>
      <c r="B43" s="197"/>
      <c r="C43" s="197"/>
      <c r="D43" s="197"/>
      <c r="E43" s="197"/>
      <c r="F43" s="197"/>
      <c r="G43" s="197"/>
      <c r="J43" s="217"/>
      <c r="K43" s="544"/>
      <c r="L43" s="544"/>
      <c r="M43" s="544"/>
      <c r="N43" s="544"/>
      <c r="O43" s="544"/>
      <c r="P43" s="544"/>
    </row>
    <row r="44" spans="1:16" x14ac:dyDescent="0.2">
      <c r="A44" s="197"/>
      <c r="B44" s="197"/>
      <c r="C44" s="197"/>
      <c r="D44" s="197"/>
      <c r="E44" s="197"/>
      <c r="F44" s="197"/>
      <c r="G44" s="197"/>
      <c r="J44" s="217"/>
      <c r="K44" s="544"/>
      <c r="L44" s="544"/>
      <c r="M44" s="544"/>
      <c r="N44" s="544"/>
      <c r="O44" s="544"/>
      <c r="P44" s="544"/>
    </row>
    <row r="45" spans="1:16" x14ac:dyDescent="0.2">
      <c r="A45" s="197"/>
      <c r="B45" s="197"/>
      <c r="C45" s="197"/>
      <c r="D45" s="197"/>
      <c r="E45" s="197"/>
      <c r="F45" s="197"/>
      <c r="G45" s="197"/>
      <c r="J45" s="217"/>
      <c r="K45" s="544"/>
      <c r="L45" s="544"/>
      <c r="M45" s="544"/>
      <c r="N45" s="544"/>
      <c r="O45" s="544"/>
      <c r="P45" s="544"/>
    </row>
    <row r="46" spans="1:16" x14ac:dyDescent="0.2">
      <c r="A46" s="197"/>
      <c r="B46" s="197"/>
      <c r="C46" s="197"/>
      <c r="D46" s="197"/>
      <c r="E46" s="197"/>
      <c r="F46" s="197"/>
      <c r="G46" s="197"/>
      <c r="J46" s="217"/>
      <c r="K46" s="544"/>
      <c r="L46" s="544"/>
      <c r="M46" s="544"/>
      <c r="N46" s="544"/>
      <c r="O46" s="544"/>
      <c r="P46" s="544"/>
    </row>
    <row r="47" spans="1:16" x14ac:dyDescent="0.2">
      <c r="A47" s="197"/>
      <c r="B47" s="197"/>
      <c r="C47" s="197"/>
      <c r="D47" s="197"/>
      <c r="E47" s="197"/>
      <c r="F47" s="197"/>
      <c r="G47" s="197"/>
      <c r="J47" s="217"/>
      <c r="K47" s="544"/>
      <c r="L47" s="544"/>
      <c r="M47" s="544"/>
      <c r="N47" s="544"/>
      <c r="O47" s="544"/>
      <c r="P47" s="544"/>
    </row>
    <row r="48" spans="1:16" x14ac:dyDescent="0.2">
      <c r="A48" s="197"/>
      <c r="B48" s="197"/>
      <c r="C48" s="197"/>
      <c r="D48" s="197"/>
      <c r="E48" s="197"/>
      <c r="F48" s="197"/>
      <c r="G48" s="197"/>
      <c r="J48" s="217"/>
      <c r="K48" s="544"/>
      <c r="L48" s="544"/>
      <c r="M48" s="544"/>
      <c r="N48" s="544"/>
      <c r="O48" s="544"/>
      <c r="P48" s="544"/>
    </row>
    <row r="49" spans="9:16" x14ac:dyDescent="0.2">
      <c r="J49" s="217"/>
      <c r="K49" s="544"/>
      <c r="L49" s="544"/>
      <c r="M49" s="544"/>
      <c r="N49" s="544"/>
      <c r="O49" s="544"/>
      <c r="P49" s="544"/>
    </row>
    <row r="50" spans="9:16" x14ac:dyDescent="0.2">
      <c r="J50" s="217"/>
      <c r="K50" s="544"/>
      <c r="L50" s="544"/>
      <c r="M50" s="544"/>
      <c r="N50" s="544"/>
      <c r="O50" s="544"/>
      <c r="P50" s="544"/>
    </row>
    <row r="51" spans="9:16" x14ac:dyDescent="0.2">
      <c r="J51" s="217"/>
      <c r="K51" s="544"/>
      <c r="L51" s="544"/>
      <c r="M51" s="544"/>
      <c r="N51" s="544"/>
      <c r="O51" s="544"/>
      <c r="P51" s="544"/>
    </row>
    <row r="52" spans="9:16" x14ac:dyDescent="0.2">
      <c r="J52" s="217"/>
      <c r="K52" s="544"/>
      <c r="L52" s="544"/>
      <c r="M52" s="544"/>
      <c r="N52" s="544"/>
      <c r="O52" s="544"/>
      <c r="P52" s="544"/>
    </row>
    <row r="53" spans="9:16" x14ac:dyDescent="0.2">
      <c r="J53" s="217"/>
      <c r="K53" s="544"/>
      <c r="L53" s="544"/>
      <c r="M53" s="544"/>
      <c r="N53" s="544"/>
      <c r="O53" s="544"/>
      <c r="P53" s="544"/>
    </row>
    <row r="54" spans="9:16" x14ac:dyDescent="0.2">
      <c r="I54" s="544"/>
      <c r="J54" s="217"/>
      <c r="K54" s="544"/>
      <c r="L54" s="544"/>
      <c r="M54" s="544"/>
      <c r="N54" s="544"/>
      <c r="O54" s="544"/>
      <c r="P54" s="544"/>
    </row>
    <row r="55" spans="9:16" x14ac:dyDescent="0.2">
      <c r="I55" s="544"/>
      <c r="J55" s="217"/>
      <c r="K55" s="544"/>
      <c r="L55" s="544"/>
      <c r="M55" s="544"/>
      <c r="N55" s="544"/>
      <c r="O55" s="544"/>
      <c r="P55" s="544"/>
    </row>
    <row r="56" spans="9:16" x14ac:dyDescent="0.2">
      <c r="I56" s="544"/>
      <c r="J56" s="217"/>
      <c r="K56" s="544"/>
      <c r="L56" s="544"/>
      <c r="M56" s="544"/>
      <c r="N56" s="544"/>
      <c r="O56" s="544"/>
      <c r="P56" s="544"/>
    </row>
    <row r="57" spans="9:16" x14ac:dyDescent="0.2">
      <c r="I57" s="544"/>
      <c r="J57" s="217"/>
      <c r="K57" s="544"/>
      <c r="L57" s="544"/>
      <c r="M57" s="544"/>
      <c r="N57" s="544"/>
      <c r="O57" s="544"/>
      <c r="P57" s="544"/>
    </row>
    <row r="58" spans="9:16" x14ac:dyDescent="0.2">
      <c r="I58" s="544"/>
      <c r="J58" s="217"/>
      <c r="K58" s="544"/>
      <c r="L58" s="544"/>
      <c r="M58" s="544"/>
      <c r="N58" s="544"/>
      <c r="O58" s="544"/>
      <c r="P58" s="544"/>
    </row>
    <row r="59" spans="9:16" x14ac:dyDescent="0.2">
      <c r="I59" s="544"/>
      <c r="J59" s="217"/>
      <c r="K59" s="544"/>
      <c r="L59" s="544"/>
      <c r="M59" s="544"/>
      <c r="N59" s="544"/>
      <c r="O59" s="544"/>
      <c r="P59" s="544"/>
    </row>
    <row r="60" spans="9:16" x14ac:dyDescent="0.2">
      <c r="I60" s="544"/>
      <c r="J60" s="217"/>
      <c r="K60" s="544"/>
      <c r="L60" s="544"/>
      <c r="M60" s="544"/>
      <c r="N60" s="544"/>
      <c r="O60" s="544"/>
      <c r="P60" s="544"/>
    </row>
    <row r="61" spans="9:16" x14ac:dyDescent="0.2">
      <c r="I61" s="544"/>
      <c r="J61" s="217"/>
      <c r="K61" s="544"/>
      <c r="L61" s="544"/>
      <c r="M61" s="544"/>
      <c r="N61" s="544"/>
      <c r="O61" s="544"/>
      <c r="P61" s="544"/>
    </row>
    <row r="62" spans="9:16" x14ac:dyDescent="0.2">
      <c r="I62" s="544"/>
      <c r="J62" s="217"/>
      <c r="K62" s="544"/>
      <c r="L62" s="544"/>
      <c r="M62" s="544"/>
      <c r="N62" s="544"/>
      <c r="O62" s="544"/>
      <c r="P62" s="544"/>
    </row>
    <row r="63" spans="9:16" x14ac:dyDescent="0.2">
      <c r="I63" s="544"/>
      <c r="J63" s="217"/>
      <c r="K63" s="544"/>
      <c r="L63" s="544"/>
      <c r="M63" s="544"/>
      <c r="N63" s="544"/>
      <c r="O63" s="544"/>
      <c r="P63" s="544"/>
    </row>
    <row r="64" spans="9:16" x14ac:dyDescent="0.2">
      <c r="I64" s="544"/>
      <c r="J64" s="217"/>
      <c r="K64" s="544"/>
      <c r="L64" s="544"/>
      <c r="M64" s="544"/>
      <c r="N64" s="544"/>
      <c r="O64" s="544"/>
      <c r="P64" s="544"/>
    </row>
    <row r="65" spans="9:16" x14ac:dyDescent="0.2">
      <c r="I65" s="544"/>
      <c r="J65" s="217"/>
      <c r="K65" s="544"/>
      <c r="L65" s="544"/>
      <c r="M65" s="544"/>
      <c r="N65" s="544"/>
      <c r="O65" s="544"/>
      <c r="P65" s="544"/>
    </row>
    <row r="66" spans="9:16" x14ac:dyDescent="0.2">
      <c r="I66" s="544"/>
      <c r="J66" s="217"/>
      <c r="K66" s="544"/>
      <c r="L66" s="544"/>
      <c r="M66" s="544"/>
      <c r="N66" s="544"/>
      <c r="O66" s="544"/>
      <c r="P66" s="544"/>
    </row>
    <row r="67" spans="9:16" x14ac:dyDescent="0.2">
      <c r="I67" s="544"/>
      <c r="J67" s="217"/>
      <c r="K67" s="544"/>
      <c r="L67" s="544"/>
      <c r="M67" s="544"/>
      <c r="N67" s="544"/>
      <c r="O67" s="544"/>
      <c r="P67" s="544"/>
    </row>
    <row r="68" spans="9:16" x14ac:dyDescent="0.2">
      <c r="I68" s="544"/>
      <c r="J68" s="217"/>
      <c r="K68" s="544"/>
      <c r="L68" s="544"/>
      <c r="M68" s="544"/>
      <c r="N68" s="544"/>
      <c r="O68" s="544"/>
      <c r="P68" s="544"/>
    </row>
    <row r="69" spans="9:16" x14ac:dyDescent="0.2">
      <c r="I69" s="544"/>
      <c r="J69" s="217"/>
      <c r="K69" s="544"/>
      <c r="L69" s="544"/>
      <c r="M69" s="544"/>
      <c r="N69" s="544"/>
      <c r="O69" s="544"/>
      <c r="P69" s="544"/>
    </row>
    <row r="70" spans="9:16" x14ac:dyDescent="0.2">
      <c r="I70" s="544"/>
      <c r="J70" s="217"/>
      <c r="K70" s="544"/>
      <c r="L70" s="544"/>
      <c r="M70" s="544"/>
      <c r="N70" s="544"/>
      <c r="O70" s="544"/>
      <c r="P70" s="544"/>
    </row>
    <row r="71" spans="9:16" x14ac:dyDescent="0.2">
      <c r="I71" s="544"/>
      <c r="J71" s="217"/>
      <c r="K71" s="544"/>
      <c r="L71" s="544"/>
      <c r="M71" s="544"/>
      <c r="N71" s="544"/>
      <c r="O71" s="544"/>
      <c r="P71" s="544"/>
    </row>
    <row r="72" spans="9:16" x14ac:dyDescent="0.2">
      <c r="I72" s="544"/>
      <c r="J72" s="217"/>
      <c r="K72" s="544"/>
      <c r="L72" s="544"/>
      <c r="M72" s="544"/>
      <c r="N72" s="544"/>
      <c r="O72" s="544"/>
      <c r="P72" s="544"/>
    </row>
    <row r="73" spans="9:16" x14ac:dyDescent="0.2">
      <c r="I73" s="544"/>
      <c r="J73" s="217"/>
      <c r="K73" s="544"/>
      <c r="L73" s="544"/>
      <c r="M73" s="544"/>
      <c r="N73" s="544"/>
      <c r="O73" s="544"/>
      <c r="P73" s="544"/>
    </row>
    <row r="74" spans="9:16" x14ac:dyDescent="0.2">
      <c r="I74" s="544"/>
      <c r="J74" s="217"/>
      <c r="K74" s="544"/>
      <c r="L74" s="544"/>
      <c r="M74" s="544"/>
      <c r="N74" s="544"/>
      <c r="O74" s="544"/>
      <c r="P74" s="544"/>
    </row>
    <row r="75" spans="9:16" x14ac:dyDescent="0.2">
      <c r="I75" s="544"/>
      <c r="J75" s="217"/>
      <c r="K75" s="544"/>
      <c r="L75" s="544"/>
      <c r="M75" s="544"/>
      <c r="N75" s="544"/>
      <c r="O75" s="544"/>
      <c r="P75" s="544"/>
    </row>
    <row r="76" spans="9:16" x14ac:dyDescent="0.2">
      <c r="I76" s="544"/>
      <c r="J76" s="217"/>
      <c r="K76" s="544"/>
      <c r="L76" s="544"/>
      <c r="M76" s="544"/>
      <c r="N76" s="544"/>
      <c r="O76" s="544"/>
      <c r="P76" s="544"/>
    </row>
    <row r="77" spans="9:16" x14ac:dyDescent="0.2">
      <c r="I77" s="544"/>
      <c r="J77" s="217"/>
      <c r="K77" s="544"/>
      <c r="L77" s="544"/>
      <c r="M77" s="544"/>
      <c r="N77" s="544"/>
      <c r="O77" s="544"/>
      <c r="P77" s="544"/>
    </row>
    <row r="78" spans="9:16" x14ac:dyDescent="0.2">
      <c r="I78" s="544"/>
      <c r="J78" s="217"/>
      <c r="K78" s="544"/>
      <c r="L78" s="544"/>
      <c r="M78" s="544"/>
      <c r="N78" s="544"/>
      <c r="O78" s="544"/>
      <c r="P78" s="544"/>
    </row>
    <row r="79" spans="9:16" x14ac:dyDescent="0.2">
      <c r="I79" s="544"/>
      <c r="J79" s="217"/>
      <c r="K79" s="544"/>
      <c r="L79" s="544"/>
      <c r="M79" s="544"/>
      <c r="N79" s="544"/>
      <c r="O79" s="544"/>
      <c r="P79" s="544"/>
    </row>
    <row r="80" spans="9:16" x14ac:dyDescent="0.2">
      <c r="I80" s="544"/>
      <c r="J80" s="217"/>
      <c r="K80" s="544"/>
      <c r="L80" s="544"/>
      <c r="M80" s="544"/>
      <c r="N80" s="544"/>
      <c r="O80" s="544"/>
      <c r="P80" s="544"/>
    </row>
    <row r="81" spans="9:16" x14ac:dyDescent="0.2">
      <c r="I81" s="544"/>
      <c r="J81" s="217"/>
      <c r="K81" s="544"/>
      <c r="L81" s="544"/>
      <c r="M81" s="544"/>
      <c r="N81" s="544"/>
      <c r="O81" s="544"/>
      <c r="P81" s="544"/>
    </row>
    <row r="82" spans="9:16" x14ac:dyDescent="0.2">
      <c r="I82" s="544"/>
      <c r="J82" s="217"/>
      <c r="K82" s="544"/>
      <c r="L82" s="544"/>
      <c r="M82" s="544"/>
      <c r="N82" s="544"/>
      <c r="O82" s="544"/>
      <c r="P82" s="544"/>
    </row>
    <row r="83" spans="9:16" x14ac:dyDescent="0.2">
      <c r="I83" s="544"/>
      <c r="J83" s="217"/>
      <c r="K83" s="544"/>
      <c r="L83" s="544"/>
      <c r="M83" s="544"/>
      <c r="N83" s="544"/>
      <c r="O83" s="544"/>
      <c r="P83" s="544"/>
    </row>
    <row r="84" spans="9:16" x14ac:dyDescent="0.2">
      <c r="I84" s="544"/>
      <c r="J84" s="217"/>
      <c r="K84" s="544"/>
      <c r="L84" s="544"/>
      <c r="M84" s="544"/>
      <c r="N84" s="544"/>
      <c r="O84" s="544"/>
      <c r="P84" s="544"/>
    </row>
    <row r="85" spans="9:16" x14ac:dyDescent="0.2">
      <c r="I85" s="544"/>
      <c r="J85" s="217"/>
      <c r="K85" s="544"/>
      <c r="L85" s="544"/>
      <c r="M85" s="544"/>
      <c r="N85" s="544"/>
      <c r="O85" s="544"/>
      <c r="P85" s="544"/>
    </row>
    <row r="86" spans="9:16" x14ac:dyDescent="0.2">
      <c r="I86" s="544"/>
      <c r="J86" s="217"/>
      <c r="K86" s="544"/>
      <c r="L86" s="544"/>
      <c r="M86" s="544"/>
      <c r="N86" s="544"/>
      <c r="O86" s="544"/>
      <c r="P86" s="544"/>
    </row>
    <row r="87" spans="9:16" x14ac:dyDescent="0.2">
      <c r="I87" s="544"/>
      <c r="J87" s="217"/>
      <c r="K87" s="544"/>
      <c r="L87" s="544"/>
      <c r="M87" s="544"/>
      <c r="N87" s="544"/>
      <c r="O87" s="544"/>
      <c r="P87" s="544"/>
    </row>
    <row r="88" spans="9:16" x14ac:dyDescent="0.2">
      <c r="I88" s="544"/>
      <c r="J88" s="217"/>
      <c r="K88" s="544"/>
      <c r="L88" s="544"/>
      <c r="M88" s="544"/>
      <c r="N88" s="544"/>
      <c r="O88" s="544"/>
      <c r="P88" s="544"/>
    </row>
    <row r="89" spans="9:16" x14ac:dyDescent="0.2">
      <c r="I89" s="544"/>
      <c r="J89" s="217"/>
      <c r="K89" s="544"/>
      <c r="L89" s="544"/>
      <c r="M89" s="544"/>
      <c r="N89" s="544"/>
      <c r="O89" s="544"/>
      <c r="P89" s="544"/>
    </row>
    <row r="90" spans="9:16" x14ac:dyDescent="0.2">
      <c r="I90" s="544"/>
      <c r="J90" s="217"/>
      <c r="K90" s="544"/>
      <c r="L90" s="544"/>
      <c r="M90" s="544"/>
      <c r="N90" s="544"/>
      <c r="O90" s="544"/>
      <c r="P90" s="544"/>
    </row>
    <row r="91" spans="9:16" x14ac:dyDescent="0.2">
      <c r="I91" s="544"/>
      <c r="J91" s="217"/>
      <c r="K91" s="544"/>
      <c r="L91" s="544"/>
      <c r="M91" s="544"/>
      <c r="N91" s="544"/>
      <c r="O91" s="544"/>
      <c r="P91" s="544"/>
    </row>
    <row r="92" spans="9:16" x14ac:dyDescent="0.2">
      <c r="I92" s="544"/>
      <c r="J92" s="217"/>
      <c r="K92" s="544"/>
      <c r="L92" s="544"/>
      <c r="M92" s="544"/>
      <c r="N92" s="544"/>
      <c r="O92" s="544"/>
      <c r="P92" s="544"/>
    </row>
    <row r="93" spans="9:16" x14ac:dyDescent="0.2">
      <c r="I93" s="544"/>
      <c r="J93" s="217"/>
      <c r="K93" s="544"/>
      <c r="L93" s="544"/>
      <c r="M93" s="544"/>
      <c r="N93" s="544"/>
      <c r="O93" s="544"/>
      <c r="P93" s="544"/>
    </row>
    <row r="94" spans="9:16" x14ac:dyDescent="0.2">
      <c r="I94" s="544"/>
      <c r="J94" s="217"/>
      <c r="K94" s="544"/>
      <c r="L94" s="544"/>
      <c r="M94" s="544"/>
      <c r="N94" s="544"/>
      <c r="O94" s="544"/>
      <c r="P94" s="544"/>
    </row>
    <row r="95" spans="9:16" x14ac:dyDescent="0.2">
      <c r="I95" s="544"/>
      <c r="J95" s="217"/>
      <c r="K95" s="544"/>
      <c r="L95" s="544"/>
      <c r="M95" s="544"/>
      <c r="N95" s="544"/>
      <c r="O95" s="544"/>
      <c r="P95" s="544"/>
    </row>
    <row r="96" spans="9:16" x14ac:dyDescent="0.2">
      <c r="I96" s="544"/>
      <c r="J96" s="217"/>
      <c r="K96" s="544"/>
      <c r="L96" s="544"/>
      <c r="M96" s="544"/>
      <c r="N96" s="544"/>
      <c r="O96" s="544"/>
      <c r="P96" s="544"/>
    </row>
    <row r="97" spans="9:16" x14ac:dyDescent="0.2">
      <c r="I97" s="544"/>
      <c r="J97" s="217"/>
      <c r="K97" s="544"/>
      <c r="L97" s="544"/>
      <c r="M97" s="544"/>
      <c r="N97" s="544"/>
      <c r="O97" s="544"/>
      <c r="P97" s="544"/>
    </row>
    <row r="98" spans="9:16" x14ac:dyDescent="0.2">
      <c r="I98" s="544"/>
      <c r="J98" s="217"/>
      <c r="K98" s="544"/>
      <c r="L98" s="544"/>
      <c r="M98" s="544"/>
      <c r="N98" s="544"/>
      <c r="O98" s="544"/>
      <c r="P98" s="544"/>
    </row>
    <row r="99" spans="9:16" x14ac:dyDescent="0.2">
      <c r="I99" s="544"/>
      <c r="J99" s="217"/>
      <c r="K99" s="544"/>
      <c r="L99" s="544"/>
      <c r="M99" s="544"/>
      <c r="N99" s="544"/>
      <c r="O99" s="544"/>
      <c r="P99" s="544"/>
    </row>
    <row r="100" spans="9:16" x14ac:dyDescent="0.2">
      <c r="I100" s="544"/>
      <c r="J100" s="217"/>
      <c r="K100" s="544"/>
      <c r="L100" s="544"/>
      <c r="M100" s="544"/>
      <c r="N100" s="544"/>
      <c r="O100" s="544"/>
      <c r="P100" s="544"/>
    </row>
  </sheetData>
  <mergeCells count="16">
    <mergeCell ref="A7:I7"/>
    <mergeCell ref="M9:O9"/>
    <mergeCell ref="P9:P10"/>
    <mergeCell ref="A12:G12"/>
    <mergeCell ref="G9:G10"/>
    <mergeCell ref="H9:H10"/>
    <mergeCell ref="I9:I10"/>
    <mergeCell ref="J9:J10"/>
    <mergeCell ref="K9:K10"/>
    <mergeCell ref="L9:L10"/>
    <mergeCell ref="A9:A10"/>
    <mergeCell ref="B9:B10"/>
    <mergeCell ref="C9:C10"/>
    <mergeCell ref="D9:D10"/>
    <mergeCell ref="E9:E10"/>
    <mergeCell ref="F9:F10"/>
  </mergeCells>
  <pageMargins left="0.70866141732283472" right="0.70866141732283472" top="0.78740157480314965" bottom="0.78740157480314965" header="0.31496062992125984" footer="0.31496062992125984"/>
  <pageSetup paperSize="9" scale="57" firstPageNumber="21" orientation="landscape" r:id="rId1"/>
  <headerFooter>
    <oddFooter>&amp;L&amp;"Arial,Kurzíva"Zastupitelstvo Olomouckého kraje 20-02-2015
6.1 Rozpočet Olomouckého kraje 2015 - investice
Příloha č. 1: Návrh nových investičních akcí 2015&amp;RStrana &amp;P (celkem 22)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pageSetUpPr fitToPage="1"/>
  </sheetPr>
  <dimension ref="A1:BG280"/>
  <sheetViews>
    <sheetView view="pageLayout" topLeftCell="A22" zoomScaleNormal="80" zoomScaleSheetLayoutView="75" workbookViewId="0">
      <selection activeCell="G22" sqref="G22"/>
    </sheetView>
  </sheetViews>
  <sheetFormatPr defaultColWidth="9.140625" defaultRowHeight="12.75" outlineLevelCol="1" x14ac:dyDescent="0.2"/>
  <cols>
    <col min="1" max="1" width="3.7109375" style="161" customWidth="1"/>
    <col min="2" max="2" width="6" style="161" hidden="1" customWidth="1" outlineLevel="1"/>
    <col min="3" max="3" width="8.85546875" style="161" hidden="1" customWidth="1" outlineLevel="1"/>
    <col min="4" max="4" width="15.140625" style="161" hidden="1" customWidth="1" outlineLevel="1"/>
    <col min="5" max="5" width="5" style="161" customWidth="1" collapsed="1"/>
    <col min="6" max="6" width="68" style="161" customWidth="1"/>
    <col min="7" max="7" width="97.5703125" style="161" customWidth="1"/>
    <col min="8" max="8" width="11" style="165" customWidth="1"/>
    <col min="9" max="9" width="11.28515625" style="161" customWidth="1"/>
    <col min="10" max="10" width="12" style="161" customWidth="1"/>
    <col min="11" max="11" width="11.7109375" style="161" customWidth="1"/>
    <col min="12" max="16384" width="9.140625" style="161"/>
  </cols>
  <sheetData>
    <row r="1" spans="1:59" ht="18" x14ac:dyDescent="0.25">
      <c r="A1" s="166" t="s">
        <v>24</v>
      </c>
      <c r="B1" s="166"/>
      <c r="C1" s="166"/>
      <c r="D1" s="166"/>
    </row>
    <row r="2" spans="1:59" s="163" customFormat="1" ht="15" customHeight="1" x14ac:dyDescent="0.2">
      <c r="A2" s="163" t="s">
        <v>6</v>
      </c>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row>
    <row r="3" spans="1:59" s="163" customFormat="1" ht="19.5" customHeight="1" x14ac:dyDescent="0.25">
      <c r="F3" s="167" t="s">
        <v>157</v>
      </c>
      <c r="G3" s="168" t="s">
        <v>25</v>
      </c>
      <c r="L3" s="169"/>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row>
    <row r="4" spans="1:59" s="163" customFormat="1" ht="15" x14ac:dyDescent="0.2">
      <c r="F4" s="163" t="s">
        <v>9</v>
      </c>
      <c r="L4" s="169"/>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row>
    <row r="5" spans="1:59" s="163" customFormat="1" ht="12.75" customHeight="1" thickBot="1" x14ac:dyDescent="0.25">
      <c r="F5" s="170"/>
      <c r="K5" s="171" t="s">
        <v>10</v>
      </c>
      <c r="L5" s="169"/>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row>
    <row r="6" spans="1:59" s="917" customFormat="1" ht="27" customHeight="1" thickBot="1" x14ac:dyDescent="0.25">
      <c r="A6" s="1405" t="s">
        <v>295</v>
      </c>
      <c r="B6" s="1406"/>
      <c r="C6" s="1406"/>
      <c r="D6" s="1406"/>
      <c r="E6" s="1406"/>
      <c r="F6" s="1407"/>
      <c r="G6" s="1408"/>
      <c r="H6" s="13"/>
      <c r="I6" s="915"/>
      <c r="J6" s="915"/>
      <c r="K6" s="936"/>
      <c r="L6" s="937"/>
    </row>
    <row r="7" spans="1:59" ht="18.75" customHeight="1" thickBot="1" x14ac:dyDescent="0.25">
      <c r="A7" s="1404" t="s">
        <v>0</v>
      </c>
      <c r="B7" s="1404" t="s">
        <v>3</v>
      </c>
      <c r="C7" s="1404" t="s">
        <v>74</v>
      </c>
      <c r="D7" s="1404" t="s">
        <v>4</v>
      </c>
      <c r="E7" s="1404" t="s">
        <v>12</v>
      </c>
      <c r="F7" s="1422" t="s">
        <v>13</v>
      </c>
      <c r="G7" s="1244" t="s">
        <v>14</v>
      </c>
      <c r="H7" s="1257" t="s">
        <v>17</v>
      </c>
      <c r="I7" s="1258" t="s">
        <v>144</v>
      </c>
      <c r="J7" s="1258"/>
      <c r="K7" s="1258"/>
    </row>
    <row r="8" spans="1:59" ht="48.75" customHeight="1" thickBot="1" x14ac:dyDescent="0.25">
      <c r="A8" s="1404"/>
      <c r="B8" s="1404"/>
      <c r="C8" s="1404"/>
      <c r="D8" s="1404"/>
      <c r="E8" s="1404"/>
      <c r="F8" s="1422"/>
      <c r="G8" s="1244"/>
      <c r="H8" s="1362"/>
      <c r="I8" s="137" t="s">
        <v>19</v>
      </c>
      <c r="J8" s="123" t="s">
        <v>1</v>
      </c>
      <c r="K8" s="123" t="s">
        <v>2</v>
      </c>
    </row>
    <row r="9" spans="1:59" ht="42.75" customHeight="1" thickBot="1" x14ac:dyDescent="0.25">
      <c r="A9" s="934">
        <v>1</v>
      </c>
      <c r="B9" s="687"/>
      <c r="C9" s="687"/>
      <c r="D9" s="606"/>
      <c r="E9" s="684" t="s">
        <v>179</v>
      </c>
      <c r="F9" s="685" t="s">
        <v>456</v>
      </c>
      <c r="G9" s="686" t="s">
        <v>512</v>
      </c>
      <c r="H9" s="697">
        <v>900</v>
      </c>
      <c r="I9" s="935">
        <f>SUM(J9:K9)</f>
        <v>900</v>
      </c>
      <c r="J9" s="696">
        <v>200</v>
      </c>
      <c r="K9" s="697">
        <v>700</v>
      </c>
    </row>
    <row r="10" spans="1:59" s="939" customFormat="1" ht="29.25" customHeight="1" thickBot="1" x14ac:dyDescent="0.3">
      <c r="A10" s="1405" t="s">
        <v>296</v>
      </c>
      <c r="B10" s="1406"/>
      <c r="C10" s="1406"/>
      <c r="D10" s="1406"/>
      <c r="E10" s="1406"/>
      <c r="F10" s="1407"/>
      <c r="G10" s="1421"/>
      <c r="H10" s="913">
        <f>SUM(H9:H9)</f>
        <v>900</v>
      </c>
      <c r="I10" s="938">
        <f>SUM(I9:I9)</f>
        <v>900</v>
      </c>
      <c r="J10" s="911">
        <f>SUM(J9:J9)</f>
        <v>200</v>
      </c>
      <c r="K10" s="913">
        <f>SUM(K9:K9)</f>
        <v>700</v>
      </c>
    </row>
    <row r="11" spans="1:59" x14ac:dyDescent="0.2">
      <c r="H11" s="161"/>
    </row>
    <row r="12" spans="1:59" x14ac:dyDescent="0.2">
      <c r="H12" s="161"/>
    </row>
    <row r="13" spans="1:59" x14ac:dyDescent="0.2">
      <c r="H13" s="161"/>
    </row>
    <row r="14" spans="1:59" x14ac:dyDescent="0.2">
      <c r="H14" s="161"/>
    </row>
    <row r="15" spans="1:59" x14ac:dyDescent="0.2">
      <c r="H15" s="161"/>
    </row>
    <row r="16" spans="1:59" x14ac:dyDescent="0.2">
      <c r="H16" s="161"/>
    </row>
    <row r="17" spans="8:8" x14ac:dyDescent="0.2">
      <c r="H17" s="161"/>
    </row>
    <row r="18" spans="8:8" x14ac:dyDescent="0.2">
      <c r="H18" s="161"/>
    </row>
    <row r="19" spans="8:8" x14ac:dyDescent="0.2">
      <c r="H19" s="161"/>
    </row>
    <row r="20" spans="8:8" x14ac:dyDescent="0.2">
      <c r="H20" s="161"/>
    </row>
    <row r="21" spans="8:8" x14ac:dyDescent="0.2">
      <c r="H21" s="161"/>
    </row>
    <row r="22" spans="8:8" x14ac:dyDescent="0.2">
      <c r="H22" s="161"/>
    </row>
    <row r="23" spans="8:8" x14ac:dyDescent="0.2">
      <c r="H23" s="161"/>
    </row>
    <row r="24" spans="8:8" x14ac:dyDescent="0.2">
      <c r="H24" s="161"/>
    </row>
    <row r="25" spans="8:8" x14ac:dyDescent="0.2">
      <c r="H25" s="161"/>
    </row>
    <row r="26" spans="8:8" x14ac:dyDescent="0.2">
      <c r="H26" s="161"/>
    </row>
    <row r="27" spans="8:8" x14ac:dyDescent="0.2">
      <c r="H27" s="161"/>
    </row>
    <row r="28" spans="8:8" x14ac:dyDescent="0.2">
      <c r="H28" s="161"/>
    </row>
    <row r="29" spans="8:8" x14ac:dyDescent="0.2">
      <c r="H29" s="161"/>
    </row>
    <row r="30" spans="8:8" x14ac:dyDescent="0.2">
      <c r="H30" s="161"/>
    </row>
    <row r="31" spans="8:8" x14ac:dyDescent="0.2">
      <c r="H31" s="161"/>
    </row>
    <row r="32" spans="8:8" x14ac:dyDescent="0.2">
      <c r="H32" s="161"/>
    </row>
    <row r="33" spans="8:8" x14ac:dyDescent="0.2">
      <c r="H33" s="161"/>
    </row>
    <row r="34" spans="8:8" x14ac:dyDescent="0.2">
      <c r="H34" s="161"/>
    </row>
    <row r="35" spans="8:8" x14ac:dyDescent="0.2">
      <c r="H35" s="161"/>
    </row>
    <row r="36" spans="8:8" x14ac:dyDescent="0.2">
      <c r="H36" s="161"/>
    </row>
    <row r="37" spans="8:8" x14ac:dyDescent="0.2">
      <c r="H37" s="161"/>
    </row>
    <row r="38" spans="8:8" x14ac:dyDescent="0.2">
      <c r="H38" s="161"/>
    </row>
    <row r="39" spans="8:8" x14ac:dyDescent="0.2">
      <c r="H39" s="161"/>
    </row>
    <row r="40" spans="8:8" x14ac:dyDescent="0.2">
      <c r="H40" s="161"/>
    </row>
    <row r="41" spans="8:8" x14ac:dyDescent="0.2">
      <c r="H41" s="161"/>
    </row>
    <row r="42" spans="8:8" x14ac:dyDescent="0.2">
      <c r="H42" s="161"/>
    </row>
    <row r="43" spans="8:8" x14ac:dyDescent="0.2">
      <c r="H43" s="161"/>
    </row>
    <row r="44" spans="8:8" x14ac:dyDescent="0.2">
      <c r="H44" s="161"/>
    </row>
    <row r="45" spans="8:8" x14ac:dyDescent="0.2">
      <c r="H45" s="161"/>
    </row>
    <row r="46" spans="8:8" x14ac:dyDescent="0.2">
      <c r="H46" s="161"/>
    </row>
    <row r="47" spans="8:8" x14ac:dyDescent="0.2">
      <c r="H47" s="161"/>
    </row>
    <row r="48" spans="8:8" x14ac:dyDescent="0.2">
      <c r="H48" s="161"/>
    </row>
    <row r="49" spans="8:8" x14ac:dyDescent="0.2">
      <c r="H49" s="161"/>
    </row>
    <row r="50" spans="8:8" x14ac:dyDescent="0.2">
      <c r="H50" s="161"/>
    </row>
    <row r="51" spans="8:8" x14ac:dyDescent="0.2">
      <c r="H51" s="161"/>
    </row>
    <row r="52" spans="8:8" x14ac:dyDescent="0.2">
      <c r="H52" s="161"/>
    </row>
    <row r="53" spans="8:8" x14ac:dyDescent="0.2">
      <c r="H53" s="161"/>
    </row>
    <row r="54" spans="8:8" x14ac:dyDescent="0.2">
      <c r="H54" s="161"/>
    </row>
    <row r="55" spans="8:8" x14ac:dyDescent="0.2">
      <c r="H55" s="161"/>
    </row>
    <row r="56" spans="8:8" x14ac:dyDescent="0.2">
      <c r="H56" s="161"/>
    </row>
    <row r="57" spans="8:8" x14ac:dyDescent="0.2">
      <c r="H57" s="161"/>
    </row>
    <row r="58" spans="8:8" x14ac:dyDescent="0.2">
      <c r="H58" s="161"/>
    </row>
    <row r="59" spans="8:8" x14ac:dyDescent="0.2">
      <c r="H59" s="161"/>
    </row>
    <row r="60" spans="8:8" x14ac:dyDescent="0.2">
      <c r="H60" s="161"/>
    </row>
    <row r="61" spans="8:8" x14ac:dyDescent="0.2">
      <c r="H61" s="161"/>
    </row>
    <row r="62" spans="8:8" x14ac:dyDescent="0.2">
      <c r="H62" s="161"/>
    </row>
    <row r="63" spans="8:8" x14ac:dyDescent="0.2">
      <c r="H63" s="161"/>
    </row>
    <row r="64" spans="8:8" x14ac:dyDescent="0.2">
      <c r="H64" s="161"/>
    </row>
    <row r="65" spans="8:8" x14ac:dyDescent="0.2">
      <c r="H65" s="161"/>
    </row>
    <row r="66" spans="8:8" x14ac:dyDescent="0.2">
      <c r="H66" s="161"/>
    </row>
    <row r="67" spans="8:8" x14ac:dyDescent="0.2">
      <c r="H67" s="161"/>
    </row>
    <row r="68" spans="8:8" x14ac:dyDescent="0.2">
      <c r="H68" s="161"/>
    </row>
    <row r="69" spans="8:8" x14ac:dyDescent="0.2">
      <c r="H69" s="161"/>
    </row>
    <row r="70" spans="8:8" x14ac:dyDescent="0.2">
      <c r="H70" s="161"/>
    </row>
    <row r="71" spans="8:8" x14ac:dyDescent="0.2">
      <c r="H71" s="161"/>
    </row>
    <row r="72" spans="8:8" x14ac:dyDescent="0.2">
      <c r="H72" s="161"/>
    </row>
    <row r="73" spans="8:8" x14ac:dyDescent="0.2">
      <c r="H73" s="161"/>
    </row>
    <row r="74" spans="8:8" x14ac:dyDescent="0.2">
      <c r="H74" s="161"/>
    </row>
    <row r="75" spans="8:8" x14ac:dyDescent="0.2">
      <c r="H75" s="161"/>
    </row>
    <row r="76" spans="8:8" x14ac:dyDescent="0.2">
      <c r="H76" s="161"/>
    </row>
    <row r="77" spans="8:8" x14ac:dyDescent="0.2">
      <c r="H77" s="161"/>
    </row>
    <row r="78" spans="8:8" x14ac:dyDescent="0.2">
      <c r="H78" s="161"/>
    </row>
    <row r="79" spans="8:8" x14ac:dyDescent="0.2">
      <c r="H79" s="161"/>
    </row>
    <row r="80" spans="8:8" x14ac:dyDescent="0.2">
      <c r="H80" s="161"/>
    </row>
    <row r="81" spans="8:8" x14ac:dyDescent="0.2">
      <c r="H81" s="161"/>
    </row>
    <row r="82" spans="8:8" x14ac:dyDescent="0.2">
      <c r="H82" s="161"/>
    </row>
    <row r="83" spans="8:8" x14ac:dyDescent="0.2">
      <c r="H83" s="161"/>
    </row>
    <row r="84" spans="8:8" x14ac:dyDescent="0.2">
      <c r="H84" s="161"/>
    </row>
    <row r="85" spans="8:8" x14ac:dyDescent="0.2">
      <c r="H85" s="161"/>
    </row>
    <row r="86" spans="8:8" x14ac:dyDescent="0.2">
      <c r="H86" s="161"/>
    </row>
    <row r="87" spans="8:8" x14ac:dyDescent="0.2">
      <c r="H87" s="161"/>
    </row>
    <row r="88" spans="8:8" x14ac:dyDescent="0.2">
      <c r="H88" s="161"/>
    </row>
    <row r="89" spans="8:8" x14ac:dyDescent="0.2">
      <c r="H89" s="161"/>
    </row>
    <row r="90" spans="8:8" x14ac:dyDescent="0.2">
      <c r="H90" s="161"/>
    </row>
    <row r="91" spans="8:8" x14ac:dyDescent="0.2">
      <c r="H91" s="161"/>
    </row>
    <row r="92" spans="8:8" x14ac:dyDescent="0.2">
      <c r="H92" s="161"/>
    </row>
    <row r="93" spans="8:8" x14ac:dyDescent="0.2">
      <c r="H93" s="161"/>
    </row>
    <row r="94" spans="8:8" x14ac:dyDescent="0.2">
      <c r="H94" s="161"/>
    </row>
    <row r="95" spans="8:8" x14ac:dyDescent="0.2">
      <c r="H95" s="161"/>
    </row>
    <row r="96" spans="8:8" x14ac:dyDescent="0.2">
      <c r="H96" s="161"/>
    </row>
    <row r="97" spans="8:8" x14ac:dyDescent="0.2">
      <c r="H97" s="161"/>
    </row>
    <row r="98" spans="8:8" x14ac:dyDescent="0.2">
      <c r="H98" s="161"/>
    </row>
    <row r="99" spans="8:8" x14ac:dyDescent="0.2">
      <c r="H99" s="161"/>
    </row>
    <row r="100" spans="8:8" x14ac:dyDescent="0.2">
      <c r="H100" s="161"/>
    </row>
    <row r="101" spans="8:8" x14ac:dyDescent="0.2">
      <c r="H101" s="161"/>
    </row>
    <row r="102" spans="8:8" x14ac:dyDescent="0.2">
      <c r="H102" s="161"/>
    </row>
    <row r="103" spans="8:8" x14ac:dyDescent="0.2">
      <c r="H103" s="161"/>
    </row>
    <row r="104" spans="8:8" x14ac:dyDescent="0.2">
      <c r="H104" s="161"/>
    </row>
    <row r="105" spans="8:8" x14ac:dyDescent="0.2">
      <c r="H105" s="161"/>
    </row>
    <row r="106" spans="8:8" x14ac:dyDescent="0.2">
      <c r="H106" s="161"/>
    </row>
    <row r="107" spans="8:8" x14ac:dyDescent="0.2">
      <c r="H107" s="161"/>
    </row>
    <row r="108" spans="8:8" x14ac:dyDescent="0.2">
      <c r="H108" s="161"/>
    </row>
    <row r="109" spans="8:8" x14ac:dyDescent="0.2">
      <c r="H109" s="161"/>
    </row>
    <row r="110" spans="8:8" x14ac:dyDescent="0.2">
      <c r="H110" s="161"/>
    </row>
    <row r="111" spans="8:8" x14ac:dyDescent="0.2">
      <c r="H111" s="161"/>
    </row>
    <row r="112" spans="8:8" x14ac:dyDescent="0.2">
      <c r="H112" s="161"/>
    </row>
    <row r="113" spans="8:8" x14ac:dyDescent="0.2">
      <c r="H113" s="161"/>
    </row>
    <row r="114" spans="8:8" x14ac:dyDescent="0.2">
      <c r="H114" s="161"/>
    </row>
    <row r="115" spans="8:8" x14ac:dyDescent="0.2">
      <c r="H115" s="161"/>
    </row>
    <row r="116" spans="8:8" x14ac:dyDescent="0.2">
      <c r="H116" s="161"/>
    </row>
    <row r="117" spans="8:8" x14ac:dyDescent="0.2">
      <c r="H117" s="161"/>
    </row>
    <row r="118" spans="8:8" x14ac:dyDescent="0.2">
      <c r="H118" s="161"/>
    </row>
    <row r="119" spans="8:8" x14ac:dyDescent="0.2">
      <c r="H119" s="161"/>
    </row>
    <row r="120" spans="8:8" x14ac:dyDescent="0.2">
      <c r="H120" s="161"/>
    </row>
    <row r="121" spans="8:8" x14ac:dyDescent="0.2">
      <c r="H121" s="161"/>
    </row>
    <row r="122" spans="8:8" x14ac:dyDescent="0.2">
      <c r="H122" s="161"/>
    </row>
    <row r="123" spans="8:8" x14ac:dyDescent="0.2">
      <c r="H123" s="161"/>
    </row>
    <row r="124" spans="8:8" x14ac:dyDescent="0.2">
      <c r="H124" s="161"/>
    </row>
    <row r="125" spans="8:8" x14ac:dyDescent="0.2">
      <c r="H125" s="161"/>
    </row>
    <row r="126" spans="8:8" x14ac:dyDescent="0.2">
      <c r="H126" s="161"/>
    </row>
    <row r="127" spans="8:8" x14ac:dyDescent="0.2">
      <c r="H127" s="161"/>
    </row>
    <row r="128" spans="8:8" x14ac:dyDescent="0.2">
      <c r="H128" s="161"/>
    </row>
    <row r="129" spans="8:8" x14ac:dyDescent="0.2">
      <c r="H129" s="161"/>
    </row>
    <row r="130" spans="8:8" x14ac:dyDescent="0.2">
      <c r="H130" s="161"/>
    </row>
    <row r="131" spans="8:8" x14ac:dyDescent="0.2">
      <c r="H131" s="161"/>
    </row>
    <row r="132" spans="8:8" x14ac:dyDescent="0.2">
      <c r="H132" s="161"/>
    </row>
    <row r="133" spans="8:8" x14ac:dyDescent="0.2">
      <c r="H133" s="161"/>
    </row>
    <row r="134" spans="8:8" x14ac:dyDescent="0.2">
      <c r="H134" s="161"/>
    </row>
    <row r="135" spans="8:8" x14ac:dyDescent="0.2">
      <c r="H135" s="161"/>
    </row>
    <row r="136" spans="8:8" x14ac:dyDescent="0.2">
      <c r="H136" s="161"/>
    </row>
    <row r="137" spans="8:8" x14ac:dyDescent="0.2">
      <c r="H137" s="161"/>
    </row>
    <row r="138" spans="8:8" x14ac:dyDescent="0.2">
      <c r="H138" s="161"/>
    </row>
    <row r="139" spans="8:8" x14ac:dyDescent="0.2">
      <c r="H139" s="161"/>
    </row>
    <row r="140" spans="8:8" x14ac:dyDescent="0.2">
      <c r="H140" s="161"/>
    </row>
    <row r="141" spans="8:8" x14ac:dyDescent="0.2">
      <c r="H141" s="161"/>
    </row>
    <row r="142" spans="8:8" x14ac:dyDescent="0.2">
      <c r="H142" s="161"/>
    </row>
    <row r="143" spans="8:8" x14ac:dyDescent="0.2">
      <c r="H143" s="161"/>
    </row>
    <row r="144" spans="8:8" x14ac:dyDescent="0.2">
      <c r="H144" s="161"/>
    </row>
    <row r="145" spans="8:8" x14ac:dyDescent="0.2">
      <c r="H145" s="161"/>
    </row>
    <row r="146" spans="8:8" x14ac:dyDescent="0.2">
      <c r="H146" s="161"/>
    </row>
    <row r="147" spans="8:8" x14ac:dyDescent="0.2">
      <c r="H147" s="161"/>
    </row>
    <row r="148" spans="8:8" x14ac:dyDescent="0.2">
      <c r="H148" s="161"/>
    </row>
    <row r="149" spans="8:8" x14ac:dyDescent="0.2">
      <c r="H149" s="161"/>
    </row>
    <row r="150" spans="8:8" x14ac:dyDescent="0.2">
      <c r="H150" s="161"/>
    </row>
    <row r="151" spans="8:8" x14ac:dyDescent="0.2">
      <c r="H151" s="161"/>
    </row>
    <row r="152" spans="8:8" x14ac:dyDescent="0.2">
      <c r="H152" s="161"/>
    </row>
    <row r="153" spans="8:8" x14ac:dyDescent="0.2">
      <c r="H153" s="161"/>
    </row>
    <row r="154" spans="8:8" x14ac:dyDescent="0.2">
      <c r="H154" s="161"/>
    </row>
    <row r="155" spans="8:8" x14ac:dyDescent="0.2">
      <c r="H155" s="161"/>
    </row>
    <row r="156" spans="8:8" x14ac:dyDescent="0.2">
      <c r="H156" s="161"/>
    </row>
    <row r="157" spans="8:8" x14ac:dyDescent="0.2">
      <c r="H157" s="161"/>
    </row>
    <row r="158" spans="8:8" x14ac:dyDescent="0.2">
      <c r="H158" s="161"/>
    </row>
    <row r="159" spans="8:8" x14ac:dyDescent="0.2">
      <c r="H159" s="161"/>
    </row>
    <row r="160" spans="8:8" x14ac:dyDescent="0.2">
      <c r="H160" s="161"/>
    </row>
    <row r="161" spans="8:8" x14ac:dyDescent="0.2">
      <c r="H161" s="161"/>
    </row>
    <row r="162" spans="8:8" x14ac:dyDescent="0.2">
      <c r="H162" s="161"/>
    </row>
    <row r="163" spans="8:8" x14ac:dyDescent="0.2">
      <c r="H163" s="161"/>
    </row>
    <row r="164" spans="8:8" x14ac:dyDescent="0.2">
      <c r="H164" s="161"/>
    </row>
    <row r="165" spans="8:8" x14ac:dyDescent="0.2">
      <c r="H165" s="161"/>
    </row>
    <row r="166" spans="8:8" x14ac:dyDescent="0.2">
      <c r="H166" s="161"/>
    </row>
    <row r="167" spans="8:8" x14ac:dyDescent="0.2">
      <c r="H167" s="161"/>
    </row>
    <row r="168" spans="8:8" x14ac:dyDescent="0.2">
      <c r="H168" s="161"/>
    </row>
    <row r="169" spans="8:8" x14ac:dyDescent="0.2">
      <c r="H169" s="161"/>
    </row>
    <row r="170" spans="8:8" x14ac:dyDescent="0.2">
      <c r="H170" s="161"/>
    </row>
    <row r="171" spans="8:8" x14ac:dyDescent="0.2">
      <c r="H171" s="161"/>
    </row>
    <row r="172" spans="8:8" x14ac:dyDescent="0.2">
      <c r="H172" s="161"/>
    </row>
    <row r="173" spans="8:8" x14ac:dyDescent="0.2">
      <c r="H173" s="161"/>
    </row>
    <row r="174" spans="8:8" x14ac:dyDescent="0.2">
      <c r="H174" s="161"/>
    </row>
    <row r="175" spans="8:8" x14ac:dyDescent="0.2">
      <c r="H175" s="161"/>
    </row>
    <row r="176" spans="8:8" x14ac:dyDescent="0.2">
      <c r="H176" s="161"/>
    </row>
    <row r="177" spans="8:8" x14ac:dyDescent="0.2">
      <c r="H177" s="161"/>
    </row>
    <row r="178" spans="8:8" x14ac:dyDescent="0.2">
      <c r="H178" s="161"/>
    </row>
    <row r="179" spans="8:8" x14ac:dyDescent="0.2">
      <c r="H179" s="161"/>
    </row>
    <row r="180" spans="8:8" x14ac:dyDescent="0.2">
      <c r="H180" s="161"/>
    </row>
    <row r="181" spans="8:8" x14ac:dyDescent="0.2">
      <c r="H181" s="161"/>
    </row>
    <row r="182" spans="8:8" x14ac:dyDescent="0.2">
      <c r="H182" s="161"/>
    </row>
    <row r="183" spans="8:8" x14ac:dyDescent="0.2">
      <c r="H183" s="161"/>
    </row>
    <row r="184" spans="8:8" x14ac:dyDescent="0.2">
      <c r="H184" s="161"/>
    </row>
    <row r="185" spans="8:8" x14ac:dyDescent="0.2">
      <c r="H185" s="161"/>
    </row>
    <row r="186" spans="8:8" x14ac:dyDescent="0.2">
      <c r="H186" s="161"/>
    </row>
    <row r="187" spans="8:8" x14ac:dyDescent="0.2">
      <c r="H187" s="161"/>
    </row>
    <row r="188" spans="8:8" x14ac:dyDescent="0.2">
      <c r="H188" s="161"/>
    </row>
    <row r="189" spans="8:8" x14ac:dyDescent="0.2">
      <c r="H189" s="161"/>
    </row>
    <row r="190" spans="8:8" x14ac:dyDescent="0.2">
      <c r="H190" s="161"/>
    </row>
    <row r="191" spans="8:8" x14ac:dyDescent="0.2">
      <c r="H191" s="161"/>
    </row>
    <row r="192" spans="8:8" x14ac:dyDescent="0.2">
      <c r="H192" s="161"/>
    </row>
    <row r="193" spans="8:8" x14ac:dyDescent="0.2">
      <c r="H193" s="161"/>
    </row>
    <row r="194" spans="8:8" x14ac:dyDescent="0.2">
      <c r="H194" s="161"/>
    </row>
    <row r="195" spans="8:8" x14ac:dyDescent="0.2">
      <c r="H195" s="161"/>
    </row>
    <row r="196" spans="8:8" x14ac:dyDescent="0.2">
      <c r="H196" s="161"/>
    </row>
    <row r="197" spans="8:8" x14ac:dyDescent="0.2">
      <c r="H197" s="161"/>
    </row>
    <row r="198" spans="8:8" x14ac:dyDescent="0.2">
      <c r="H198" s="161"/>
    </row>
    <row r="199" spans="8:8" x14ac:dyDescent="0.2">
      <c r="H199" s="161"/>
    </row>
    <row r="200" spans="8:8" x14ac:dyDescent="0.2">
      <c r="H200" s="161"/>
    </row>
    <row r="201" spans="8:8" x14ac:dyDescent="0.2">
      <c r="H201" s="161"/>
    </row>
    <row r="202" spans="8:8" x14ac:dyDescent="0.2">
      <c r="H202" s="161"/>
    </row>
    <row r="203" spans="8:8" x14ac:dyDescent="0.2">
      <c r="H203" s="161"/>
    </row>
    <row r="204" spans="8:8" x14ac:dyDescent="0.2">
      <c r="H204" s="161"/>
    </row>
    <row r="205" spans="8:8" x14ac:dyDescent="0.2">
      <c r="H205" s="161"/>
    </row>
    <row r="206" spans="8:8" x14ac:dyDescent="0.2">
      <c r="H206" s="161"/>
    </row>
    <row r="207" spans="8:8" x14ac:dyDescent="0.2">
      <c r="H207" s="161"/>
    </row>
    <row r="208" spans="8:8" x14ac:dyDescent="0.2">
      <c r="H208" s="161"/>
    </row>
    <row r="209" spans="8:8" x14ac:dyDescent="0.2">
      <c r="H209" s="161"/>
    </row>
    <row r="210" spans="8:8" x14ac:dyDescent="0.2">
      <c r="H210" s="161"/>
    </row>
    <row r="211" spans="8:8" x14ac:dyDescent="0.2">
      <c r="H211" s="161"/>
    </row>
    <row r="212" spans="8:8" x14ac:dyDescent="0.2">
      <c r="H212" s="161"/>
    </row>
    <row r="213" spans="8:8" x14ac:dyDescent="0.2">
      <c r="H213" s="161"/>
    </row>
    <row r="214" spans="8:8" x14ac:dyDescent="0.2">
      <c r="H214" s="161"/>
    </row>
    <row r="215" spans="8:8" x14ac:dyDescent="0.2">
      <c r="H215" s="161"/>
    </row>
    <row r="216" spans="8:8" x14ac:dyDescent="0.2">
      <c r="H216" s="161"/>
    </row>
    <row r="217" spans="8:8" x14ac:dyDescent="0.2">
      <c r="H217" s="161"/>
    </row>
    <row r="218" spans="8:8" x14ac:dyDescent="0.2">
      <c r="H218" s="161"/>
    </row>
    <row r="219" spans="8:8" x14ac:dyDescent="0.2">
      <c r="H219" s="161"/>
    </row>
    <row r="220" spans="8:8" x14ac:dyDescent="0.2">
      <c r="H220" s="161"/>
    </row>
    <row r="221" spans="8:8" x14ac:dyDescent="0.2">
      <c r="H221" s="161"/>
    </row>
    <row r="222" spans="8:8" x14ac:dyDescent="0.2">
      <c r="H222" s="161"/>
    </row>
    <row r="223" spans="8:8" x14ac:dyDescent="0.2">
      <c r="H223" s="161"/>
    </row>
    <row r="224" spans="8:8" x14ac:dyDescent="0.2">
      <c r="H224" s="161"/>
    </row>
    <row r="225" spans="8:8" x14ac:dyDescent="0.2">
      <c r="H225" s="161"/>
    </row>
    <row r="226" spans="8:8" x14ac:dyDescent="0.2">
      <c r="H226" s="161"/>
    </row>
    <row r="227" spans="8:8" x14ac:dyDescent="0.2">
      <c r="H227" s="161"/>
    </row>
    <row r="228" spans="8:8" x14ac:dyDescent="0.2">
      <c r="H228" s="161"/>
    </row>
    <row r="229" spans="8:8" x14ac:dyDescent="0.2">
      <c r="H229" s="161"/>
    </row>
    <row r="230" spans="8:8" x14ac:dyDescent="0.2">
      <c r="H230" s="161"/>
    </row>
    <row r="231" spans="8:8" x14ac:dyDescent="0.2">
      <c r="H231" s="161"/>
    </row>
    <row r="232" spans="8:8" x14ac:dyDescent="0.2">
      <c r="H232" s="161"/>
    </row>
    <row r="233" spans="8:8" x14ac:dyDescent="0.2">
      <c r="H233" s="161"/>
    </row>
    <row r="234" spans="8:8" x14ac:dyDescent="0.2">
      <c r="H234" s="161"/>
    </row>
    <row r="235" spans="8:8" x14ac:dyDescent="0.2">
      <c r="H235" s="161"/>
    </row>
    <row r="236" spans="8:8" x14ac:dyDescent="0.2">
      <c r="H236" s="161"/>
    </row>
    <row r="237" spans="8:8" x14ac:dyDescent="0.2">
      <c r="H237" s="161"/>
    </row>
    <row r="238" spans="8:8" x14ac:dyDescent="0.2">
      <c r="H238" s="161"/>
    </row>
    <row r="239" spans="8:8" x14ac:dyDescent="0.2">
      <c r="H239" s="161"/>
    </row>
    <row r="240" spans="8:8" x14ac:dyDescent="0.2">
      <c r="H240" s="161"/>
    </row>
    <row r="241" spans="8:8" x14ac:dyDescent="0.2">
      <c r="H241" s="161"/>
    </row>
    <row r="242" spans="8:8" x14ac:dyDescent="0.2">
      <c r="H242" s="161"/>
    </row>
    <row r="243" spans="8:8" x14ac:dyDescent="0.2">
      <c r="H243" s="161"/>
    </row>
    <row r="244" spans="8:8" x14ac:dyDescent="0.2">
      <c r="H244" s="161"/>
    </row>
    <row r="245" spans="8:8" x14ac:dyDescent="0.2">
      <c r="H245" s="161"/>
    </row>
    <row r="246" spans="8:8" x14ac:dyDescent="0.2">
      <c r="H246" s="161"/>
    </row>
    <row r="247" spans="8:8" x14ac:dyDescent="0.2">
      <c r="H247" s="161"/>
    </row>
    <row r="248" spans="8:8" x14ac:dyDescent="0.2">
      <c r="H248" s="161"/>
    </row>
    <row r="249" spans="8:8" x14ac:dyDescent="0.2">
      <c r="H249" s="161"/>
    </row>
    <row r="250" spans="8:8" x14ac:dyDescent="0.2">
      <c r="H250" s="161"/>
    </row>
    <row r="251" spans="8:8" x14ac:dyDescent="0.2">
      <c r="H251" s="161"/>
    </row>
    <row r="252" spans="8:8" x14ac:dyDescent="0.2">
      <c r="H252" s="161"/>
    </row>
    <row r="253" spans="8:8" x14ac:dyDescent="0.2">
      <c r="H253" s="161"/>
    </row>
    <row r="254" spans="8:8" x14ac:dyDescent="0.2">
      <c r="H254" s="161"/>
    </row>
    <row r="255" spans="8:8" x14ac:dyDescent="0.2">
      <c r="H255" s="161"/>
    </row>
    <row r="256" spans="8:8" x14ac:dyDescent="0.2">
      <c r="H256" s="161"/>
    </row>
    <row r="257" spans="8:8" x14ac:dyDescent="0.2">
      <c r="H257" s="161"/>
    </row>
    <row r="258" spans="8:8" x14ac:dyDescent="0.2">
      <c r="H258" s="161"/>
    </row>
    <row r="259" spans="8:8" x14ac:dyDescent="0.2">
      <c r="H259" s="161"/>
    </row>
    <row r="260" spans="8:8" x14ac:dyDescent="0.2">
      <c r="H260" s="161"/>
    </row>
    <row r="261" spans="8:8" x14ac:dyDescent="0.2">
      <c r="H261" s="161"/>
    </row>
    <row r="262" spans="8:8" x14ac:dyDescent="0.2">
      <c r="H262" s="161"/>
    </row>
    <row r="263" spans="8:8" x14ac:dyDescent="0.2">
      <c r="H263" s="161"/>
    </row>
    <row r="264" spans="8:8" x14ac:dyDescent="0.2">
      <c r="H264" s="161"/>
    </row>
    <row r="265" spans="8:8" x14ac:dyDescent="0.2">
      <c r="H265" s="161"/>
    </row>
    <row r="266" spans="8:8" x14ac:dyDescent="0.2">
      <c r="H266" s="161"/>
    </row>
    <row r="267" spans="8:8" x14ac:dyDescent="0.2">
      <c r="H267" s="161"/>
    </row>
    <row r="268" spans="8:8" x14ac:dyDescent="0.2">
      <c r="H268" s="161"/>
    </row>
    <row r="269" spans="8:8" x14ac:dyDescent="0.2">
      <c r="H269" s="161"/>
    </row>
    <row r="270" spans="8:8" x14ac:dyDescent="0.2">
      <c r="H270" s="161"/>
    </row>
    <row r="271" spans="8:8" x14ac:dyDescent="0.2">
      <c r="H271" s="161"/>
    </row>
    <row r="272" spans="8:8" x14ac:dyDescent="0.2">
      <c r="H272" s="161"/>
    </row>
    <row r="273" spans="8:8" x14ac:dyDescent="0.2">
      <c r="H273" s="161"/>
    </row>
    <row r="274" spans="8:8" x14ac:dyDescent="0.2">
      <c r="H274" s="161"/>
    </row>
    <row r="275" spans="8:8" x14ac:dyDescent="0.2">
      <c r="H275" s="161"/>
    </row>
    <row r="276" spans="8:8" x14ac:dyDescent="0.2">
      <c r="H276" s="161"/>
    </row>
    <row r="277" spans="8:8" x14ac:dyDescent="0.2">
      <c r="H277" s="161"/>
    </row>
    <row r="278" spans="8:8" x14ac:dyDescent="0.2">
      <c r="H278" s="161"/>
    </row>
    <row r="279" spans="8:8" x14ac:dyDescent="0.2">
      <c r="H279" s="161"/>
    </row>
    <row r="280" spans="8:8" x14ac:dyDescent="0.2">
      <c r="H280" s="161"/>
    </row>
  </sheetData>
  <mergeCells count="11">
    <mergeCell ref="A6:G6"/>
    <mergeCell ref="H7:H8"/>
    <mergeCell ref="A7:A8"/>
    <mergeCell ref="E7:E8"/>
    <mergeCell ref="F7:F8"/>
    <mergeCell ref="G7:G8"/>
    <mergeCell ref="I7:K7"/>
    <mergeCell ref="B7:B8"/>
    <mergeCell ref="C7:C8"/>
    <mergeCell ref="D7:D8"/>
    <mergeCell ref="A10:G10"/>
  </mergeCells>
  <phoneticPr fontId="34" type="noConversion"/>
  <pageMargins left="0.78740157480314965" right="0.78740157480314965" top="0.6692913385826772" bottom="0.86614173228346458" header="0.27559055118110237" footer="0.39370078740157483"/>
  <pageSetup paperSize="9" scale="59" firstPageNumber="22" fitToHeight="0" orientation="landscape" r:id="rId1"/>
  <headerFooter alignWithMargins="0">
    <oddFooter>&amp;L&amp;"Arial,Kurzíva"Zastupitelstvo Olomouckého kraje 20-02-2015
6.1 Rozpočet Olomouckého kraje 2015 - investice
Příloha č. 1: Návrh nových investičních akcí 2015&amp;RStrana &amp;P (celkem 22)</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00"/>
  <sheetViews>
    <sheetView view="pageLayout" topLeftCell="A28" zoomScaleNormal="70" workbookViewId="0">
      <selection activeCell="G22" sqref="G22"/>
    </sheetView>
  </sheetViews>
  <sheetFormatPr defaultColWidth="9.140625" defaultRowHeight="12.75" outlineLevelCol="1" x14ac:dyDescent="0.2"/>
  <cols>
    <col min="1" max="1" width="5.42578125" style="613" customWidth="1"/>
    <col min="2" max="2" width="5.7109375" style="613" bestFit="1" customWidth="1"/>
    <col min="3" max="3" width="16" style="613" hidden="1" customWidth="1" outlineLevel="1"/>
    <col min="4" max="4" width="7.7109375" style="613" hidden="1" customWidth="1" outlineLevel="1"/>
    <col min="5" max="5" width="5.5703125" style="613" hidden="1" customWidth="1" outlineLevel="1"/>
    <col min="6" max="6" width="75.5703125" style="613" customWidth="1" collapsed="1"/>
    <col min="7" max="7" width="79" style="613" customWidth="1"/>
    <col min="8" max="8" width="13.5703125" style="198" customWidth="1"/>
    <col min="9" max="9" width="14.85546875" style="198" customWidth="1"/>
    <col min="10" max="10" width="13.140625" style="198" customWidth="1"/>
    <col min="11" max="11" width="14.85546875" style="198" customWidth="1"/>
    <col min="12" max="16384" width="9.140625" style="613"/>
  </cols>
  <sheetData>
    <row r="1" spans="1:13" ht="18" x14ac:dyDescent="0.25">
      <c r="A1" s="160" t="s">
        <v>140</v>
      </c>
      <c r="B1" s="175"/>
      <c r="C1" s="175"/>
      <c r="D1" s="175"/>
      <c r="E1" s="175"/>
      <c r="F1" s="176"/>
      <c r="G1" s="179"/>
      <c r="J1" s="199"/>
      <c r="K1" s="199"/>
      <c r="L1" s="175"/>
      <c r="M1" s="471"/>
    </row>
    <row r="2" spans="1:13" ht="14.25" x14ac:dyDescent="0.2">
      <c r="A2" s="163" t="s">
        <v>6</v>
      </c>
      <c r="B2" s="163"/>
      <c r="C2" s="163"/>
      <c r="D2" s="163"/>
      <c r="E2" s="163"/>
      <c r="G2" s="180"/>
      <c r="H2" s="1193" t="s">
        <v>362</v>
      </c>
      <c r="J2" s="200"/>
      <c r="K2" s="200"/>
      <c r="L2" s="163"/>
      <c r="M2" s="471"/>
    </row>
    <row r="3" spans="1:13" ht="12" customHeight="1" x14ac:dyDescent="0.2">
      <c r="A3" s="163"/>
      <c r="B3" s="163"/>
      <c r="C3" s="163"/>
      <c r="D3" s="163"/>
      <c r="E3" s="163"/>
      <c r="F3" s="167" t="s">
        <v>157</v>
      </c>
      <c r="G3" s="180"/>
      <c r="J3" s="200"/>
      <c r="K3" s="200"/>
      <c r="L3" s="163"/>
      <c r="M3" s="471"/>
    </row>
    <row r="4" spans="1:13" ht="12" customHeight="1" x14ac:dyDescent="0.2">
      <c r="A4" s="163"/>
      <c r="B4" s="163"/>
      <c r="C4" s="163"/>
      <c r="D4" s="163"/>
      <c r="E4" s="163"/>
      <c r="F4" s="163" t="s">
        <v>9</v>
      </c>
      <c r="G4" s="180"/>
      <c r="J4" s="200"/>
      <c r="K4" s="200"/>
      <c r="L4" s="163"/>
      <c r="M4" s="471"/>
    </row>
    <row r="5" spans="1:13" ht="12" customHeight="1" x14ac:dyDescent="0.2">
      <c r="A5" s="163"/>
      <c r="B5" s="163"/>
      <c r="C5" s="163"/>
      <c r="D5" s="163"/>
      <c r="E5" s="163"/>
      <c r="F5" s="163"/>
      <c r="G5" s="180"/>
      <c r="J5" s="200"/>
      <c r="K5" s="200"/>
      <c r="L5" s="163"/>
      <c r="M5" s="471"/>
    </row>
    <row r="6" spans="1:13" ht="17.25" customHeight="1" thickBot="1" x14ac:dyDescent="0.25">
      <c r="A6" s="163"/>
      <c r="B6" s="163"/>
      <c r="C6" s="163"/>
      <c r="D6" s="163"/>
      <c r="E6" s="163"/>
      <c r="F6" s="163"/>
      <c r="G6" s="180"/>
      <c r="J6" s="200"/>
      <c r="K6" s="200" t="s">
        <v>28</v>
      </c>
      <c r="L6" s="163"/>
      <c r="M6" s="471"/>
    </row>
    <row r="7" spans="1:13" ht="24" customHeight="1" thickBot="1" x14ac:dyDescent="0.25">
      <c r="A7" s="1384" t="s">
        <v>297</v>
      </c>
      <c r="B7" s="1385"/>
      <c r="C7" s="1385"/>
      <c r="D7" s="1385"/>
      <c r="E7" s="1385"/>
      <c r="F7" s="1385"/>
      <c r="G7" s="1385"/>
      <c r="H7" s="51"/>
      <c r="I7" s="51"/>
      <c r="J7" s="51"/>
      <c r="K7" s="52"/>
    </row>
    <row r="8" spans="1:13" ht="24" hidden="1" customHeight="1" x14ac:dyDescent="0.2">
      <c r="A8" s="325" t="s">
        <v>37</v>
      </c>
      <c r="B8" s="193"/>
      <c r="C8" s="193"/>
      <c r="D8" s="193"/>
      <c r="E8" s="193"/>
      <c r="F8" s="193"/>
      <c r="G8" s="193"/>
      <c r="H8" s="202"/>
      <c r="I8" s="202"/>
      <c r="J8" s="202"/>
      <c r="K8" s="352"/>
    </row>
    <row r="9" spans="1:13" ht="25.5" customHeight="1" thickBot="1" x14ac:dyDescent="0.25">
      <c r="A9" s="1353" t="s">
        <v>51</v>
      </c>
      <c r="B9" s="1353" t="s">
        <v>67</v>
      </c>
      <c r="C9" s="1321" t="s">
        <v>4</v>
      </c>
      <c r="D9" s="1321" t="s">
        <v>3</v>
      </c>
      <c r="E9" s="1321" t="s">
        <v>5</v>
      </c>
      <c r="F9" s="1255" t="s">
        <v>13</v>
      </c>
      <c r="G9" s="1352" t="s">
        <v>14</v>
      </c>
      <c r="H9" s="1350" t="s">
        <v>17</v>
      </c>
      <c r="I9" s="1374" t="s">
        <v>144</v>
      </c>
      <c r="J9" s="1374"/>
      <c r="K9" s="1374"/>
    </row>
    <row r="10" spans="1:13" ht="58.5" customHeight="1" thickBot="1" x14ac:dyDescent="0.25">
      <c r="A10" s="1391"/>
      <c r="B10" s="1391"/>
      <c r="C10" s="1392"/>
      <c r="D10" s="1392"/>
      <c r="E10" s="1392"/>
      <c r="F10" s="1321"/>
      <c r="G10" s="1350"/>
      <c r="H10" s="1390"/>
      <c r="I10" s="405" t="s">
        <v>29</v>
      </c>
      <c r="J10" s="405" t="s">
        <v>65</v>
      </c>
      <c r="K10" s="405" t="s">
        <v>66</v>
      </c>
    </row>
    <row r="11" spans="1:13" ht="36.75" customHeight="1" thickBot="1" x14ac:dyDescent="0.25">
      <c r="A11" s="950">
        <v>1</v>
      </c>
      <c r="B11" s="943" t="s">
        <v>179</v>
      </c>
      <c r="C11" s="951"/>
      <c r="D11" s="944"/>
      <c r="E11" s="951" t="s">
        <v>190</v>
      </c>
      <c r="F11" s="945" t="s">
        <v>457</v>
      </c>
      <c r="G11" s="952" t="s">
        <v>513</v>
      </c>
      <c r="H11" s="949">
        <v>260</v>
      </c>
      <c r="I11" s="691">
        <v>260</v>
      </c>
      <c r="J11" s="696">
        <v>160</v>
      </c>
      <c r="K11" s="697">
        <v>100</v>
      </c>
    </row>
    <row r="12" spans="1:13" s="369" customFormat="1" ht="30" customHeight="1" thickBot="1" x14ac:dyDescent="0.3">
      <c r="A12" s="1423" t="s">
        <v>298</v>
      </c>
      <c r="B12" s="1424"/>
      <c r="C12" s="1424"/>
      <c r="D12" s="1424"/>
      <c r="E12" s="1424"/>
      <c r="F12" s="1424"/>
      <c r="G12" s="1424"/>
      <c r="H12" s="857">
        <f>SUM(H11:H11)</f>
        <v>260</v>
      </c>
      <c r="I12" s="946">
        <f>SUM(I11:I11)</f>
        <v>260</v>
      </c>
      <c r="J12" s="947">
        <f>SUM(J11:J11)</f>
        <v>160</v>
      </c>
      <c r="K12" s="948">
        <f>SUM(K11:K11)</f>
        <v>100</v>
      </c>
    </row>
    <row r="13" spans="1:13" x14ac:dyDescent="0.2">
      <c r="A13" s="204"/>
      <c r="B13" s="197"/>
      <c r="C13" s="197"/>
      <c r="D13" s="197"/>
      <c r="E13" s="197"/>
      <c r="F13" s="197"/>
      <c r="G13" s="513"/>
      <c r="H13" s="208"/>
      <c r="J13" s="514"/>
      <c r="L13" s="53"/>
    </row>
    <row r="14" spans="1:13" x14ac:dyDescent="0.2">
      <c r="A14" s="211"/>
      <c r="B14" s="211"/>
      <c r="C14" s="211"/>
      <c r="D14" s="211"/>
      <c r="E14" s="211"/>
      <c r="F14" s="211"/>
      <c r="G14" s="212"/>
      <c r="H14" s="208"/>
    </row>
    <row r="15" spans="1:13" x14ac:dyDescent="0.2">
      <c r="A15" s="197"/>
      <c r="B15" s="197"/>
      <c r="C15" s="197"/>
      <c r="D15" s="197"/>
      <c r="E15" s="197"/>
      <c r="F15" s="204"/>
      <c r="G15" s="197"/>
      <c r="H15" s="208"/>
    </row>
    <row r="16" spans="1:13" x14ac:dyDescent="0.2">
      <c r="A16" s="197"/>
      <c r="B16" s="197"/>
      <c r="C16" s="197"/>
      <c r="D16" s="197"/>
      <c r="E16" s="197"/>
      <c r="F16" s="214"/>
      <c r="G16" s="197"/>
      <c r="H16" s="208"/>
      <c r="I16" s="208"/>
      <c r="J16" s="208"/>
      <c r="K16" s="208"/>
    </row>
    <row r="17" spans="1:11" x14ac:dyDescent="0.2">
      <c r="A17" s="197"/>
      <c r="B17" s="197"/>
      <c r="C17" s="197"/>
      <c r="D17" s="197"/>
      <c r="E17" s="197"/>
      <c r="F17" s="214"/>
      <c r="G17" s="197"/>
      <c r="H17" s="208"/>
    </row>
    <row r="18" spans="1:11" x14ac:dyDescent="0.2">
      <c r="A18" s="197"/>
      <c r="B18" s="197"/>
      <c r="C18" s="197"/>
      <c r="D18" s="197"/>
      <c r="E18" s="197"/>
      <c r="F18" s="197"/>
      <c r="G18" s="197"/>
      <c r="H18" s="217"/>
    </row>
    <row r="19" spans="1:11" x14ac:dyDescent="0.2">
      <c r="A19" s="197"/>
      <c r="B19" s="197"/>
      <c r="C19" s="197"/>
      <c r="D19" s="197"/>
      <c r="E19" s="197"/>
      <c r="F19" s="197"/>
      <c r="G19" s="197"/>
      <c r="H19" s="217"/>
    </row>
    <row r="20" spans="1:11" x14ac:dyDescent="0.2">
      <c r="A20" s="197"/>
      <c r="B20" s="197"/>
      <c r="C20" s="197"/>
      <c r="D20" s="197"/>
      <c r="E20" s="197"/>
      <c r="F20" s="197"/>
      <c r="G20" s="197"/>
      <c r="H20" s="217"/>
    </row>
    <row r="21" spans="1:11" x14ac:dyDescent="0.2">
      <c r="A21" s="197"/>
      <c r="B21" s="197"/>
      <c r="C21" s="197"/>
      <c r="D21" s="197"/>
      <c r="E21" s="197"/>
      <c r="F21" s="197"/>
      <c r="G21" s="197"/>
      <c r="H21" s="217"/>
    </row>
    <row r="22" spans="1:11" x14ac:dyDescent="0.2">
      <c r="A22" s="197"/>
      <c r="B22" s="197"/>
      <c r="C22" s="197"/>
      <c r="D22" s="197"/>
      <c r="E22" s="197"/>
      <c r="F22" s="197"/>
      <c r="G22" s="197"/>
      <c r="H22" s="217"/>
      <c r="I22" s="613"/>
      <c r="J22" s="613"/>
      <c r="K22" s="613"/>
    </row>
    <row r="23" spans="1:11" x14ac:dyDescent="0.2">
      <c r="A23" s="197"/>
      <c r="B23" s="197"/>
      <c r="C23" s="197"/>
      <c r="D23" s="197"/>
      <c r="E23" s="197"/>
      <c r="F23" s="197"/>
      <c r="G23" s="197"/>
      <c r="H23" s="217"/>
      <c r="I23" s="613"/>
      <c r="J23" s="613"/>
      <c r="K23" s="613"/>
    </row>
    <row r="24" spans="1:11" x14ac:dyDescent="0.2">
      <c r="A24" s="197"/>
      <c r="B24" s="197"/>
      <c r="C24" s="197"/>
      <c r="D24" s="197"/>
      <c r="E24" s="197"/>
      <c r="F24" s="197"/>
      <c r="G24" s="197"/>
      <c r="H24" s="217"/>
      <c r="I24" s="613"/>
      <c r="J24" s="613"/>
      <c r="K24" s="613"/>
    </row>
    <row r="25" spans="1:11" x14ac:dyDescent="0.2">
      <c r="A25" s="197"/>
      <c r="B25" s="197"/>
      <c r="C25" s="197"/>
      <c r="D25" s="197"/>
      <c r="E25" s="197"/>
      <c r="F25" s="197"/>
      <c r="G25" s="197"/>
      <c r="H25" s="217"/>
      <c r="I25" s="613"/>
      <c r="J25" s="613"/>
      <c r="K25" s="613"/>
    </row>
    <row r="26" spans="1:11" x14ac:dyDescent="0.2">
      <c r="A26" s="197"/>
      <c r="B26" s="197"/>
      <c r="C26" s="197"/>
      <c r="D26" s="197"/>
      <c r="E26" s="197"/>
      <c r="F26" s="197"/>
      <c r="G26" s="197"/>
      <c r="H26" s="217"/>
      <c r="I26" s="613"/>
      <c r="J26" s="613"/>
      <c r="K26" s="613"/>
    </row>
    <row r="27" spans="1:11" x14ac:dyDescent="0.2">
      <c r="A27" s="197"/>
      <c r="B27" s="197"/>
      <c r="C27" s="197"/>
      <c r="D27" s="197"/>
      <c r="E27" s="197"/>
      <c r="F27" s="197"/>
      <c r="G27" s="197"/>
      <c r="H27" s="217"/>
      <c r="I27" s="613"/>
      <c r="J27" s="613"/>
      <c r="K27" s="613"/>
    </row>
    <row r="28" spans="1:11" x14ac:dyDescent="0.2">
      <c r="A28" s="197"/>
      <c r="B28" s="197"/>
      <c r="C28" s="197"/>
      <c r="D28" s="197"/>
      <c r="E28" s="197"/>
      <c r="F28" s="197"/>
      <c r="G28" s="197"/>
      <c r="H28" s="217"/>
      <c r="I28" s="613"/>
      <c r="J28" s="613"/>
      <c r="K28" s="613"/>
    </row>
    <row r="29" spans="1:11" x14ac:dyDescent="0.2">
      <c r="A29" s="197"/>
      <c r="B29" s="197"/>
      <c r="C29" s="197"/>
      <c r="D29" s="197"/>
      <c r="E29" s="197"/>
      <c r="F29" s="197"/>
      <c r="G29" s="197"/>
      <c r="H29" s="217"/>
      <c r="I29" s="613"/>
      <c r="J29" s="613"/>
      <c r="K29" s="613"/>
    </row>
    <row r="30" spans="1:11" x14ac:dyDescent="0.2">
      <c r="A30" s="197"/>
      <c r="B30" s="197"/>
      <c r="C30" s="197"/>
      <c r="D30" s="197"/>
      <c r="E30" s="197"/>
      <c r="F30" s="197"/>
      <c r="G30" s="197"/>
      <c r="H30" s="217"/>
      <c r="I30" s="613"/>
      <c r="J30" s="613"/>
      <c r="K30" s="613"/>
    </row>
    <row r="31" spans="1:11" x14ac:dyDescent="0.2">
      <c r="A31" s="197"/>
      <c r="B31" s="197"/>
      <c r="C31" s="197"/>
      <c r="D31" s="197"/>
      <c r="E31" s="197"/>
      <c r="F31" s="197"/>
      <c r="G31" s="197"/>
      <c r="H31" s="217"/>
      <c r="I31" s="613"/>
      <c r="J31" s="613"/>
      <c r="K31" s="613"/>
    </row>
    <row r="32" spans="1:11" x14ac:dyDescent="0.2">
      <c r="A32" s="197"/>
      <c r="B32" s="197"/>
      <c r="C32" s="197"/>
      <c r="D32" s="197"/>
      <c r="E32" s="197"/>
      <c r="F32" s="197"/>
      <c r="G32" s="197"/>
      <c r="H32" s="217"/>
      <c r="I32" s="613"/>
      <c r="J32" s="613"/>
      <c r="K32" s="613"/>
    </row>
    <row r="33" spans="1:11" x14ac:dyDescent="0.2">
      <c r="A33" s="197"/>
      <c r="B33" s="197"/>
      <c r="C33" s="197"/>
      <c r="D33" s="197"/>
      <c r="E33" s="197"/>
      <c r="F33" s="197"/>
      <c r="G33" s="197"/>
      <c r="H33" s="217"/>
      <c r="I33" s="613"/>
      <c r="J33" s="613"/>
      <c r="K33" s="613"/>
    </row>
    <row r="34" spans="1:11" x14ac:dyDescent="0.2">
      <c r="A34" s="197"/>
      <c r="B34" s="197"/>
      <c r="C34" s="197"/>
      <c r="D34" s="197"/>
      <c r="E34" s="197"/>
      <c r="F34" s="197"/>
      <c r="G34" s="197"/>
      <c r="H34" s="217"/>
      <c r="I34" s="613"/>
      <c r="J34" s="613"/>
      <c r="K34" s="613"/>
    </row>
    <row r="35" spans="1:11" x14ac:dyDescent="0.2">
      <c r="A35" s="197"/>
      <c r="B35" s="197"/>
      <c r="C35" s="197"/>
      <c r="D35" s="197"/>
      <c r="E35" s="197"/>
      <c r="F35" s="197"/>
      <c r="G35" s="197"/>
      <c r="H35" s="217"/>
      <c r="I35" s="613"/>
      <c r="J35" s="613"/>
      <c r="K35" s="613"/>
    </row>
    <row r="36" spans="1:11" x14ac:dyDescent="0.2">
      <c r="A36" s="197"/>
      <c r="B36" s="197"/>
      <c r="C36" s="197"/>
      <c r="D36" s="197"/>
      <c r="E36" s="197"/>
      <c r="F36" s="197"/>
      <c r="G36" s="197"/>
      <c r="H36" s="217"/>
      <c r="I36" s="613"/>
      <c r="J36" s="613"/>
      <c r="K36" s="613"/>
    </row>
    <row r="37" spans="1:11" x14ac:dyDescent="0.2">
      <c r="A37" s="197"/>
      <c r="B37" s="197"/>
      <c r="C37" s="197"/>
      <c r="D37" s="197"/>
      <c r="E37" s="197"/>
      <c r="F37" s="197"/>
      <c r="G37" s="197"/>
      <c r="H37" s="217"/>
      <c r="I37" s="613"/>
      <c r="J37" s="613"/>
      <c r="K37" s="613"/>
    </row>
    <row r="38" spans="1:11" x14ac:dyDescent="0.2">
      <c r="A38" s="197"/>
      <c r="B38" s="197"/>
      <c r="C38" s="197"/>
      <c r="D38" s="197"/>
      <c r="E38" s="197"/>
      <c r="F38" s="197"/>
      <c r="G38" s="197"/>
      <c r="H38" s="217"/>
      <c r="I38" s="613"/>
      <c r="J38" s="613"/>
      <c r="K38" s="613"/>
    </row>
    <row r="39" spans="1:11" x14ac:dyDescent="0.2">
      <c r="A39" s="197"/>
      <c r="B39" s="197"/>
      <c r="C39" s="197"/>
      <c r="D39" s="197"/>
      <c r="E39" s="197"/>
      <c r="F39" s="197"/>
      <c r="G39" s="197"/>
      <c r="H39" s="217"/>
      <c r="I39" s="613"/>
      <c r="J39" s="613"/>
      <c r="K39" s="613"/>
    </row>
    <row r="40" spans="1:11" x14ac:dyDescent="0.2">
      <c r="A40" s="197"/>
      <c r="B40" s="197"/>
      <c r="C40" s="197"/>
      <c r="D40" s="197"/>
      <c r="E40" s="197"/>
      <c r="F40" s="197"/>
      <c r="G40" s="197"/>
      <c r="H40" s="217"/>
      <c r="I40" s="613"/>
      <c r="J40" s="613"/>
      <c r="K40" s="613"/>
    </row>
    <row r="41" spans="1:11" x14ac:dyDescent="0.2">
      <c r="A41" s="197"/>
      <c r="B41" s="197"/>
      <c r="C41" s="197"/>
      <c r="D41" s="197"/>
      <c r="E41" s="197"/>
      <c r="F41" s="197"/>
      <c r="G41" s="197"/>
      <c r="H41" s="217"/>
      <c r="I41" s="613"/>
      <c r="J41" s="613"/>
      <c r="K41" s="613"/>
    </row>
    <row r="42" spans="1:11" x14ac:dyDescent="0.2">
      <c r="A42" s="197"/>
      <c r="B42" s="197"/>
      <c r="C42" s="197"/>
      <c r="D42" s="197"/>
      <c r="E42" s="197"/>
      <c r="F42" s="197"/>
      <c r="G42" s="197"/>
      <c r="H42" s="217"/>
      <c r="I42" s="613"/>
      <c r="J42" s="613"/>
      <c r="K42" s="613"/>
    </row>
    <row r="43" spans="1:11" x14ac:dyDescent="0.2">
      <c r="A43" s="197"/>
      <c r="B43" s="197"/>
      <c r="C43" s="197"/>
      <c r="D43" s="197"/>
      <c r="E43" s="197"/>
      <c r="F43" s="197"/>
      <c r="G43" s="197"/>
      <c r="H43" s="217"/>
      <c r="I43" s="613"/>
      <c r="J43" s="613"/>
      <c r="K43" s="613"/>
    </row>
    <row r="44" spans="1:11" x14ac:dyDescent="0.2">
      <c r="A44" s="197"/>
      <c r="B44" s="197"/>
      <c r="C44" s="197"/>
      <c r="D44" s="197"/>
      <c r="E44" s="197"/>
      <c r="F44" s="197"/>
      <c r="G44" s="197"/>
      <c r="H44" s="217"/>
      <c r="I44" s="613"/>
      <c r="J44" s="613"/>
      <c r="K44" s="613"/>
    </row>
    <row r="45" spans="1:11" x14ac:dyDescent="0.2">
      <c r="A45" s="197"/>
      <c r="B45" s="197"/>
      <c r="C45" s="197"/>
      <c r="D45" s="197"/>
      <c r="E45" s="197"/>
      <c r="F45" s="197"/>
      <c r="G45" s="197"/>
      <c r="H45" s="217"/>
      <c r="I45" s="613"/>
      <c r="J45" s="613"/>
      <c r="K45" s="613"/>
    </row>
    <row r="46" spans="1:11" x14ac:dyDescent="0.2">
      <c r="A46" s="197"/>
      <c r="B46" s="197"/>
      <c r="C46" s="197"/>
      <c r="D46" s="197"/>
      <c r="E46" s="197"/>
      <c r="F46" s="197"/>
      <c r="G46" s="197"/>
      <c r="H46" s="217"/>
      <c r="I46" s="613"/>
      <c r="J46" s="613"/>
      <c r="K46" s="613"/>
    </row>
    <row r="47" spans="1:11" x14ac:dyDescent="0.2">
      <c r="A47" s="197"/>
      <c r="B47" s="197"/>
      <c r="C47" s="197"/>
      <c r="D47" s="197"/>
      <c r="E47" s="197"/>
      <c r="F47" s="197"/>
      <c r="G47" s="197"/>
      <c r="H47" s="217"/>
      <c r="I47" s="613"/>
      <c r="J47" s="613"/>
      <c r="K47" s="613"/>
    </row>
    <row r="48" spans="1:11" x14ac:dyDescent="0.2">
      <c r="A48" s="197"/>
      <c r="B48" s="197"/>
      <c r="C48" s="197"/>
      <c r="D48" s="197"/>
      <c r="E48" s="197"/>
      <c r="F48" s="197"/>
      <c r="G48" s="197"/>
      <c r="H48" s="217"/>
      <c r="I48" s="613"/>
      <c r="J48" s="613"/>
      <c r="K48" s="613"/>
    </row>
    <row r="49" spans="8:11" x14ac:dyDescent="0.2">
      <c r="H49" s="217"/>
      <c r="I49" s="613"/>
      <c r="J49" s="613"/>
      <c r="K49" s="613"/>
    </row>
    <row r="50" spans="8:11" x14ac:dyDescent="0.2">
      <c r="H50" s="217"/>
      <c r="I50" s="613"/>
      <c r="J50" s="613"/>
      <c r="K50" s="613"/>
    </row>
    <row r="51" spans="8:11" x14ac:dyDescent="0.2">
      <c r="H51" s="217"/>
      <c r="I51" s="613"/>
      <c r="J51" s="613"/>
      <c r="K51" s="613"/>
    </row>
    <row r="52" spans="8:11" x14ac:dyDescent="0.2">
      <c r="H52" s="217"/>
      <c r="I52" s="613"/>
      <c r="J52" s="613"/>
      <c r="K52" s="613"/>
    </row>
    <row r="53" spans="8:11" x14ac:dyDescent="0.2">
      <c r="H53" s="217"/>
      <c r="I53" s="613"/>
      <c r="J53" s="613"/>
      <c r="K53" s="613"/>
    </row>
    <row r="54" spans="8:11" x14ac:dyDescent="0.2">
      <c r="H54" s="217"/>
      <c r="I54" s="613"/>
      <c r="J54" s="613"/>
      <c r="K54" s="613"/>
    </row>
    <row r="55" spans="8:11" x14ac:dyDescent="0.2">
      <c r="H55" s="217"/>
      <c r="I55" s="613"/>
      <c r="J55" s="613"/>
      <c r="K55" s="613"/>
    </row>
    <row r="56" spans="8:11" x14ac:dyDescent="0.2">
      <c r="H56" s="217"/>
      <c r="I56" s="613"/>
      <c r="J56" s="613"/>
      <c r="K56" s="613"/>
    </row>
    <row r="57" spans="8:11" x14ac:dyDescent="0.2">
      <c r="H57" s="217"/>
      <c r="I57" s="613"/>
      <c r="J57" s="613"/>
      <c r="K57" s="613"/>
    </row>
    <row r="58" spans="8:11" x14ac:dyDescent="0.2">
      <c r="H58" s="217"/>
      <c r="I58" s="613"/>
      <c r="J58" s="613"/>
      <c r="K58" s="613"/>
    </row>
    <row r="59" spans="8:11" x14ac:dyDescent="0.2">
      <c r="H59" s="217"/>
      <c r="I59" s="613"/>
      <c r="J59" s="613"/>
      <c r="K59" s="613"/>
    </row>
    <row r="60" spans="8:11" x14ac:dyDescent="0.2">
      <c r="H60" s="217"/>
      <c r="I60" s="613"/>
      <c r="J60" s="613"/>
      <c r="K60" s="613"/>
    </row>
    <row r="61" spans="8:11" x14ac:dyDescent="0.2">
      <c r="H61" s="217"/>
      <c r="I61" s="613"/>
      <c r="J61" s="613"/>
      <c r="K61" s="613"/>
    </row>
    <row r="62" spans="8:11" x14ac:dyDescent="0.2">
      <c r="H62" s="217"/>
      <c r="I62" s="613"/>
      <c r="J62" s="613"/>
      <c r="K62" s="613"/>
    </row>
    <row r="63" spans="8:11" x14ac:dyDescent="0.2">
      <c r="H63" s="217"/>
      <c r="I63" s="613"/>
      <c r="J63" s="613"/>
      <c r="K63" s="613"/>
    </row>
    <row r="64" spans="8:11" x14ac:dyDescent="0.2">
      <c r="H64" s="217"/>
      <c r="I64" s="613"/>
      <c r="J64" s="613"/>
      <c r="K64" s="613"/>
    </row>
    <row r="65" spans="8:11" x14ac:dyDescent="0.2">
      <c r="H65" s="217"/>
      <c r="I65" s="613"/>
      <c r="J65" s="613"/>
      <c r="K65" s="613"/>
    </row>
    <row r="66" spans="8:11" x14ac:dyDescent="0.2">
      <c r="H66" s="217"/>
      <c r="I66" s="613"/>
      <c r="J66" s="613"/>
      <c r="K66" s="613"/>
    </row>
    <row r="67" spans="8:11" x14ac:dyDescent="0.2">
      <c r="H67" s="217"/>
      <c r="I67" s="613"/>
      <c r="J67" s="613"/>
      <c r="K67" s="613"/>
    </row>
    <row r="68" spans="8:11" x14ac:dyDescent="0.2">
      <c r="H68" s="217"/>
      <c r="I68" s="613"/>
      <c r="J68" s="613"/>
      <c r="K68" s="613"/>
    </row>
    <row r="69" spans="8:11" x14ac:dyDescent="0.2">
      <c r="H69" s="217"/>
      <c r="I69" s="613"/>
      <c r="J69" s="613"/>
      <c r="K69" s="613"/>
    </row>
    <row r="70" spans="8:11" x14ac:dyDescent="0.2">
      <c r="H70" s="217"/>
      <c r="I70" s="613"/>
      <c r="J70" s="613"/>
      <c r="K70" s="613"/>
    </row>
    <row r="71" spans="8:11" x14ac:dyDescent="0.2">
      <c r="H71" s="217"/>
      <c r="I71" s="613"/>
      <c r="J71" s="613"/>
      <c r="K71" s="613"/>
    </row>
    <row r="72" spans="8:11" x14ac:dyDescent="0.2">
      <c r="H72" s="217"/>
      <c r="I72" s="613"/>
      <c r="J72" s="613"/>
      <c r="K72" s="613"/>
    </row>
    <row r="73" spans="8:11" x14ac:dyDescent="0.2">
      <c r="H73" s="217"/>
      <c r="I73" s="613"/>
      <c r="J73" s="613"/>
      <c r="K73" s="613"/>
    </row>
    <row r="74" spans="8:11" x14ac:dyDescent="0.2">
      <c r="H74" s="217"/>
      <c r="I74" s="613"/>
      <c r="J74" s="613"/>
      <c r="K74" s="613"/>
    </row>
    <row r="75" spans="8:11" x14ac:dyDescent="0.2">
      <c r="H75" s="217"/>
      <c r="I75" s="613"/>
      <c r="J75" s="613"/>
      <c r="K75" s="613"/>
    </row>
    <row r="76" spans="8:11" x14ac:dyDescent="0.2">
      <c r="H76" s="217"/>
      <c r="I76" s="613"/>
      <c r="J76" s="613"/>
      <c r="K76" s="613"/>
    </row>
    <row r="77" spans="8:11" x14ac:dyDescent="0.2">
      <c r="H77" s="217"/>
      <c r="I77" s="613"/>
      <c r="J77" s="613"/>
      <c r="K77" s="613"/>
    </row>
    <row r="78" spans="8:11" x14ac:dyDescent="0.2">
      <c r="H78" s="217"/>
      <c r="I78" s="613"/>
      <c r="J78" s="613"/>
      <c r="K78" s="613"/>
    </row>
    <row r="79" spans="8:11" x14ac:dyDescent="0.2">
      <c r="H79" s="217"/>
      <c r="I79" s="613"/>
      <c r="J79" s="613"/>
      <c r="K79" s="613"/>
    </row>
    <row r="80" spans="8:11" x14ac:dyDescent="0.2">
      <c r="H80" s="217"/>
      <c r="I80" s="613"/>
      <c r="J80" s="613"/>
      <c r="K80" s="613"/>
    </row>
    <row r="81" spans="8:11" x14ac:dyDescent="0.2">
      <c r="H81" s="217"/>
      <c r="I81" s="613"/>
      <c r="J81" s="613"/>
      <c r="K81" s="613"/>
    </row>
    <row r="82" spans="8:11" x14ac:dyDescent="0.2">
      <c r="H82" s="217"/>
      <c r="I82" s="613"/>
      <c r="J82" s="613"/>
      <c r="K82" s="613"/>
    </row>
    <row r="83" spans="8:11" x14ac:dyDescent="0.2">
      <c r="H83" s="217"/>
      <c r="I83" s="613"/>
      <c r="J83" s="613"/>
      <c r="K83" s="613"/>
    </row>
    <row r="84" spans="8:11" x14ac:dyDescent="0.2">
      <c r="H84" s="217"/>
      <c r="I84" s="613"/>
      <c r="J84" s="613"/>
      <c r="K84" s="613"/>
    </row>
    <row r="85" spans="8:11" x14ac:dyDescent="0.2">
      <c r="H85" s="217"/>
      <c r="I85" s="613"/>
      <c r="J85" s="613"/>
      <c r="K85" s="613"/>
    </row>
    <row r="86" spans="8:11" x14ac:dyDescent="0.2">
      <c r="H86" s="217"/>
      <c r="I86" s="613"/>
      <c r="J86" s="613"/>
      <c r="K86" s="613"/>
    </row>
    <row r="87" spans="8:11" x14ac:dyDescent="0.2">
      <c r="H87" s="217"/>
      <c r="I87" s="613"/>
      <c r="J87" s="613"/>
      <c r="K87" s="613"/>
    </row>
    <row r="88" spans="8:11" x14ac:dyDescent="0.2">
      <c r="H88" s="217"/>
      <c r="I88" s="613"/>
      <c r="J88" s="613"/>
      <c r="K88" s="613"/>
    </row>
    <row r="89" spans="8:11" x14ac:dyDescent="0.2">
      <c r="H89" s="217"/>
      <c r="I89" s="613"/>
      <c r="J89" s="613"/>
      <c r="K89" s="613"/>
    </row>
    <row r="90" spans="8:11" x14ac:dyDescent="0.2">
      <c r="H90" s="217"/>
      <c r="I90" s="613"/>
      <c r="J90" s="613"/>
      <c r="K90" s="613"/>
    </row>
    <row r="91" spans="8:11" x14ac:dyDescent="0.2">
      <c r="H91" s="217"/>
      <c r="I91" s="613"/>
      <c r="J91" s="613"/>
      <c r="K91" s="613"/>
    </row>
    <row r="92" spans="8:11" x14ac:dyDescent="0.2">
      <c r="H92" s="217"/>
      <c r="I92" s="613"/>
      <c r="J92" s="613"/>
      <c r="K92" s="613"/>
    </row>
    <row r="93" spans="8:11" x14ac:dyDescent="0.2">
      <c r="H93" s="217"/>
      <c r="I93" s="613"/>
      <c r="J93" s="613"/>
      <c r="K93" s="613"/>
    </row>
    <row r="94" spans="8:11" x14ac:dyDescent="0.2">
      <c r="H94" s="217"/>
      <c r="I94" s="613"/>
      <c r="J94" s="613"/>
      <c r="K94" s="613"/>
    </row>
    <row r="95" spans="8:11" x14ac:dyDescent="0.2">
      <c r="H95" s="217"/>
      <c r="I95" s="613"/>
      <c r="J95" s="613"/>
      <c r="K95" s="613"/>
    </row>
    <row r="96" spans="8:11" x14ac:dyDescent="0.2">
      <c r="H96" s="217"/>
      <c r="I96" s="613"/>
      <c r="J96" s="613"/>
      <c r="K96" s="613"/>
    </row>
    <row r="97" spans="8:11" x14ac:dyDescent="0.2">
      <c r="H97" s="217"/>
      <c r="I97" s="613"/>
      <c r="J97" s="613"/>
      <c r="K97" s="613"/>
    </row>
    <row r="98" spans="8:11" x14ac:dyDescent="0.2">
      <c r="H98" s="217"/>
      <c r="I98" s="613"/>
      <c r="J98" s="613"/>
      <c r="K98" s="613"/>
    </row>
    <row r="99" spans="8:11" x14ac:dyDescent="0.2">
      <c r="H99" s="217"/>
      <c r="I99" s="613"/>
      <c r="J99" s="613"/>
      <c r="K99" s="613"/>
    </row>
    <row r="100" spans="8:11" x14ac:dyDescent="0.2">
      <c r="H100" s="217"/>
      <c r="I100" s="613"/>
      <c r="J100" s="613"/>
      <c r="K100" s="613"/>
    </row>
  </sheetData>
  <mergeCells count="11">
    <mergeCell ref="A7:G7"/>
    <mergeCell ref="I9:K9"/>
    <mergeCell ref="A12:G12"/>
    <mergeCell ref="G9:G10"/>
    <mergeCell ref="H9:H10"/>
    <mergeCell ref="A9:A10"/>
    <mergeCell ref="B9:B10"/>
    <mergeCell ref="C9:C10"/>
    <mergeCell ref="D9:D10"/>
    <mergeCell ref="E9:E10"/>
    <mergeCell ref="F9:F10"/>
  </mergeCells>
  <pageMargins left="0.70866141732283472" right="0.70866141732283472" top="0.78740157480314965" bottom="0.78740157480314965" header="0.31496062992125984" footer="0.31496062992125984"/>
  <pageSetup paperSize="9" scale="57" firstPageNumber="23" orientation="landscape" r:id="rId1"/>
  <headerFooter>
    <oddFooter>&amp;L&amp;"Arial,Kurzíva"Zastupitelstvo Olomouckého kraje 20-02-2015
6.1 Rozpočet Olomouckého kraje 2015 - investice
Příloha č. 1: Návrh nových investičních akcí 2015&amp;RStrana &amp;P (celkem 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9"/>
    <pageSetUpPr fitToPage="1"/>
  </sheetPr>
  <dimension ref="A1:W10"/>
  <sheetViews>
    <sheetView zoomScale="75" zoomScaleNormal="75" zoomScaleSheetLayoutView="75" workbookViewId="0">
      <selection activeCell="R8" sqref="R8"/>
    </sheetView>
  </sheetViews>
  <sheetFormatPr defaultColWidth="9.140625" defaultRowHeight="12.75" outlineLevelCol="1" x14ac:dyDescent="0.2"/>
  <cols>
    <col min="1" max="1" width="6.5703125" style="49" customWidth="1"/>
    <col min="2" max="2" width="6" style="49" bestFit="1" customWidth="1"/>
    <col min="3" max="3" width="15.28515625" style="49" hidden="1" customWidth="1" outlineLevel="1"/>
    <col min="4" max="5" width="7.7109375" style="49" hidden="1" customWidth="1" outlineLevel="1"/>
    <col min="6" max="6" width="31.140625" style="49" customWidth="1" collapsed="1"/>
    <col min="7" max="7" width="61.28515625" style="49" customWidth="1"/>
    <col min="8" max="8" width="5" style="49" customWidth="1"/>
    <col min="9" max="9" width="10" style="49" customWidth="1"/>
    <col min="10" max="10" width="13.85546875" style="49" customWidth="1"/>
    <col min="11" max="11" width="11.7109375" style="49" customWidth="1"/>
    <col min="12" max="12" width="11.85546875" style="49" customWidth="1"/>
    <col min="13" max="13" width="13.85546875" style="49" customWidth="1"/>
    <col min="14" max="14" width="12" style="49" hidden="1" customWidth="1"/>
    <col min="15" max="16" width="12" style="367" hidden="1" customWidth="1"/>
    <col min="17" max="17" width="13.7109375" style="49" customWidth="1"/>
    <col min="18" max="18" width="13.140625" style="49" customWidth="1"/>
    <col min="19" max="16384" width="9.140625" style="49"/>
  </cols>
  <sheetData>
    <row r="1" spans="1:23" s="152" customFormat="1" ht="19.5" customHeight="1" x14ac:dyDescent="0.25">
      <c r="A1" s="151" t="s">
        <v>90</v>
      </c>
    </row>
    <row r="2" spans="1:23" s="152" customFormat="1" ht="19.5" customHeight="1" x14ac:dyDescent="0.25">
      <c r="A2" s="152" t="s">
        <v>93</v>
      </c>
      <c r="F2" s="152" t="s">
        <v>94</v>
      </c>
      <c r="G2" s="153" t="s">
        <v>91</v>
      </c>
    </row>
    <row r="3" spans="1:23" s="152" customFormat="1" ht="19.5" customHeight="1" x14ac:dyDescent="0.2">
      <c r="F3" s="242" t="s">
        <v>59</v>
      </c>
    </row>
    <row r="4" spans="1:23" s="152" customFormat="1" ht="15" thickBot="1" x14ac:dyDescent="0.25">
      <c r="R4" s="154" t="s">
        <v>10</v>
      </c>
    </row>
    <row r="5" spans="1:23" s="155" customFormat="1" ht="27" customHeight="1" thickBot="1" x14ac:dyDescent="0.25">
      <c r="A5" s="1425" t="s">
        <v>135</v>
      </c>
      <c r="B5" s="1426"/>
      <c r="C5" s="1426"/>
      <c r="D5" s="1426"/>
      <c r="E5" s="1426"/>
      <c r="F5" s="1427"/>
      <c r="G5" s="1428"/>
      <c r="H5" s="1429"/>
      <c r="I5" s="1429"/>
      <c r="J5" s="13"/>
      <c r="K5" s="14"/>
      <c r="L5" s="15"/>
      <c r="M5" s="15"/>
      <c r="N5" s="15"/>
      <c r="O5" s="15"/>
      <c r="P5" s="15"/>
      <c r="Q5" s="16"/>
      <c r="R5" s="172"/>
    </row>
    <row r="6" spans="1:23" s="158" customFormat="1" ht="33" customHeight="1" thickBot="1" x14ac:dyDescent="0.25">
      <c r="A6" s="1404" t="s">
        <v>34</v>
      </c>
      <c r="B6" s="1404" t="s">
        <v>67</v>
      </c>
      <c r="C6" s="1401" t="s">
        <v>4</v>
      </c>
      <c r="D6" s="1401" t="s">
        <v>3</v>
      </c>
      <c r="E6" s="1401" t="s">
        <v>5</v>
      </c>
      <c r="F6" s="1244" t="s">
        <v>70</v>
      </c>
      <c r="G6" s="1244" t="s">
        <v>69</v>
      </c>
      <c r="H6" s="1403" t="s">
        <v>15</v>
      </c>
      <c r="I6" s="1243" t="s">
        <v>16</v>
      </c>
      <c r="J6" s="1257" t="s">
        <v>17</v>
      </c>
      <c r="K6" s="1259" t="s">
        <v>18</v>
      </c>
      <c r="L6" s="1256" t="s">
        <v>146</v>
      </c>
      <c r="M6" s="1258" t="s">
        <v>144</v>
      </c>
      <c r="N6" s="1258"/>
      <c r="O6" s="1258"/>
      <c r="P6" s="1258"/>
      <c r="Q6" s="1258"/>
      <c r="R6" s="1255" t="s">
        <v>145</v>
      </c>
      <c r="S6" s="156"/>
      <c r="T6" s="157"/>
      <c r="U6" s="156"/>
      <c r="V6" s="156"/>
      <c r="W6" s="156"/>
    </row>
    <row r="7" spans="1:23" s="158" customFormat="1" ht="54.75" customHeight="1" thickBot="1" x14ac:dyDescent="0.25">
      <c r="A7" s="1404"/>
      <c r="B7" s="1404"/>
      <c r="C7" s="1402"/>
      <c r="D7" s="1402"/>
      <c r="E7" s="1402"/>
      <c r="F7" s="1244"/>
      <c r="G7" s="1244"/>
      <c r="H7" s="1403"/>
      <c r="I7" s="1367"/>
      <c r="J7" s="1362"/>
      <c r="K7" s="1259"/>
      <c r="L7" s="1259"/>
      <c r="M7" s="123" t="s">
        <v>29</v>
      </c>
      <c r="N7" s="123" t="s">
        <v>65</v>
      </c>
      <c r="O7" s="401" t="s">
        <v>99</v>
      </c>
      <c r="P7" s="401" t="s">
        <v>100</v>
      </c>
      <c r="Q7" s="123" t="s">
        <v>66</v>
      </c>
      <c r="R7" s="1244"/>
      <c r="S7" s="156"/>
      <c r="T7" s="157"/>
      <c r="U7" s="156"/>
      <c r="V7" s="156"/>
      <c r="W7" s="156"/>
    </row>
    <row r="8" spans="1:23" s="1" customFormat="1" ht="155.25" customHeight="1" thickBot="1" x14ac:dyDescent="0.25">
      <c r="A8" s="140">
        <v>1</v>
      </c>
      <c r="B8" s="495"/>
      <c r="C8" s="238"/>
      <c r="D8" s="238">
        <v>2143</v>
      </c>
      <c r="E8" s="238">
        <v>5169</v>
      </c>
      <c r="F8" s="548"/>
      <c r="G8" s="549"/>
      <c r="H8" s="550"/>
      <c r="I8" s="550"/>
      <c r="J8" s="551"/>
      <c r="K8" s="552"/>
      <c r="L8" s="553">
        <v>0</v>
      </c>
      <c r="M8" s="554">
        <f>N8+O8+Q8+P8</f>
        <v>0</v>
      </c>
      <c r="N8" s="555"/>
      <c r="O8" s="551"/>
      <c r="P8" s="551"/>
      <c r="Q8" s="556"/>
      <c r="R8" s="557">
        <f>J8-L8-M8</f>
        <v>0</v>
      </c>
    </row>
    <row r="9" spans="1:23" ht="30" customHeight="1" thickBot="1" x14ac:dyDescent="0.25">
      <c r="A9" s="1252" t="s">
        <v>87</v>
      </c>
      <c r="B9" s="1253"/>
      <c r="C9" s="1253"/>
      <c r="D9" s="1253"/>
      <c r="E9" s="1253"/>
      <c r="F9" s="1253"/>
      <c r="G9" s="1395"/>
      <c r="H9" s="127"/>
      <c r="I9" s="127"/>
      <c r="J9" s="96">
        <f>SUM(J8:J8)</f>
        <v>0</v>
      </c>
      <c r="K9" s="128"/>
      <c r="L9" s="236">
        <f t="shared" ref="L9:R9" si="0">SUM(L8:L8)</f>
        <v>0</v>
      </c>
      <c r="M9" s="150">
        <f t="shared" si="0"/>
        <v>0</v>
      </c>
      <c r="N9" s="150">
        <f t="shared" si="0"/>
        <v>0</v>
      </c>
      <c r="O9" s="150">
        <f t="shared" si="0"/>
        <v>0</v>
      </c>
      <c r="P9" s="150">
        <f t="shared" si="0"/>
        <v>0</v>
      </c>
      <c r="Q9" s="150">
        <f t="shared" si="0"/>
        <v>0</v>
      </c>
      <c r="R9" s="150">
        <f t="shared" si="0"/>
        <v>0</v>
      </c>
    </row>
    <row r="10" spans="1:23" ht="14.25" x14ac:dyDescent="0.2">
      <c r="A10" s="159"/>
    </row>
  </sheetData>
  <mergeCells count="16">
    <mergeCell ref="A5:I5"/>
    <mergeCell ref="K6:K7"/>
    <mergeCell ref="L6:L7"/>
    <mergeCell ref="J6:J7"/>
    <mergeCell ref="D6:D7"/>
    <mergeCell ref="E6:E7"/>
    <mergeCell ref="C6:C7"/>
    <mergeCell ref="A9:G9"/>
    <mergeCell ref="M6:Q6"/>
    <mergeCell ref="R6:R7"/>
    <mergeCell ref="A6:A7"/>
    <mergeCell ref="B6:B7"/>
    <mergeCell ref="F6:F7"/>
    <mergeCell ref="G6:G7"/>
    <mergeCell ref="H6:H7"/>
    <mergeCell ref="I6:I7"/>
  </mergeCells>
  <phoneticPr fontId="3" type="noConversion"/>
  <pageMargins left="0.78740157480314965" right="0.78740157480314965" top="0.6692913385826772" bottom="0.86614173228346458" header="0.27559055118110237" footer="0.39370078740157483"/>
  <pageSetup paperSize="9" scale="66" firstPageNumber="112" orientation="landscape" useFirstPageNumber="1" r:id="rId1"/>
  <headerFooter alignWithMargins="0">
    <oddFooter>&amp;LPříloha č. 4d): Investiční akce - nové investice 2014&amp;RStrana &amp;P (celkem 115)</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pageSetUpPr fitToPage="1"/>
  </sheetPr>
  <dimension ref="A1:P13"/>
  <sheetViews>
    <sheetView zoomScale="75" zoomScaleNormal="75" zoomScaleSheetLayoutView="75" workbookViewId="0">
      <selection activeCell="P10" sqref="P10"/>
    </sheetView>
  </sheetViews>
  <sheetFormatPr defaultColWidth="9.140625" defaultRowHeight="15" outlineLevelCol="1" x14ac:dyDescent="0.25"/>
  <cols>
    <col min="1" max="1" width="5.5703125" style="122" customWidth="1"/>
    <col min="2" max="2" width="7.42578125" style="122" hidden="1" customWidth="1" outlineLevel="1"/>
    <col min="3" max="3" width="5.5703125" style="122" hidden="1" customWidth="1" outlineLevel="1"/>
    <col min="4" max="4" width="51" style="122" customWidth="1" collapsed="1"/>
    <col min="5" max="5" width="55.85546875" style="122" customWidth="1"/>
    <col min="6" max="7" width="10.5703125" style="122" customWidth="1"/>
    <col min="8" max="8" width="13.7109375" style="122" customWidth="1"/>
    <col min="9" max="9" width="10" style="122" customWidth="1"/>
    <col min="10" max="10" width="11.5703125" style="122" customWidth="1"/>
    <col min="11" max="11" width="15.42578125" style="122" customWidth="1"/>
    <col min="12" max="14" width="9.7109375" style="122" hidden="1" customWidth="1"/>
    <col min="15" max="15" width="15.42578125" style="122" customWidth="1"/>
    <col min="16" max="16" width="14.140625" style="122" customWidth="1"/>
    <col min="17" max="16384" width="9.140625" style="122"/>
  </cols>
  <sheetData>
    <row r="1" spans="1:16" ht="18" x14ac:dyDescent="0.25">
      <c r="A1" s="130" t="s">
        <v>57</v>
      </c>
      <c r="B1" s="130"/>
      <c r="E1" s="131" t="s">
        <v>58</v>
      </c>
    </row>
    <row r="2" spans="1:16" x14ac:dyDescent="0.25">
      <c r="E2" s="132"/>
    </row>
    <row r="3" spans="1:16" x14ac:dyDescent="0.25">
      <c r="A3" s="133" t="s">
        <v>6</v>
      </c>
      <c r="B3" s="133"/>
      <c r="C3" s="133"/>
      <c r="D3" s="133" t="s">
        <v>59</v>
      </c>
      <c r="E3" s="134"/>
    </row>
    <row r="4" spans="1:16" x14ac:dyDescent="0.25">
      <c r="A4" s="133"/>
      <c r="B4" s="133"/>
      <c r="C4" s="133"/>
      <c r="D4" s="133" t="s">
        <v>60</v>
      </c>
      <c r="E4" s="134"/>
    </row>
    <row r="5" spans="1:16" x14ac:dyDescent="0.25">
      <c r="D5" s="135"/>
      <c r="E5" s="136"/>
    </row>
    <row r="6" spans="1:16" ht="15.75" thickBot="1" x14ac:dyDescent="0.3">
      <c r="D6" s="135"/>
      <c r="E6" s="136"/>
      <c r="P6" s="49" t="s">
        <v>10</v>
      </c>
    </row>
    <row r="7" spans="1:16" ht="27" thickBot="1" x14ac:dyDescent="0.3">
      <c r="A7" s="1425" t="s">
        <v>136</v>
      </c>
      <c r="B7" s="1426"/>
      <c r="C7" s="1426"/>
      <c r="D7" s="1427"/>
      <c r="E7" s="1428"/>
      <c r="F7" s="1429"/>
      <c r="G7" s="1429"/>
      <c r="H7" s="13"/>
      <c r="I7" s="14"/>
      <c r="J7" s="15"/>
      <c r="K7" s="15"/>
      <c r="L7" s="15"/>
      <c r="M7" s="15"/>
      <c r="N7" s="15"/>
      <c r="O7" s="16"/>
      <c r="P7" s="172"/>
    </row>
    <row r="8" spans="1:16" ht="25.15" customHeight="1" thickBot="1" x14ac:dyDescent="0.3">
      <c r="A8" s="1404" t="s">
        <v>34</v>
      </c>
      <c r="B8" s="1404" t="s">
        <v>3</v>
      </c>
      <c r="C8" s="1404" t="s">
        <v>75</v>
      </c>
      <c r="D8" s="1244" t="s">
        <v>70</v>
      </c>
      <c r="E8" s="1244" t="s">
        <v>69</v>
      </c>
      <c r="F8" s="1403" t="s">
        <v>15</v>
      </c>
      <c r="G8" s="1243" t="s">
        <v>16</v>
      </c>
      <c r="H8" s="1257" t="s">
        <v>17</v>
      </c>
      <c r="I8" s="1259" t="s">
        <v>18</v>
      </c>
      <c r="J8" s="1256" t="s">
        <v>146</v>
      </c>
      <c r="K8" s="1258" t="s">
        <v>144</v>
      </c>
      <c r="L8" s="1258"/>
      <c r="M8" s="1258"/>
      <c r="N8" s="1258"/>
      <c r="O8" s="1258"/>
      <c r="P8" s="1255" t="s">
        <v>145</v>
      </c>
    </row>
    <row r="9" spans="1:16" ht="51.75" thickBot="1" x14ac:dyDescent="0.3">
      <c r="A9" s="1404"/>
      <c r="B9" s="1404"/>
      <c r="C9" s="1404"/>
      <c r="D9" s="1244"/>
      <c r="E9" s="1244"/>
      <c r="F9" s="1403"/>
      <c r="G9" s="1367"/>
      <c r="H9" s="1362"/>
      <c r="I9" s="1259"/>
      <c r="J9" s="1259"/>
      <c r="K9" s="123" t="s">
        <v>29</v>
      </c>
      <c r="L9" s="123" t="s">
        <v>65</v>
      </c>
      <c r="M9" s="536" t="s">
        <v>99</v>
      </c>
      <c r="N9" s="536" t="s">
        <v>100</v>
      </c>
      <c r="O9" s="123" t="s">
        <v>66</v>
      </c>
      <c r="P9" s="1245"/>
    </row>
    <row r="10" spans="1:16" ht="44.25" customHeight="1" x14ac:dyDescent="0.25">
      <c r="A10" s="138">
        <v>1</v>
      </c>
      <c r="B10" s="272">
        <v>6172</v>
      </c>
      <c r="C10" s="107">
        <v>6111</v>
      </c>
      <c r="D10" s="432"/>
      <c r="E10" s="445"/>
      <c r="F10" s="97"/>
      <c r="G10" s="97"/>
      <c r="H10" s="74"/>
      <c r="I10" s="139"/>
      <c r="J10" s="229"/>
      <c r="K10" s="258">
        <f>L10+O10+M10+N10</f>
        <v>0</v>
      </c>
      <c r="L10" s="538"/>
      <c r="M10" s="74"/>
      <c r="N10" s="74"/>
      <c r="O10" s="305"/>
      <c r="P10" s="542">
        <f>H10-J10-K10</f>
        <v>0</v>
      </c>
    </row>
    <row r="11" spans="1:16" ht="44.25" customHeight="1" thickBot="1" x14ac:dyDescent="0.3">
      <c r="A11" s="140">
        <v>2</v>
      </c>
      <c r="B11" s="271">
        <v>6172</v>
      </c>
      <c r="C11" s="141">
        <v>6125</v>
      </c>
      <c r="D11" s="142"/>
      <c r="E11" s="446"/>
      <c r="F11" s="143"/>
      <c r="G11" s="144"/>
      <c r="H11" s="145"/>
      <c r="I11" s="146"/>
      <c r="J11" s="147"/>
      <c r="K11" s="416">
        <f>L11+O11+M11+N11</f>
        <v>0</v>
      </c>
      <c r="L11" s="539"/>
      <c r="M11" s="540"/>
      <c r="N11" s="540"/>
      <c r="O11" s="415"/>
      <c r="P11" s="243">
        <f>H11-J11-K11</f>
        <v>0</v>
      </c>
    </row>
    <row r="12" spans="1:16" ht="30" customHeight="1" thickBot="1" x14ac:dyDescent="0.3">
      <c r="A12" s="1252" t="s">
        <v>88</v>
      </c>
      <c r="B12" s="1253"/>
      <c r="C12" s="1253"/>
      <c r="D12" s="1253"/>
      <c r="E12" s="149"/>
      <c r="F12" s="127"/>
      <c r="G12" s="127"/>
      <c r="H12" s="96">
        <f>SUM(H10:H11)</f>
        <v>0</v>
      </c>
      <c r="I12" s="128"/>
      <c r="J12" s="236">
        <f>SUM(J10:J11)</f>
        <v>0</v>
      </c>
      <c r="K12" s="150">
        <f>SUM(K10:K11)</f>
        <v>0</v>
      </c>
      <c r="L12" s="105">
        <f t="shared" ref="L12:O12" si="0">SUM(L10:L11)</f>
        <v>0</v>
      </c>
      <c r="M12" s="105">
        <f t="shared" si="0"/>
        <v>0</v>
      </c>
      <c r="N12" s="105">
        <f t="shared" si="0"/>
        <v>0</v>
      </c>
      <c r="O12" s="105">
        <f t="shared" si="0"/>
        <v>0</v>
      </c>
      <c r="P12" s="150">
        <f>SUM(P10:P11)</f>
        <v>0</v>
      </c>
    </row>
    <row r="13" spans="1:16" ht="18" customHeight="1" x14ac:dyDescent="0.25">
      <c r="D13" s="135"/>
      <c r="E13" s="136"/>
    </row>
  </sheetData>
  <mergeCells count="14">
    <mergeCell ref="A7:G7"/>
    <mergeCell ref="A8:A9"/>
    <mergeCell ref="C8:C9"/>
    <mergeCell ref="D8:D9"/>
    <mergeCell ref="E8:E9"/>
    <mergeCell ref="F8:F9"/>
    <mergeCell ref="G8:G9"/>
    <mergeCell ref="A12:D12"/>
    <mergeCell ref="H8:H9"/>
    <mergeCell ref="I8:I9"/>
    <mergeCell ref="P8:P9"/>
    <mergeCell ref="K8:O8"/>
    <mergeCell ref="J8:J9"/>
    <mergeCell ref="B8:B9"/>
  </mergeCells>
  <phoneticPr fontId="9" type="noConversion"/>
  <pageMargins left="0.78740157480314965" right="0.78740157480314965" top="0.6692913385826772" bottom="0.86614173228346458" header="0.27559055118110237" footer="0.39370078740157483"/>
  <pageSetup paperSize="9" scale="61" firstPageNumber="113" orientation="landscape" useFirstPageNumber="1" r:id="rId1"/>
  <headerFooter alignWithMargins="0">
    <oddFooter>&amp;LPříloha č. 4d): Investiční akce - nové investice 2014&amp;RStrana &amp;P (celkem 115)</oddFooter>
  </headerFooter>
  <colBreaks count="1" manualBreakCount="1">
    <brk id="16" max="2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pageSetUpPr fitToPage="1"/>
  </sheetPr>
  <dimension ref="A1:P14"/>
  <sheetViews>
    <sheetView zoomScale="75" zoomScaleNormal="75" zoomScaleSheetLayoutView="75" workbookViewId="0">
      <selection activeCell="I32" sqref="I32"/>
    </sheetView>
  </sheetViews>
  <sheetFormatPr defaultColWidth="9.140625" defaultRowHeight="12.75" outlineLevelCol="1" x14ac:dyDescent="0.2"/>
  <cols>
    <col min="1" max="1" width="5.7109375" style="120" customWidth="1"/>
    <col min="2" max="2" width="6.85546875" style="120" hidden="1" customWidth="1" outlineLevel="1"/>
    <col min="3" max="3" width="7.140625" style="120" hidden="1" customWidth="1" outlineLevel="1"/>
    <col min="4" max="4" width="41.28515625" style="129" customWidth="1" collapsed="1"/>
    <col min="5" max="5" width="46.42578125" style="49" customWidth="1"/>
    <col min="6" max="6" width="6" style="116" customWidth="1"/>
    <col min="7" max="7" width="10" style="116" customWidth="1"/>
    <col min="8" max="9" width="12.7109375" style="116" customWidth="1"/>
    <col min="10" max="10" width="12.140625" style="118" customWidth="1"/>
    <col min="11" max="11" width="12.85546875" style="49" customWidth="1"/>
    <col min="12" max="12" width="11.85546875" style="49" customWidth="1"/>
    <col min="13" max="14" width="11.85546875" style="367" customWidth="1"/>
    <col min="15" max="15" width="12.7109375" style="49" customWidth="1"/>
    <col min="16" max="16" width="13.28515625" style="49" customWidth="1"/>
    <col min="17" max="16384" width="9.140625" style="49"/>
  </cols>
  <sheetData>
    <row r="1" spans="1:16" ht="23.25" x14ac:dyDescent="0.35">
      <c r="A1" s="1431" t="s">
        <v>92</v>
      </c>
      <c r="B1" s="1431"/>
      <c r="C1" s="1431"/>
      <c r="D1" s="1431"/>
      <c r="E1" s="1431"/>
      <c r="H1" s="117" t="s">
        <v>54</v>
      </c>
    </row>
    <row r="3" spans="1:16" ht="15" x14ac:dyDescent="0.2">
      <c r="A3" s="119" t="s">
        <v>55</v>
      </c>
      <c r="B3" s="119"/>
      <c r="D3" s="121" t="s">
        <v>56</v>
      </c>
      <c r="E3" s="121"/>
      <c r="F3" s="121"/>
    </row>
    <row r="4" spans="1:16" ht="15" x14ac:dyDescent="0.2">
      <c r="D4" s="121" t="s">
        <v>9</v>
      </c>
      <c r="E4" s="121"/>
      <c r="F4" s="121"/>
    </row>
    <row r="5" spans="1:16" ht="15.75" thickBot="1" x14ac:dyDescent="0.25">
      <c r="D5" s="121"/>
      <c r="E5" s="121"/>
      <c r="F5" s="121"/>
      <c r="P5" s="324" t="s">
        <v>10</v>
      </c>
    </row>
    <row r="6" spans="1:16" s="122" customFormat="1" ht="27" thickBot="1" x14ac:dyDescent="0.3">
      <c r="A6" s="1425" t="s">
        <v>137</v>
      </c>
      <c r="B6" s="1426"/>
      <c r="C6" s="1426"/>
      <c r="D6" s="1427"/>
      <c r="E6" s="1428"/>
      <c r="F6" s="1429"/>
      <c r="G6" s="1429"/>
      <c r="H6" s="13"/>
      <c r="I6" s="14"/>
      <c r="J6" s="15"/>
      <c r="K6" s="15"/>
      <c r="L6" s="15"/>
      <c r="M6" s="15"/>
      <c r="N6" s="15"/>
      <c r="O6" s="16"/>
      <c r="P6" s="172"/>
    </row>
    <row r="7" spans="1:16" s="122" customFormat="1" ht="27.6" customHeight="1" thickBot="1" x14ac:dyDescent="0.3">
      <c r="A7" s="1404" t="s">
        <v>34</v>
      </c>
      <c r="B7" s="1404" t="s">
        <v>3</v>
      </c>
      <c r="C7" s="1404" t="s">
        <v>74</v>
      </c>
      <c r="D7" s="1244" t="s">
        <v>70</v>
      </c>
      <c r="E7" s="1244" t="s">
        <v>69</v>
      </c>
      <c r="F7" s="1403" t="s">
        <v>15</v>
      </c>
      <c r="G7" s="1243" t="s">
        <v>16</v>
      </c>
      <c r="H7" s="1257" t="s">
        <v>17</v>
      </c>
      <c r="I7" s="1259" t="s">
        <v>18</v>
      </c>
      <c r="J7" s="1256" t="s">
        <v>110</v>
      </c>
      <c r="K7" s="1258" t="s">
        <v>111</v>
      </c>
      <c r="L7" s="1258"/>
      <c r="M7" s="1258"/>
      <c r="N7" s="1258"/>
      <c r="O7" s="1258"/>
      <c r="P7" s="1255" t="s">
        <v>112</v>
      </c>
    </row>
    <row r="8" spans="1:16" s="122" customFormat="1" ht="39" thickBot="1" x14ac:dyDescent="0.3">
      <c r="A8" s="1404"/>
      <c r="B8" s="1404"/>
      <c r="C8" s="1404"/>
      <c r="D8" s="1244"/>
      <c r="E8" s="1244"/>
      <c r="F8" s="1403"/>
      <c r="G8" s="1367"/>
      <c r="H8" s="1362"/>
      <c r="I8" s="1259"/>
      <c r="J8" s="1259"/>
      <c r="K8" s="137" t="s">
        <v>29</v>
      </c>
      <c r="L8" s="412" t="s">
        <v>65</v>
      </c>
      <c r="M8" s="368" t="s">
        <v>99</v>
      </c>
      <c r="N8" s="411" t="s">
        <v>100</v>
      </c>
      <c r="O8" s="137" t="s">
        <v>66</v>
      </c>
      <c r="P8" s="1244"/>
    </row>
    <row r="9" spans="1:16" s="122" customFormat="1" ht="26.25" customHeight="1" x14ac:dyDescent="0.25">
      <c r="A9" s="138">
        <v>1</v>
      </c>
      <c r="B9" s="417"/>
      <c r="C9" s="107"/>
      <c r="D9" s="433"/>
      <c r="E9" s="434"/>
      <c r="F9" s="125"/>
      <c r="G9" s="125"/>
      <c r="H9" s="228"/>
      <c r="I9" s="139"/>
      <c r="J9" s="229"/>
      <c r="K9" s="106">
        <f>L9+M9+N9+O9</f>
        <v>0</v>
      </c>
      <c r="L9" s="413"/>
      <c r="M9" s="299"/>
      <c r="N9" s="409"/>
      <c r="O9" s="230"/>
      <c r="P9" s="299">
        <f t="shared" ref="P9:P12" si="0">H9-J9-K9</f>
        <v>0</v>
      </c>
    </row>
    <row r="10" spans="1:16" s="122" customFormat="1" ht="26.25" customHeight="1" x14ac:dyDescent="0.25">
      <c r="A10" s="124">
        <v>2</v>
      </c>
      <c r="B10" s="418"/>
      <c r="C10" s="100"/>
      <c r="D10" s="433"/>
      <c r="E10" s="434"/>
      <c r="F10" s="125"/>
      <c r="G10" s="125"/>
      <c r="H10" s="228"/>
      <c r="I10" s="98"/>
      <c r="J10" s="229"/>
      <c r="K10" s="106">
        <f t="shared" ref="K10:K12" si="1">L10+M10+N10+O10</f>
        <v>0</v>
      </c>
      <c r="L10" s="414"/>
      <c r="M10" s="343"/>
      <c r="N10" s="410"/>
      <c r="O10" s="287"/>
      <c r="P10" s="246">
        <f t="shared" si="0"/>
        <v>0</v>
      </c>
    </row>
    <row r="11" spans="1:16" s="122" customFormat="1" ht="26.25" customHeight="1" x14ac:dyDescent="0.25">
      <c r="A11" s="124">
        <v>3</v>
      </c>
      <c r="B11" s="418"/>
      <c r="C11" s="100"/>
      <c r="D11" s="433"/>
      <c r="E11" s="434"/>
      <c r="F11" s="125"/>
      <c r="G11" s="125"/>
      <c r="H11" s="228"/>
      <c r="I11" s="98"/>
      <c r="J11" s="229"/>
      <c r="K11" s="106">
        <f t="shared" si="1"/>
        <v>0</v>
      </c>
      <c r="L11" s="414"/>
      <c r="M11" s="343"/>
      <c r="N11" s="410"/>
      <c r="O11" s="287"/>
      <c r="P11" s="246">
        <f t="shared" si="0"/>
        <v>0</v>
      </c>
    </row>
    <row r="12" spans="1:16" s="122" customFormat="1" ht="47.45" customHeight="1" thickBot="1" x14ac:dyDescent="0.3">
      <c r="A12" s="124">
        <v>4</v>
      </c>
      <c r="B12" s="418"/>
      <c r="C12" s="100"/>
      <c r="D12" s="433"/>
      <c r="E12" s="435"/>
      <c r="F12" s="99"/>
      <c r="G12" s="99"/>
      <c r="H12" s="101"/>
      <c r="I12" s="98"/>
      <c r="J12" s="232"/>
      <c r="K12" s="126">
        <f t="shared" si="1"/>
        <v>0</v>
      </c>
      <c r="L12" s="245"/>
      <c r="M12" s="245"/>
      <c r="N12" s="245"/>
      <c r="O12" s="256"/>
      <c r="P12" s="245">
        <f t="shared" si="0"/>
        <v>0</v>
      </c>
    </row>
    <row r="13" spans="1:16" s="122" customFormat="1" ht="29.25" customHeight="1" thickBot="1" x14ac:dyDescent="0.3">
      <c r="A13" s="1282" t="s">
        <v>89</v>
      </c>
      <c r="B13" s="1283"/>
      <c r="C13" s="1283"/>
      <c r="D13" s="1283"/>
      <c r="E13" s="1430"/>
      <c r="F13" s="127"/>
      <c r="G13" s="127"/>
      <c r="H13" s="96">
        <f>SUM(H9:H12)</f>
        <v>0</v>
      </c>
      <c r="I13" s="128"/>
      <c r="J13" s="236">
        <f>SUM(J9:J12)</f>
        <v>0</v>
      </c>
      <c r="K13" s="105">
        <f>SUM(K9:K12)</f>
        <v>0</v>
      </c>
      <c r="L13" s="105">
        <f t="shared" ref="L13:O13" si="2">SUM(L9:L12)</f>
        <v>0</v>
      </c>
      <c r="M13" s="105">
        <f t="shared" si="2"/>
        <v>0</v>
      </c>
      <c r="N13" s="105">
        <f t="shared" si="2"/>
        <v>0</v>
      </c>
      <c r="O13" s="105">
        <f t="shared" si="2"/>
        <v>0</v>
      </c>
      <c r="P13" s="105">
        <f>SUM(P9:P12)</f>
        <v>0</v>
      </c>
    </row>
    <row r="14" spans="1:16" ht="15" x14ac:dyDescent="0.2">
      <c r="D14" s="121"/>
      <c r="E14" s="121"/>
      <c r="F14" s="121"/>
    </row>
  </sheetData>
  <mergeCells count="15">
    <mergeCell ref="A1:E1"/>
    <mergeCell ref="A6:G6"/>
    <mergeCell ref="F7:F8"/>
    <mergeCell ref="G7:G8"/>
    <mergeCell ref="H7:H8"/>
    <mergeCell ref="A13:E13"/>
    <mergeCell ref="K7:O7"/>
    <mergeCell ref="P7:P8"/>
    <mergeCell ref="A7:A8"/>
    <mergeCell ref="C7:C8"/>
    <mergeCell ref="D7:D8"/>
    <mergeCell ref="E7:E8"/>
    <mergeCell ref="B7:B8"/>
    <mergeCell ref="I7:I8"/>
    <mergeCell ref="J7:J8"/>
  </mergeCells>
  <phoneticPr fontId="0" type="noConversion"/>
  <pageMargins left="0.78740157480314965" right="0.78740157480314965" top="0.6692913385826772" bottom="0.86614173228346458" header="0.27559055118110237" footer="0.39370078740157483"/>
  <pageSetup paperSize="9" scale="59" firstPageNumber="149" orientation="landscape" useFirstPageNumber="1" r:id="rId1"/>
  <headerFooter alignWithMargins="0">
    <oddFooter>&amp;L&amp;"Arial,Kurzíva"Rada Olomouckého kraje 30-11-2011
3. - Rozpočet Olomouckéh kraje 2012 - návrh rozpočtu
Příloha č. 4b): Návrh nových investičních akcí v roce 2012&amp;RStrana &amp;P (celkem 167)</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H319"/>
  <sheetViews>
    <sheetView view="pageLayout" topLeftCell="A17" zoomScaleNormal="80" workbookViewId="0">
      <selection activeCell="M17" sqref="M17"/>
    </sheetView>
  </sheetViews>
  <sheetFormatPr defaultColWidth="9.140625" defaultRowHeight="12.75" outlineLevelCol="1" x14ac:dyDescent="0.2"/>
  <cols>
    <col min="1" max="1" width="3.7109375" style="161" customWidth="1"/>
    <col min="2" max="2" width="14.28515625" style="161" hidden="1" customWidth="1" outlineLevel="1"/>
    <col min="3" max="3" width="8.42578125" style="161" hidden="1" customWidth="1" outlineLevel="1"/>
    <col min="4" max="4" width="7.42578125" style="161" hidden="1" customWidth="1" outlineLevel="1"/>
    <col min="5" max="5" width="45.42578125" style="161" customWidth="1" collapsed="1"/>
    <col min="6" max="6" width="60.28515625" style="161" customWidth="1"/>
    <col min="7" max="7" width="11.28515625" style="161" customWidth="1"/>
    <col min="8" max="8" width="10.7109375" style="161" customWidth="1"/>
    <col min="9" max="9" width="10.7109375" style="165" customWidth="1"/>
    <col min="10" max="10" width="11" style="164" customWidth="1"/>
    <col min="11" max="11" width="12.7109375" style="164" customWidth="1"/>
    <col min="12" max="12" width="10.7109375" style="161" customWidth="1"/>
    <col min="13" max="13" width="13.140625" style="161" customWidth="1"/>
    <col min="14" max="14" width="14" style="161" customWidth="1"/>
    <col min="15" max="16384" width="9.140625" style="161"/>
  </cols>
  <sheetData>
    <row r="1" spans="1:60" ht="18" customHeight="1" x14ac:dyDescent="0.25">
      <c r="A1" s="160" t="s">
        <v>72</v>
      </c>
      <c r="B1" s="1019"/>
      <c r="C1" s="1019"/>
      <c r="D1" s="1019"/>
      <c r="E1" s="1019"/>
      <c r="F1" s="1019"/>
      <c r="G1" s="1019"/>
      <c r="H1" s="1019"/>
      <c r="I1" s="1020"/>
      <c r="J1" s="1021"/>
      <c r="K1" s="1021"/>
      <c r="L1" s="1019"/>
      <c r="M1" s="1019"/>
      <c r="N1" s="1019"/>
    </row>
    <row r="2" spans="1:60" s="163" customFormat="1" ht="15" customHeight="1" x14ac:dyDescent="0.2">
      <c r="A2" s="1022" t="s">
        <v>6</v>
      </c>
      <c r="B2" s="1022"/>
      <c r="C2" s="1022"/>
      <c r="D2" s="1022"/>
      <c r="E2" s="1022"/>
      <c r="F2" s="1022"/>
      <c r="G2" s="1022"/>
      <c r="H2" s="1022"/>
      <c r="I2" s="1022"/>
      <c r="J2" s="1022"/>
      <c r="K2" s="1022"/>
      <c r="L2" s="1022"/>
      <c r="M2" s="1022"/>
      <c r="N2" s="102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row>
    <row r="3" spans="1:60" s="163" customFormat="1" ht="19.5" customHeight="1" x14ac:dyDescent="0.25">
      <c r="A3" s="1022"/>
      <c r="B3" s="1022"/>
      <c r="C3" s="1022"/>
      <c r="D3" s="1022"/>
      <c r="E3" s="1022" t="s">
        <v>7</v>
      </c>
      <c r="F3" s="1023" t="s">
        <v>8</v>
      </c>
      <c r="G3" s="1022"/>
      <c r="H3" s="1022"/>
      <c r="I3" s="1022"/>
      <c r="J3" s="1022"/>
      <c r="K3" s="1022"/>
      <c r="L3" s="1022"/>
      <c r="M3" s="1022"/>
      <c r="N3" s="102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row>
    <row r="4" spans="1:60" s="163" customFormat="1" ht="14.25" x14ac:dyDescent="0.2">
      <c r="A4" s="1022"/>
      <c r="B4" s="1022"/>
      <c r="C4" s="1022"/>
      <c r="D4" s="1022"/>
      <c r="E4" s="1022" t="s">
        <v>9</v>
      </c>
      <c r="F4" s="1022"/>
      <c r="G4" s="1022"/>
      <c r="H4" s="1022"/>
      <c r="I4" s="1022"/>
      <c r="J4" s="1022"/>
      <c r="K4" s="1022"/>
      <c r="L4" s="1022"/>
      <c r="M4" s="1022"/>
      <c r="N4" s="102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row>
    <row r="5" spans="1:60" s="163" customFormat="1" ht="12.75" customHeight="1" thickBot="1" x14ac:dyDescent="0.25">
      <c r="A5" s="1022"/>
      <c r="B5" s="1022"/>
      <c r="C5" s="1022"/>
      <c r="D5" s="1022"/>
      <c r="E5" s="1024"/>
      <c r="F5" s="1022"/>
      <c r="G5" s="1022"/>
      <c r="H5" s="1022"/>
      <c r="I5" s="1022"/>
      <c r="J5" s="1022"/>
      <c r="K5" s="1022"/>
      <c r="L5" s="1022"/>
      <c r="M5" s="1022"/>
      <c r="N5" s="1025" t="s">
        <v>10</v>
      </c>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row>
    <row r="6" spans="1:60" s="917" customFormat="1" ht="27" customHeight="1" thickBot="1" x14ac:dyDescent="0.3">
      <c r="A6" s="1432" t="s">
        <v>344</v>
      </c>
      <c r="B6" s="1433"/>
      <c r="C6" s="1433"/>
      <c r="D6" s="1433"/>
      <c r="E6" s="1433"/>
      <c r="F6" s="1433"/>
      <c r="G6" s="1433"/>
      <c r="H6" s="1433"/>
      <c r="I6" s="1026"/>
      <c r="J6" s="1051"/>
      <c r="K6" s="1051"/>
      <c r="L6" s="1052"/>
      <c r="M6" s="1052"/>
      <c r="N6" s="1098"/>
    </row>
    <row r="7" spans="1:60" s="1028" customFormat="1" ht="27" customHeight="1" thickBot="1" x14ac:dyDescent="0.25">
      <c r="A7" s="1434" t="s">
        <v>34</v>
      </c>
      <c r="B7" s="1436" t="s">
        <v>4</v>
      </c>
      <c r="C7" s="1436" t="s">
        <v>3</v>
      </c>
      <c r="D7" s="1436" t="s">
        <v>5</v>
      </c>
      <c r="E7" s="1255" t="s">
        <v>13</v>
      </c>
      <c r="F7" s="1255" t="s">
        <v>14</v>
      </c>
      <c r="G7" s="1438" t="s">
        <v>15</v>
      </c>
      <c r="H7" s="1350" t="s">
        <v>16</v>
      </c>
      <c r="I7" s="1355" t="s">
        <v>342</v>
      </c>
      <c r="J7" s="1256" t="s">
        <v>18</v>
      </c>
      <c r="K7" s="1355" t="s">
        <v>336</v>
      </c>
      <c r="L7" s="1440" t="s">
        <v>144</v>
      </c>
      <c r="M7" s="1441"/>
      <c r="N7" s="1255" t="s">
        <v>145</v>
      </c>
      <c r="O7" s="1027"/>
    </row>
    <row r="8" spans="1:60" s="1028" customFormat="1" ht="72" customHeight="1" thickBot="1" x14ac:dyDescent="0.25">
      <c r="A8" s="1435"/>
      <c r="B8" s="1437"/>
      <c r="C8" s="1437"/>
      <c r="D8" s="1437"/>
      <c r="E8" s="1321"/>
      <c r="F8" s="1321"/>
      <c r="G8" s="1439"/>
      <c r="H8" s="1390"/>
      <c r="I8" s="1447"/>
      <c r="J8" s="1355"/>
      <c r="K8" s="1448"/>
      <c r="L8" s="1018" t="s">
        <v>29</v>
      </c>
      <c r="M8" s="1018" t="s">
        <v>341</v>
      </c>
      <c r="N8" s="1321"/>
      <c r="O8" s="1027"/>
    </row>
    <row r="9" spans="1:60" s="1030" customFormat="1" ht="26.25" customHeight="1" thickBot="1" x14ac:dyDescent="0.25">
      <c r="A9" s="1442" t="s">
        <v>337</v>
      </c>
      <c r="B9" s="1443"/>
      <c r="C9" s="1443"/>
      <c r="D9" s="1443"/>
      <c r="E9" s="1443"/>
      <c r="F9" s="1060"/>
      <c r="G9" s="1060"/>
      <c r="H9" s="1060"/>
      <c r="I9" s="1029"/>
      <c r="J9" s="1060"/>
      <c r="K9" s="1060"/>
      <c r="L9" s="1029"/>
      <c r="M9" s="1029"/>
      <c r="N9" s="1099"/>
    </row>
    <row r="10" spans="1:60" s="1030" customFormat="1" ht="32.25" customHeight="1" thickBot="1" x14ac:dyDescent="0.25">
      <c r="A10" s="1031">
        <v>1</v>
      </c>
      <c r="B10" s="3">
        <v>60005100305</v>
      </c>
      <c r="C10" s="1032">
        <v>3522</v>
      </c>
      <c r="D10" s="1032">
        <v>6121</v>
      </c>
      <c r="E10" s="1035" t="s">
        <v>338</v>
      </c>
      <c r="F10" s="1036" t="s">
        <v>339</v>
      </c>
      <c r="G10" s="1037" t="s">
        <v>148</v>
      </c>
      <c r="H10" s="1033" t="s">
        <v>340</v>
      </c>
      <c r="I10" s="1038">
        <v>3000</v>
      </c>
      <c r="J10" s="1034">
        <v>2015</v>
      </c>
      <c r="K10" s="1039"/>
      <c r="L10" s="1059">
        <f>SUM(M10:M10)</f>
        <v>3000</v>
      </c>
      <c r="M10" s="1058">
        <v>3000</v>
      </c>
      <c r="N10" s="1040">
        <v>0</v>
      </c>
    </row>
    <row r="11" spans="1:60" s="174" customFormat="1" ht="27" customHeight="1" thickBot="1" x14ac:dyDescent="0.3">
      <c r="A11" s="1444" t="s">
        <v>343</v>
      </c>
      <c r="B11" s="1445"/>
      <c r="C11" s="1445"/>
      <c r="D11" s="1445"/>
      <c r="E11" s="1445"/>
      <c r="F11" s="1446"/>
      <c r="G11" s="1053"/>
      <c r="H11" s="1054"/>
      <c r="I11" s="1055">
        <f>SUM(I9:I10)</f>
        <v>3000</v>
      </c>
      <c r="J11" s="1055"/>
      <c r="K11" s="1056">
        <f>SUM(K10:K10)</f>
        <v>0</v>
      </c>
      <c r="L11" s="1057">
        <f>SUM(L10:L10)</f>
        <v>3000</v>
      </c>
      <c r="M11" s="1055">
        <f>SUM(M10:M10)</f>
        <v>3000</v>
      </c>
      <c r="N11" s="1057">
        <f>SUM(N10:N10)</f>
        <v>0</v>
      </c>
    </row>
    <row r="12" spans="1:60" ht="14.25" x14ac:dyDescent="0.2">
      <c r="A12" s="1041"/>
      <c r="E12" s="1042"/>
      <c r="I12" s="1043"/>
      <c r="L12" s="1044"/>
      <c r="M12" s="1045"/>
    </row>
    <row r="13" spans="1:60" ht="14.25" x14ac:dyDescent="0.2">
      <c r="A13" s="1041"/>
      <c r="I13" s="1043"/>
      <c r="K13" s="1046"/>
      <c r="L13" s="1047"/>
      <c r="M13" s="1043"/>
    </row>
    <row r="14" spans="1:60" ht="20.25" x14ac:dyDescent="0.3">
      <c r="E14" s="157"/>
      <c r="F14" s="157"/>
      <c r="G14" s="157"/>
      <c r="H14" s="157"/>
      <c r="I14" s="157"/>
      <c r="J14" s="157"/>
      <c r="K14" s="157"/>
      <c r="L14" s="1048"/>
      <c r="M14" s="1049"/>
    </row>
    <row r="15" spans="1:60" x14ac:dyDescent="0.2">
      <c r="L15" s="165"/>
    </row>
    <row r="16" spans="1:60" x14ac:dyDescent="0.2">
      <c r="L16" s="165"/>
    </row>
    <row r="17" spans="1:12" x14ac:dyDescent="0.2">
      <c r="L17" s="165"/>
    </row>
    <row r="18" spans="1:12" x14ac:dyDescent="0.2">
      <c r="I18" s="161"/>
      <c r="L18" s="165"/>
    </row>
    <row r="19" spans="1:12" x14ac:dyDescent="0.2">
      <c r="A19" s="1043"/>
      <c r="E19" s="1045"/>
      <c r="F19" s="1043"/>
      <c r="I19" s="161"/>
      <c r="L19" s="1050"/>
    </row>
    <row r="20" spans="1:12" x14ac:dyDescent="0.2">
      <c r="I20" s="161"/>
      <c r="L20" s="1050"/>
    </row>
    <row r="21" spans="1:12" x14ac:dyDescent="0.2">
      <c r="A21" s="1043"/>
      <c r="E21" s="1043"/>
      <c r="I21" s="161"/>
    </row>
    <row r="22" spans="1:12" x14ac:dyDescent="0.2">
      <c r="I22" s="161"/>
    </row>
    <row r="23" spans="1:12" x14ac:dyDescent="0.2">
      <c r="A23" s="1043"/>
      <c r="E23" s="1043"/>
      <c r="I23" s="161"/>
    </row>
    <row r="24" spans="1:12" x14ac:dyDescent="0.2">
      <c r="I24" s="161"/>
    </row>
    <row r="25" spans="1:12" x14ac:dyDescent="0.2">
      <c r="I25" s="161"/>
    </row>
    <row r="26" spans="1:12" x14ac:dyDescent="0.2">
      <c r="I26" s="161"/>
    </row>
    <row r="27" spans="1:12" x14ac:dyDescent="0.2">
      <c r="I27" s="161"/>
    </row>
    <row r="28" spans="1:12" x14ac:dyDescent="0.2">
      <c r="I28" s="161"/>
    </row>
    <row r="29" spans="1:12" x14ac:dyDescent="0.2">
      <c r="I29" s="161"/>
    </row>
    <row r="30" spans="1:12" x14ac:dyDescent="0.2">
      <c r="I30" s="161"/>
    </row>
    <row r="31" spans="1:12" x14ac:dyDescent="0.2">
      <c r="I31" s="161"/>
    </row>
    <row r="32" spans="1:12" x14ac:dyDescent="0.2">
      <c r="I32" s="161"/>
    </row>
    <row r="33" spans="9:11" x14ac:dyDescent="0.2">
      <c r="I33" s="161"/>
    </row>
    <row r="34" spans="9:11" x14ac:dyDescent="0.2">
      <c r="I34" s="161"/>
      <c r="J34" s="161"/>
      <c r="K34" s="161"/>
    </row>
    <row r="35" spans="9:11" x14ac:dyDescent="0.2">
      <c r="I35" s="161"/>
      <c r="J35" s="161"/>
      <c r="K35" s="161"/>
    </row>
    <row r="36" spans="9:11" x14ac:dyDescent="0.2">
      <c r="I36" s="161"/>
      <c r="J36" s="161"/>
      <c r="K36" s="161"/>
    </row>
    <row r="37" spans="9:11" x14ac:dyDescent="0.2">
      <c r="I37" s="161"/>
      <c r="J37" s="161"/>
      <c r="K37" s="161"/>
    </row>
    <row r="38" spans="9:11" x14ac:dyDescent="0.2">
      <c r="I38" s="161"/>
      <c r="J38" s="161"/>
      <c r="K38" s="161"/>
    </row>
    <row r="39" spans="9:11" x14ac:dyDescent="0.2">
      <c r="I39" s="161"/>
      <c r="J39" s="161"/>
      <c r="K39" s="161"/>
    </row>
    <row r="40" spans="9:11" x14ac:dyDescent="0.2">
      <c r="I40" s="161"/>
      <c r="J40" s="161"/>
      <c r="K40" s="161"/>
    </row>
    <row r="41" spans="9:11" x14ac:dyDescent="0.2">
      <c r="I41" s="161"/>
      <c r="J41" s="161"/>
      <c r="K41" s="161"/>
    </row>
    <row r="42" spans="9:11" x14ac:dyDescent="0.2">
      <c r="I42" s="161"/>
      <c r="J42" s="161"/>
      <c r="K42" s="161"/>
    </row>
    <row r="43" spans="9:11" x14ac:dyDescent="0.2">
      <c r="I43" s="161"/>
      <c r="J43" s="161"/>
      <c r="K43" s="161"/>
    </row>
    <row r="44" spans="9:11" x14ac:dyDescent="0.2">
      <c r="I44" s="161"/>
      <c r="J44" s="161"/>
      <c r="K44" s="161"/>
    </row>
    <row r="45" spans="9:11" x14ac:dyDescent="0.2">
      <c r="I45" s="161"/>
      <c r="J45" s="161"/>
      <c r="K45" s="161"/>
    </row>
    <row r="46" spans="9:11" x14ac:dyDescent="0.2">
      <c r="I46" s="161"/>
      <c r="J46" s="161"/>
      <c r="K46" s="161"/>
    </row>
    <row r="47" spans="9:11" x14ac:dyDescent="0.2">
      <c r="I47" s="161"/>
      <c r="J47" s="161"/>
      <c r="K47" s="161"/>
    </row>
    <row r="48" spans="9:11" x14ac:dyDescent="0.2">
      <c r="I48" s="161"/>
      <c r="J48" s="161"/>
      <c r="K48" s="161"/>
    </row>
    <row r="49" spans="9:11" x14ac:dyDescent="0.2">
      <c r="I49" s="161"/>
      <c r="J49" s="161"/>
      <c r="K49" s="161"/>
    </row>
    <row r="50" spans="9:11" x14ac:dyDescent="0.2">
      <c r="I50" s="161"/>
      <c r="J50" s="161"/>
      <c r="K50" s="161"/>
    </row>
    <row r="51" spans="9:11" x14ac:dyDescent="0.2">
      <c r="I51" s="161"/>
      <c r="J51" s="161"/>
      <c r="K51" s="161"/>
    </row>
    <row r="52" spans="9:11" x14ac:dyDescent="0.2">
      <c r="I52" s="161"/>
      <c r="J52" s="161"/>
      <c r="K52" s="161"/>
    </row>
    <row r="53" spans="9:11" x14ac:dyDescent="0.2">
      <c r="I53" s="161"/>
      <c r="J53" s="161"/>
      <c r="K53" s="161"/>
    </row>
    <row r="54" spans="9:11" x14ac:dyDescent="0.2">
      <c r="I54" s="161"/>
      <c r="J54" s="161"/>
      <c r="K54" s="161"/>
    </row>
    <row r="55" spans="9:11" x14ac:dyDescent="0.2">
      <c r="I55" s="161"/>
      <c r="J55" s="161"/>
      <c r="K55" s="161"/>
    </row>
    <row r="56" spans="9:11" x14ac:dyDescent="0.2">
      <c r="I56" s="161"/>
      <c r="J56" s="161"/>
      <c r="K56" s="161"/>
    </row>
    <row r="57" spans="9:11" x14ac:dyDescent="0.2">
      <c r="I57" s="161"/>
      <c r="J57" s="161"/>
      <c r="K57" s="161"/>
    </row>
    <row r="58" spans="9:11" x14ac:dyDescent="0.2">
      <c r="I58" s="161"/>
      <c r="J58" s="161"/>
      <c r="K58" s="161"/>
    </row>
    <row r="59" spans="9:11" x14ac:dyDescent="0.2">
      <c r="I59" s="161"/>
      <c r="J59" s="161"/>
      <c r="K59" s="161"/>
    </row>
    <row r="60" spans="9:11" x14ac:dyDescent="0.2">
      <c r="I60" s="161"/>
      <c r="J60" s="161"/>
      <c r="K60" s="161"/>
    </row>
    <row r="61" spans="9:11" x14ac:dyDescent="0.2">
      <c r="I61" s="161"/>
      <c r="J61" s="161"/>
      <c r="K61" s="161"/>
    </row>
    <row r="62" spans="9:11" x14ac:dyDescent="0.2">
      <c r="I62" s="161"/>
      <c r="J62" s="161"/>
      <c r="K62" s="161"/>
    </row>
    <row r="63" spans="9:11" x14ac:dyDescent="0.2">
      <c r="I63" s="161"/>
      <c r="J63" s="161"/>
      <c r="K63" s="161"/>
    </row>
    <row r="64" spans="9:11" x14ac:dyDescent="0.2">
      <c r="I64" s="161"/>
      <c r="J64" s="161"/>
      <c r="K64" s="161"/>
    </row>
    <row r="65" spans="9:11" x14ac:dyDescent="0.2">
      <c r="I65" s="161"/>
      <c r="J65" s="161"/>
      <c r="K65" s="161"/>
    </row>
    <row r="66" spans="9:11" x14ac:dyDescent="0.2">
      <c r="I66" s="161"/>
      <c r="J66" s="161"/>
      <c r="K66" s="161"/>
    </row>
    <row r="67" spans="9:11" x14ac:dyDescent="0.2">
      <c r="I67" s="161"/>
      <c r="J67" s="161"/>
      <c r="K67" s="161"/>
    </row>
    <row r="68" spans="9:11" x14ac:dyDescent="0.2">
      <c r="I68" s="161"/>
      <c r="J68" s="161"/>
      <c r="K68" s="161"/>
    </row>
    <row r="69" spans="9:11" x14ac:dyDescent="0.2">
      <c r="I69" s="161"/>
      <c r="J69" s="161"/>
      <c r="K69" s="161"/>
    </row>
    <row r="70" spans="9:11" x14ac:dyDescent="0.2">
      <c r="I70" s="161"/>
      <c r="J70" s="161"/>
      <c r="K70" s="161"/>
    </row>
    <row r="71" spans="9:11" x14ac:dyDescent="0.2">
      <c r="I71" s="161"/>
      <c r="J71" s="161"/>
      <c r="K71" s="161"/>
    </row>
    <row r="72" spans="9:11" x14ac:dyDescent="0.2">
      <c r="I72" s="161"/>
      <c r="J72" s="161"/>
      <c r="K72" s="161"/>
    </row>
    <row r="73" spans="9:11" x14ac:dyDescent="0.2">
      <c r="I73" s="161"/>
      <c r="J73" s="161"/>
      <c r="K73" s="161"/>
    </row>
    <row r="74" spans="9:11" x14ac:dyDescent="0.2">
      <c r="I74" s="161"/>
      <c r="J74" s="161"/>
      <c r="K74" s="161"/>
    </row>
    <row r="75" spans="9:11" x14ac:dyDescent="0.2">
      <c r="I75" s="161"/>
      <c r="J75" s="161"/>
      <c r="K75" s="161"/>
    </row>
    <row r="76" spans="9:11" x14ac:dyDescent="0.2">
      <c r="I76" s="161"/>
      <c r="J76" s="161"/>
      <c r="K76" s="161"/>
    </row>
    <row r="77" spans="9:11" x14ac:dyDescent="0.2">
      <c r="I77" s="161"/>
      <c r="J77" s="161"/>
      <c r="K77" s="161"/>
    </row>
    <row r="78" spans="9:11" x14ac:dyDescent="0.2">
      <c r="I78" s="161"/>
      <c r="J78" s="161"/>
      <c r="K78" s="161"/>
    </row>
    <row r="79" spans="9:11" x14ac:dyDescent="0.2">
      <c r="I79" s="161"/>
      <c r="J79" s="161"/>
      <c r="K79" s="161"/>
    </row>
    <row r="80" spans="9:11" x14ac:dyDescent="0.2">
      <c r="I80" s="161"/>
      <c r="J80" s="161"/>
      <c r="K80" s="161"/>
    </row>
    <row r="81" spans="9:11" x14ac:dyDescent="0.2">
      <c r="I81" s="161"/>
      <c r="J81" s="161"/>
      <c r="K81" s="161"/>
    </row>
    <row r="82" spans="9:11" x14ac:dyDescent="0.2">
      <c r="I82" s="161"/>
      <c r="J82" s="161"/>
      <c r="K82" s="161"/>
    </row>
    <row r="83" spans="9:11" x14ac:dyDescent="0.2">
      <c r="I83" s="161"/>
      <c r="J83" s="161"/>
      <c r="K83" s="161"/>
    </row>
    <row r="84" spans="9:11" x14ac:dyDescent="0.2">
      <c r="I84" s="161"/>
      <c r="J84" s="161"/>
      <c r="K84" s="161"/>
    </row>
    <row r="85" spans="9:11" x14ac:dyDescent="0.2">
      <c r="I85" s="161"/>
      <c r="J85" s="161"/>
      <c r="K85" s="161"/>
    </row>
    <row r="86" spans="9:11" x14ac:dyDescent="0.2">
      <c r="I86" s="161"/>
      <c r="J86" s="161"/>
      <c r="K86" s="161"/>
    </row>
    <row r="87" spans="9:11" x14ac:dyDescent="0.2">
      <c r="I87" s="161"/>
      <c r="J87" s="161"/>
      <c r="K87" s="161"/>
    </row>
    <row r="88" spans="9:11" x14ac:dyDescent="0.2">
      <c r="I88" s="161"/>
      <c r="J88" s="161"/>
      <c r="K88" s="161"/>
    </row>
    <row r="89" spans="9:11" x14ac:dyDescent="0.2">
      <c r="I89" s="161"/>
      <c r="J89" s="161"/>
      <c r="K89" s="161"/>
    </row>
    <row r="90" spans="9:11" x14ac:dyDescent="0.2">
      <c r="I90" s="161"/>
      <c r="J90" s="161"/>
      <c r="K90" s="161"/>
    </row>
    <row r="91" spans="9:11" x14ac:dyDescent="0.2">
      <c r="I91" s="161"/>
      <c r="J91" s="161"/>
      <c r="K91" s="161"/>
    </row>
    <row r="92" spans="9:11" x14ac:dyDescent="0.2">
      <c r="I92" s="161"/>
      <c r="J92" s="161"/>
      <c r="K92" s="161"/>
    </row>
    <row r="93" spans="9:11" x14ac:dyDescent="0.2">
      <c r="I93" s="161"/>
      <c r="J93" s="161"/>
      <c r="K93" s="161"/>
    </row>
    <row r="94" spans="9:11" x14ac:dyDescent="0.2">
      <c r="I94" s="161"/>
      <c r="J94" s="161"/>
      <c r="K94" s="161"/>
    </row>
    <row r="95" spans="9:11" x14ac:dyDescent="0.2">
      <c r="I95" s="161"/>
      <c r="J95" s="161"/>
      <c r="K95" s="161"/>
    </row>
    <row r="96" spans="9:11" x14ac:dyDescent="0.2">
      <c r="I96" s="161"/>
      <c r="J96" s="161"/>
      <c r="K96" s="161"/>
    </row>
    <row r="97" spans="9:11" x14ac:dyDescent="0.2">
      <c r="I97" s="161"/>
      <c r="J97" s="161"/>
      <c r="K97" s="161"/>
    </row>
    <row r="98" spans="9:11" x14ac:dyDescent="0.2">
      <c r="I98" s="161"/>
      <c r="J98" s="161"/>
      <c r="K98" s="161"/>
    </row>
    <row r="99" spans="9:11" x14ac:dyDescent="0.2">
      <c r="I99" s="161"/>
      <c r="J99" s="161"/>
      <c r="K99" s="161"/>
    </row>
    <row r="100" spans="9:11" x14ac:dyDescent="0.2">
      <c r="I100" s="161"/>
      <c r="J100" s="161"/>
      <c r="K100" s="161"/>
    </row>
    <row r="101" spans="9:11" x14ac:dyDescent="0.2">
      <c r="I101" s="161"/>
      <c r="J101" s="161"/>
      <c r="K101" s="161"/>
    </row>
    <row r="102" spans="9:11" x14ac:dyDescent="0.2">
      <c r="I102" s="161"/>
      <c r="J102" s="161"/>
      <c r="K102" s="161"/>
    </row>
    <row r="103" spans="9:11" x14ac:dyDescent="0.2">
      <c r="I103" s="161"/>
      <c r="J103" s="161"/>
      <c r="K103" s="161"/>
    </row>
    <row r="104" spans="9:11" x14ac:dyDescent="0.2">
      <c r="I104" s="161"/>
      <c r="J104" s="161"/>
      <c r="K104" s="161"/>
    </row>
    <row r="105" spans="9:11" x14ac:dyDescent="0.2">
      <c r="I105" s="161"/>
      <c r="J105" s="161"/>
      <c r="K105" s="161"/>
    </row>
    <row r="106" spans="9:11" x14ac:dyDescent="0.2">
      <c r="I106" s="161"/>
      <c r="J106" s="161"/>
      <c r="K106" s="161"/>
    </row>
    <row r="107" spans="9:11" x14ac:dyDescent="0.2">
      <c r="I107" s="161"/>
      <c r="J107" s="161"/>
      <c r="K107" s="161"/>
    </row>
    <row r="108" spans="9:11" x14ac:dyDescent="0.2">
      <c r="I108" s="161"/>
      <c r="J108" s="161"/>
      <c r="K108" s="161"/>
    </row>
    <row r="109" spans="9:11" x14ac:dyDescent="0.2">
      <c r="I109" s="161"/>
      <c r="J109" s="161"/>
      <c r="K109" s="161"/>
    </row>
    <row r="110" spans="9:11" x14ac:dyDescent="0.2">
      <c r="I110" s="161"/>
      <c r="J110" s="161"/>
      <c r="K110" s="161"/>
    </row>
    <row r="111" spans="9:11" x14ac:dyDescent="0.2">
      <c r="I111" s="161"/>
      <c r="J111" s="161"/>
      <c r="K111" s="161"/>
    </row>
    <row r="112" spans="9:11" x14ac:dyDescent="0.2">
      <c r="I112" s="161"/>
      <c r="J112" s="161"/>
      <c r="K112" s="161"/>
    </row>
    <row r="113" spans="9:11" x14ac:dyDescent="0.2">
      <c r="I113" s="161"/>
      <c r="J113" s="161"/>
      <c r="K113" s="161"/>
    </row>
    <row r="114" spans="9:11" x14ac:dyDescent="0.2">
      <c r="I114" s="161"/>
      <c r="J114" s="161"/>
      <c r="K114" s="161"/>
    </row>
    <row r="115" spans="9:11" x14ac:dyDescent="0.2">
      <c r="I115" s="161"/>
      <c r="J115" s="161"/>
      <c r="K115" s="161"/>
    </row>
    <row r="116" spans="9:11" x14ac:dyDescent="0.2">
      <c r="I116" s="161"/>
      <c r="J116" s="161"/>
      <c r="K116" s="161"/>
    </row>
    <row r="117" spans="9:11" x14ac:dyDescent="0.2">
      <c r="I117" s="161"/>
      <c r="J117" s="161"/>
      <c r="K117" s="161"/>
    </row>
    <row r="118" spans="9:11" x14ac:dyDescent="0.2">
      <c r="I118" s="161"/>
      <c r="J118" s="161"/>
      <c r="K118" s="161"/>
    </row>
    <row r="119" spans="9:11" x14ac:dyDescent="0.2">
      <c r="I119" s="161"/>
      <c r="J119" s="161"/>
      <c r="K119" s="161"/>
    </row>
    <row r="120" spans="9:11" x14ac:dyDescent="0.2">
      <c r="I120" s="161"/>
      <c r="J120" s="161"/>
      <c r="K120" s="161"/>
    </row>
    <row r="121" spans="9:11" x14ac:dyDescent="0.2">
      <c r="I121" s="161"/>
      <c r="J121" s="161"/>
      <c r="K121" s="161"/>
    </row>
    <row r="122" spans="9:11" x14ac:dyDescent="0.2">
      <c r="I122" s="161"/>
      <c r="J122" s="161"/>
      <c r="K122" s="161"/>
    </row>
    <row r="123" spans="9:11" x14ac:dyDescent="0.2">
      <c r="I123" s="161"/>
      <c r="J123" s="161"/>
      <c r="K123" s="161"/>
    </row>
    <row r="124" spans="9:11" x14ac:dyDescent="0.2">
      <c r="I124" s="161"/>
      <c r="J124" s="161"/>
      <c r="K124" s="161"/>
    </row>
    <row r="125" spans="9:11" x14ac:dyDescent="0.2">
      <c r="I125" s="161"/>
      <c r="J125" s="161"/>
      <c r="K125" s="161"/>
    </row>
    <row r="126" spans="9:11" x14ac:dyDescent="0.2">
      <c r="I126" s="161"/>
      <c r="J126" s="161"/>
      <c r="K126" s="161"/>
    </row>
    <row r="127" spans="9:11" x14ac:dyDescent="0.2">
      <c r="I127" s="161"/>
      <c r="J127" s="161"/>
      <c r="K127" s="161"/>
    </row>
    <row r="128" spans="9:11" x14ac:dyDescent="0.2">
      <c r="I128" s="161"/>
      <c r="J128" s="161"/>
      <c r="K128" s="161"/>
    </row>
    <row r="129" spans="9:11" x14ac:dyDescent="0.2">
      <c r="I129" s="161"/>
      <c r="J129" s="161"/>
      <c r="K129" s="161"/>
    </row>
    <row r="130" spans="9:11" x14ac:dyDescent="0.2">
      <c r="I130" s="161"/>
      <c r="J130" s="161"/>
      <c r="K130" s="161"/>
    </row>
    <row r="131" spans="9:11" x14ac:dyDescent="0.2">
      <c r="I131" s="161"/>
      <c r="J131" s="161"/>
      <c r="K131" s="161"/>
    </row>
    <row r="132" spans="9:11" x14ac:dyDescent="0.2">
      <c r="I132" s="161"/>
      <c r="J132" s="161"/>
      <c r="K132" s="161"/>
    </row>
    <row r="133" spans="9:11" x14ac:dyDescent="0.2">
      <c r="I133" s="161"/>
      <c r="J133" s="161"/>
      <c r="K133" s="161"/>
    </row>
    <row r="134" spans="9:11" x14ac:dyDescent="0.2">
      <c r="I134" s="161"/>
      <c r="J134" s="161"/>
      <c r="K134" s="161"/>
    </row>
    <row r="135" spans="9:11" x14ac:dyDescent="0.2">
      <c r="I135" s="161"/>
      <c r="J135" s="161"/>
      <c r="K135" s="161"/>
    </row>
    <row r="136" spans="9:11" x14ac:dyDescent="0.2">
      <c r="I136" s="161"/>
      <c r="J136" s="161"/>
      <c r="K136" s="161"/>
    </row>
    <row r="137" spans="9:11" x14ac:dyDescent="0.2">
      <c r="I137" s="161"/>
      <c r="J137" s="161"/>
      <c r="K137" s="161"/>
    </row>
    <row r="138" spans="9:11" x14ac:dyDescent="0.2">
      <c r="I138" s="161"/>
      <c r="J138" s="161"/>
      <c r="K138" s="161"/>
    </row>
    <row r="139" spans="9:11" x14ac:dyDescent="0.2">
      <c r="I139" s="161"/>
      <c r="J139" s="161"/>
      <c r="K139" s="161"/>
    </row>
    <row r="140" spans="9:11" x14ac:dyDescent="0.2">
      <c r="I140" s="161"/>
      <c r="J140" s="161"/>
      <c r="K140" s="161"/>
    </row>
    <row r="141" spans="9:11" x14ac:dyDescent="0.2">
      <c r="I141" s="161"/>
      <c r="J141" s="161"/>
      <c r="K141" s="161"/>
    </row>
    <row r="142" spans="9:11" x14ac:dyDescent="0.2">
      <c r="I142" s="161"/>
      <c r="J142" s="161"/>
      <c r="K142" s="161"/>
    </row>
    <row r="143" spans="9:11" x14ac:dyDescent="0.2">
      <c r="I143" s="161"/>
      <c r="J143" s="161"/>
      <c r="K143" s="161"/>
    </row>
    <row r="144" spans="9:11" x14ac:dyDescent="0.2">
      <c r="I144" s="161"/>
      <c r="J144" s="161"/>
      <c r="K144" s="161"/>
    </row>
    <row r="145" spans="9:11" x14ac:dyDescent="0.2">
      <c r="I145" s="161"/>
      <c r="J145" s="161"/>
      <c r="K145" s="161"/>
    </row>
    <row r="146" spans="9:11" x14ac:dyDescent="0.2">
      <c r="I146" s="161"/>
      <c r="J146" s="161"/>
      <c r="K146" s="161"/>
    </row>
    <row r="147" spans="9:11" x14ac:dyDescent="0.2">
      <c r="I147" s="161"/>
      <c r="J147" s="161"/>
      <c r="K147" s="161"/>
    </row>
    <row r="148" spans="9:11" x14ac:dyDescent="0.2">
      <c r="I148" s="161"/>
      <c r="J148" s="161"/>
      <c r="K148" s="161"/>
    </row>
    <row r="149" spans="9:11" x14ac:dyDescent="0.2">
      <c r="I149" s="161"/>
      <c r="J149" s="161"/>
      <c r="K149" s="161"/>
    </row>
    <row r="150" spans="9:11" x14ac:dyDescent="0.2">
      <c r="I150" s="161"/>
      <c r="J150" s="161"/>
      <c r="K150" s="161"/>
    </row>
    <row r="151" spans="9:11" x14ac:dyDescent="0.2">
      <c r="I151" s="161"/>
      <c r="J151" s="161"/>
      <c r="K151" s="161"/>
    </row>
    <row r="152" spans="9:11" x14ac:dyDescent="0.2">
      <c r="I152" s="161"/>
      <c r="J152" s="161"/>
      <c r="K152" s="161"/>
    </row>
    <row r="153" spans="9:11" x14ac:dyDescent="0.2">
      <c r="I153" s="161"/>
      <c r="J153" s="161"/>
      <c r="K153" s="161"/>
    </row>
    <row r="154" spans="9:11" x14ac:dyDescent="0.2">
      <c r="I154" s="161"/>
      <c r="J154" s="161"/>
      <c r="K154" s="161"/>
    </row>
    <row r="155" spans="9:11" x14ac:dyDescent="0.2">
      <c r="I155" s="161"/>
      <c r="J155" s="161"/>
      <c r="K155" s="161"/>
    </row>
    <row r="156" spans="9:11" x14ac:dyDescent="0.2">
      <c r="I156" s="161"/>
      <c r="J156" s="161"/>
      <c r="K156" s="161"/>
    </row>
    <row r="157" spans="9:11" x14ac:dyDescent="0.2">
      <c r="I157" s="161"/>
      <c r="J157" s="161"/>
      <c r="K157" s="161"/>
    </row>
    <row r="158" spans="9:11" x14ac:dyDescent="0.2">
      <c r="I158" s="161"/>
      <c r="J158" s="161"/>
      <c r="K158" s="161"/>
    </row>
    <row r="159" spans="9:11" x14ac:dyDescent="0.2">
      <c r="I159" s="161"/>
      <c r="J159" s="161"/>
      <c r="K159" s="161"/>
    </row>
    <row r="160" spans="9:11" x14ac:dyDescent="0.2">
      <c r="I160" s="161"/>
      <c r="J160" s="161"/>
      <c r="K160" s="161"/>
    </row>
    <row r="161" spans="9:11" x14ac:dyDescent="0.2">
      <c r="I161" s="161"/>
      <c r="J161" s="161"/>
      <c r="K161" s="161"/>
    </row>
    <row r="162" spans="9:11" x14ac:dyDescent="0.2">
      <c r="I162" s="161"/>
      <c r="J162" s="161"/>
      <c r="K162" s="161"/>
    </row>
    <row r="163" spans="9:11" x14ac:dyDescent="0.2">
      <c r="I163" s="161"/>
      <c r="J163" s="161"/>
      <c r="K163" s="161"/>
    </row>
    <row r="164" spans="9:11" x14ac:dyDescent="0.2">
      <c r="I164" s="161"/>
      <c r="J164" s="161"/>
      <c r="K164" s="161"/>
    </row>
    <row r="165" spans="9:11" x14ac:dyDescent="0.2">
      <c r="I165" s="161"/>
      <c r="J165" s="161"/>
      <c r="K165" s="161"/>
    </row>
    <row r="166" spans="9:11" x14ac:dyDescent="0.2">
      <c r="I166" s="161"/>
      <c r="J166" s="161"/>
      <c r="K166" s="161"/>
    </row>
    <row r="167" spans="9:11" x14ac:dyDescent="0.2">
      <c r="I167" s="161"/>
      <c r="J167" s="161"/>
      <c r="K167" s="161"/>
    </row>
    <row r="168" spans="9:11" x14ac:dyDescent="0.2">
      <c r="I168" s="161"/>
      <c r="J168" s="161"/>
      <c r="K168" s="161"/>
    </row>
    <row r="169" spans="9:11" x14ac:dyDescent="0.2">
      <c r="I169" s="161"/>
      <c r="J169" s="161"/>
      <c r="K169" s="161"/>
    </row>
    <row r="170" spans="9:11" x14ac:dyDescent="0.2">
      <c r="I170" s="161"/>
      <c r="J170" s="161"/>
      <c r="K170" s="161"/>
    </row>
    <row r="171" spans="9:11" x14ac:dyDescent="0.2">
      <c r="I171" s="161"/>
      <c r="J171" s="161"/>
      <c r="K171" s="161"/>
    </row>
    <row r="172" spans="9:11" x14ac:dyDescent="0.2">
      <c r="I172" s="161"/>
      <c r="J172" s="161"/>
      <c r="K172" s="161"/>
    </row>
    <row r="173" spans="9:11" x14ac:dyDescent="0.2">
      <c r="I173" s="161"/>
      <c r="J173" s="161"/>
      <c r="K173" s="161"/>
    </row>
    <row r="174" spans="9:11" x14ac:dyDescent="0.2">
      <c r="I174" s="161"/>
      <c r="J174" s="161"/>
      <c r="K174" s="161"/>
    </row>
    <row r="175" spans="9:11" x14ac:dyDescent="0.2">
      <c r="I175" s="161"/>
      <c r="J175" s="161"/>
      <c r="K175" s="161"/>
    </row>
    <row r="176" spans="9:11" x14ac:dyDescent="0.2">
      <c r="I176" s="161"/>
      <c r="J176" s="161"/>
      <c r="K176" s="161"/>
    </row>
    <row r="177" spans="9:11" x14ac:dyDescent="0.2">
      <c r="I177" s="161"/>
      <c r="J177" s="161"/>
      <c r="K177" s="161"/>
    </row>
    <row r="178" spans="9:11" x14ac:dyDescent="0.2">
      <c r="I178" s="161"/>
      <c r="J178" s="161"/>
      <c r="K178" s="161"/>
    </row>
    <row r="179" spans="9:11" x14ac:dyDescent="0.2">
      <c r="I179" s="161"/>
      <c r="J179" s="161"/>
      <c r="K179" s="161"/>
    </row>
    <row r="180" spans="9:11" x14ac:dyDescent="0.2">
      <c r="I180" s="161"/>
      <c r="J180" s="161"/>
      <c r="K180" s="161"/>
    </row>
    <row r="181" spans="9:11" x14ac:dyDescent="0.2">
      <c r="I181" s="161"/>
      <c r="J181" s="161"/>
      <c r="K181" s="161"/>
    </row>
    <row r="182" spans="9:11" x14ac:dyDescent="0.2">
      <c r="I182" s="161"/>
      <c r="J182" s="161"/>
      <c r="K182" s="161"/>
    </row>
    <row r="183" spans="9:11" x14ac:dyDescent="0.2">
      <c r="I183" s="161"/>
      <c r="J183" s="161"/>
      <c r="K183" s="161"/>
    </row>
    <row r="184" spans="9:11" x14ac:dyDescent="0.2">
      <c r="I184" s="161"/>
      <c r="J184" s="161"/>
      <c r="K184" s="161"/>
    </row>
    <row r="185" spans="9:11" x14ac:dyDescent="0.2">
      <c r="I185" s="161"/>
      <c r="J185" s="161"/>
      <c r="K185" s="161"/>
    </row>
    <row r="186" spans="9:11" x14ac:dyDescent="0.2">
      <c r="I186" s="161"/>
      <c r="J186" s="161"/>
      <c r="K186" s="161"/>
    </row>
    <row r="187" spans="9:11" x14ac:dyDescent="0.2">
      <c r="I187" s="161"/>
      <c r="J187" s="161"/>
      <c r="K187" s="161"/>
    </row>
    <row r="188" spans="9:11" x14ac:dyDescent="0.2">
      <c r="I188" s="161"/>
      <c r="J188" s="161"/>
      <c r="K188" s="161"/>
    </row>
    <row r="189" spans="9:11" x14ac:dyDescent="0.2">
      <c r="I189" s="161"/>
      <c r="J189" s="161"/>
      <c r="K189" s="161"/>
    </row>
    <row r="190" spans="9:11" x14ac:dyDescent="0.2">
      <c r="I190" s="161"/>
      <c r="J190" s="161"/>
      <c r="K190" s="161"/>
    </row>
    <row r="191" spans="9:11" x14ac:dyDescent="0.2">
      <c r="I191" s="161"/>
      <c r="J191" s="161"/>
      <c r="K191" s="161"/>
    </row>
    <row r="192" spans="9:11" x14ac:dyDescent="0.2">
      <c r="I192" s="161"/>
      <c r="J192" s="161"/>
      <c r="K192" s="161"/>
    </row>
    <row r="193" spans="9:11" x14ac:dyDescent="0.2">
      <c r="I193" s="161"/>
      <c r="J193" s="161"/>
      <c r="K193" s="161"/>
    </row>
    <row r="194" spans="9:11" x14ac:dyDescent="0.2">
      <c r="I194" s="161"/>
      <c r="J194" s="161"/>
      <c r="K194" s="161"/>
    </row>
    <row r="195" spans="9:11" x14ac:dyDescent="0.2">
      <c r="I195" s="161"/>
      <c r="J195" s="161"/>
      <c r="K195" s="161"/>
    </row>
    <row r="196" spans="9:11" x14ac:dyDescent="0.2">
      <c r="I196" s="161"/>
      <c r="J196" s="161"/>
      <c r="K196" s="161"/>
    </row>
    <row r="197" spans="9:11" x14ac:dyDescent="0.2">
      <c r="I197" s="161"/>
      <c r="J197" s="161"/>
      <c r="K197" s="161"/>
    </row>
    <row r="198" spans="9:11" x14ac:dyDescent="0.2">
      <c r="I198" s="161"/>
      <c r="J198" s="161"/>
      <c r="K198" s="161"/>
    </row>
    <row r="199" spans="9:11" x14ac:dyDescent="0.2">
      <c r="I199" s="161"/>
      <c r="J199" s="161"/>
      <c r="K199" s="161"/>
    </row>
    <row r="200" spans="9:11" x14ac:dyDescent="0.2">
      <c r="I200" s="161"/>
      <c r="J200" s="161"/>
      <c r="K200" s="161"/>
    </row>
    <row r="201" spans="9:11" x14ac:dyDescent="0.2">
      <c r="I201" s="161"/>
      <c r="J201" s="161"/>
      <c r="K201" s="161"/>
    </row>
    <row r="202" spans="9:11" x14ac:dyDescent="0.2">
      <c r="I202" s="161"/>
      <c r="J202" s="161"/>
      <c r="K202" s="161"/>
    </row>
    <row r="203" spans="9:11" x14ac:dyDescent="0.2">
      <c r="I203" s="161"/>
      <c r="J203" s="161"/>
      <c r="K203" s="161"/>
    </row>
    <row r="204" spans="9:11" x14ac:dyDescent="0.2">
      <c r="I204" s="161"/>
      <c r="J204" s="161"/>
      <c r="K204" s="161"/>
    </row>
    <row r="205" spans="9:11" x14ac:dyDescent="0.2">
      <c r="I205" s="161"/>
      <c r="J205" s="161"/>
      <c r="K205" s="161"/>
    </row>
    <row r="206" spans="9:11" x14ac:dyDescent="0.2">
      <c r="I206" s="161"/>
      <c r="J206" s="161"/>
      <c r="K206" s="161"/>
    </row>
    <row r="207" spans="9:11" x14ac:dyDescent="0.2">
      <c r="I207" s="161"/>
      <c r="J207" s="161"/>
      <c r="K207" s="161"/>
    </row>
    <row r="208" spans="9:11" x14ac:dyDescent="0.2">
      <c r="I208" s="161"/>
      <c r="J208" s="161"/>
      <c r="K208" s="161"/>
    </row>
    <row r="209" spans="9:11" x14ac:dyDescent="0.2">
      <c r="I209" s="161"/>
      <c r="J209" s="161"/>
      <c r="K209" s="161"/>
    </row>
    <row r="210" spans="9:11" x14ac:dyDescent="0.2">
      <c r="I210" s="161"/>
      <c r="J210" s="161"/>
      <c r="K210" s="161"/>
    </row>
    <row r="211" spans="9:11" x14ac:dyDescent="0.2">
      <c r="I211" s="161"/>
      <c r="J211" s="161"/>
      <c r="K211" s="161"/>
    </row>
    <row r="212" spans="9:11" x14ac:dyDescent="0.2">
      <c r="I212" s="161"/>
      <c r="J212" s="161"/>
      <c r="K212" s="161"/>
    </row>
    <row r="213" spans="9:11" x14ac:dyDescent="0.2">
      <c r="I213" s="161"/>
      <c r="J213" s="161"/>
      <c r="K213" s="161"/>
    </row>
    <row r="214" spans="9:11" x14ac:dyDescent="0.2">
      <c r="I214" s="161"/>
      <c r="J214" s="161"/>
      <c r="K214" s="161"/>
    </row>
    <row r="215" spans="9:11" x14ac:dyDescent="0.2">
      <c r="I215" s="161"/>
      <c r="J215" s="161"/>
      <c r="K215" s="161"/>
    </row>
    <row r="216" spans="9:11" x14ac:dyDescent="0.2">
      <c r="I216" s="161"/>
      <c r="J216" s="161"/>
      <c r="K216" s="161"/>
    </row>
    <row r="217" spans="9:11" x14ac:dyDescent="0.2">
      <c r="I217" s="161"/>
      <c r="J217" s="161"/>
      <c r="K217" s="161"/>
    </row>
    <row r="218" spans="9:11" x14ac:dyDescent="0.2">
      <c r="I218" s="161"/>
      <c r="J218" s="161"/>
      <c r="K218" s="161"/>
    </row>
    <row r="219" spans="9:11" x14ac:dyDescent="0.2">
      <c r="I219" s="161"/>
      <c r="J219" s="161"/>
      <c r="K219" s="161"/>
    </row>
    <row r="220" spans="9:11" x14ac:dyDescent="0.2">
      <c r="I220" s="161"/>
      <c r="J220" s="161"/>
      <c r="K220" s="161"/>
    </row>
    <row r="221" spans="9:11" x14ac:dyDescent="0.2">
      <c r="I221" s="161"/>
      <c r="J221" s="161"/>
      <c r="K221" s="161"/>
    </row>
    <row r="222" spans="9:11" x14ac:dyDescent="0.2">
      <c r="I222" s="161"/>
      <c r="J222" s="161"/>
      <c r="K222" s="161"/>
    </row>
    <row r="223" spans="9:11" x14ac:dyDescent="0.2">
      <c r="I223" s="161"/>
      <c r="J223" s="161"/>
      <c r="K223" s="161"/>
    </row>
    <row r="224" spans="9:11" x14ac:dyDescent="0.2">
      <c r="I224" s="161"/>
      <c r="J224" s="161"/>
      <c r="K224" s="161"/>
    </row>
    <row r="225" spans="9:11" x14ac:dyDescent="0.2">
      <c r="I225" s="161"/>
      <c r="J225" s="161"/>
      <c r="K225" s="161"/>
    </row>
    <row r="226" spans="9:11" x14ac:dyDescent="0.2">
      <c r="I226" s="161"/>
      <c r="J226" s="161"/>
      <c r="K226" s="161"/>
    </row>
    <row r="227" spans="9:11" x14ac:dyDescent="0.2">
      <c r="I227" s="161"/>
      <c r="J227" s="161"/>
      <c r="K227" s="161"/>
    </row>
    <row r="228" spans="9:11" x14ac:dyDescent="0.2">
      <c r="I228" s="161"/>
      <c r="J228" s="161"/>
      <c r="K228" s="161"/>
    </row>
    <row r="229" spans="9:11" x14ac:dyDescent="0.2">
      <c r="I229" s="161"/>
      <c r="J229" s="161"/>
      <c r="K229" s="161"/>
    </row>
    <row r="230" spans="9:11" x14ac:dyDescent="0.2">
      <c r="I230" s="161"/>
      <c r="J230" s="161"/>
      <c r="K230" s="161"/>
    </row>
    <row r="231" spans="9:11" x14ac:dyDescent="0.2">
      <c r="I231" s="161"/>
      <c r="J231" s="161"/>
      <c r="K231" s="161"/>
    </row>
    <row r="232" spans="9:11" x14ac:dyDescent="0.2">
      <c r="I232" s="161"/>
      <c r="J232" s="161"/>
      <c r="K232" s="161"/>
    </row>
    <row r="233" spans="9:11" x14ac:dyDescent="0.2">
      <c r="I233" s="161"/>
      <c r="J233" s="161"/>
      <c r="K233" s="161"/>
    </row>
    <row r="234" spans="9:11" x14ac:dyDescent="0.2">
      <c r="I234" s="161"/>
      <c r="J234" s="161"/>
      <c r="K234" s="161"/>
    </row>
    <row r="235" spans="9:11" x14ac:dyDescent="0.2">
      <c r="I235" s="161"/>
      <c r="J235" s="161"/>
      <c r="K235" s="161"/>
    </row>
    <row r="236" spans="9:11" x14ac:dyDescent="0.2">
      <c r="I236" s="161"/>
      <c r="J236" s="161"/>
      <c r="K236" s="161"/>
    </row>
    <row r="237" spans="9:11" x14ac:dyDescent="0.2">
      <c r="I237" s="161"/>
      <c r="J237" s="161"/>
      <c r="K237" s="161"/>
    </row>
    <row r="238" spans="9:11" x14ac:dyDescent="0.2">
      <c r="I238" s="161"/>
      <c r="J238" s="161"/>
      <c r="K238" s="161"/>
    </row>
    <row r="239" spans="9:11" x14ac:dyDescent="0.2">
      <c r="I239" s="161"/>
      <c r="J239" s="161"/>
      <c r="K239" s="161"/>
    </row>
    <row r="240" spans="9:11" x14ac:dyDescent="0.2">
      <c r="I240" s="161"/>
      <c r="J240" s="161"/>
      <c r="K240" s="161"/>
    </row>
    <row r="241" spans="9:11" x14ac:dyDescent="0.2">
      <c r="I241" s="161"/>
      <c r="J241" s="161"/>
      <c r="K241" s="161"/>
    </row>
    <row r="242" spans="9:11" x14ac:dyDescent="0.2">
      <c r="I242" s="161"/>
      <c r="J242" s="161"/>
      <c r="K242" s="161"/>
    </row>
    <row r="243" spans="9:11" x14ac:dyDescent="0.2">
      <c r="I243" s="161"/>
      <c r="J243" s="161"/>
      <c r="K243" s="161"/>
    </row>
    <row r="244" spans="9:11" x14ac:dyDescent="0.2">
      <c r="I244" s="161"/>
      <c r="J244" s="161"/>
      <c r="K244" s="161"/>
    </row>
    <row r="245" spans="9:11" x14ac:dyDescent="0.2">
      <c r="I245" s="161"/>
      <c r="J245" s="161"/>
      <c r="K245" s="161"/>
    </row>
    <row r="246" spans="9:11" x14ac:dyDescent="0.2">
      <c r="I246" s="161"/>
      <c r="J246" s="161"/>
      <c r="K246" s="161"/>
    </row>
    <row r="247" spans="9:11" x14ac:dyDescent="0.2">
      <c r="I247" s="161"/>
      <c r="J247" s="161"/>
      <c r="K247" s="161"/>
    </row>
    <row r="248" spans="9:11" x14ac:dyDescent="0.2">
      <c r="I248" s="161"/>
      <c r="J248" s="161"/>
      <c r="K248" s="161"/>
    </row>
    <row r="249" spans="9:11" x14ac:dyDescent="0.2">
      <c r="I249" s="161"/>
      <c r="J249" s="161"/>
      <c r="K249" s="161"/>
    </row>
    <row r="250" spans="9:11" x14ac:dyDescent="0.2">
      <c r="I250" s="161"/>
      <c r="J250" s="161"/>
      <c r="K250" s="161"/>
    </row>
    <row r="251" spans="9:11" x14ac:dyDescent="0.2">
      <c r="I251" s="161"/>
      <c r="J251" s="161"/>
      <c r="K251" s="161"/>
    </row>
    <row r="252" spans="9:11" x14ac:dyDescent="0.2">
      <c r="I252" s="161"/>
      <c r="J252" s="161"/>
      <c r="K252" s="161"/>
    </row>
    <row r="253" spans="9:11" x14ac:dyDescent="0.2">
      <c r="I253" s="161"/>
      <c r="J253" s="161"/>
      <c r="K253" s="161"/>
    </row>
    <row r="254" spans="9:11" x14ac:dyDescent="0.2">
      <c r="I254" s="161"/>
      <c r="J254" s="161"/>
      <c r="K254" s="161"/>
    </row>
    <row r="255" spans="9:11" x14ac:dyDescent="0.2">
      <c r="I255" s="161"/>
      <c r="J255" s="161"/>
      <c r="K255" s="161"/>
    </row>
    <row r="256" spans="9:11" x14ac:dyDescent="0.2">
      <c r="I256" s="161"/>
      <c r="J256" s="161"/>
      <c r="K256" s="161"/>
    </row>
    <row r="257" spans="9:11" x14ac:dyDescent="0.2">
      <c r="I257" s="161"/>
      <c r="J257" s="161"/>
      <c r="K257" s="161"/>
    </row>
    <row r="258" spans="9:11" x14ac:dyDescent="0.2">
      <c r="I258" s="161"/>
      <c r="J258" s="161"/>
      <c r="K258" s="161"/>
    </row>
    <row r="259" spans="9:11" x14ac:dyDescent="0.2">
      <c r="I259" s="161"/>
      <c r="J259" s="161"/>
      <c r="K259" s="161"/>
    </row>
    <row r="260" spans="9:11" x14ac:dyDescent="0.2">
      <c r="I260" s="161"/>
      <c r="J260" s="161"/>
      <c r="K260" s="161"/>
    </row>
    <row r="261" spans="9:11" x14ac:dyDescent="0.2">
      <c r="I261" s="161"/>
      <c r="J261" s="161"/>
      <c r="K261" s="161"/>
    </row>
    <row r="262" spans="9:11" x14ac:dyDescent="0.2">
      <c r="I262" s="161"/>
      <c r="J262" s="161"/>
      <c r="K262" s="161"/>
    </row>
    <row r="263" spans="9:11" x14ac:dyDescent="0.2">
      <c r="I263" s="161"/>
      <c r="J263" s="161"/>
      <c r="K263" s="161"/>
    </row>
    <row r="264" spans="9:11" x14ac:dyDescent="0.2">
      <c r="I264" s="161"/>
      <c r="J264" s="161"/>
      <c r="K264" s="161"/>
    </row>
    <row r="265" spans="9:11" x14ac:dyDescent="0.2">
      <c r="I265" s="161"/>
      <c r="J265" s="161"/>
      <c r="K265" s="161"/>
    </row>
    <row r="266" spans="9:11" x14ac:dyDescent="0.2">
      <c r="I266" s="161"/>
      <c r="J266" s="161"/>
      <c r="K266" s="161"/>
    </row>
    <row r="267" spans="9:11" x14ac:dyDescent="0.2">
      <c r="I267" s="161"/>
      <c r="J267" s="161"/>
      <c r="K267" s="161"/>
    </row>
    <row r="268" spans="9:11" x14ac:dyDescent="0.2">
      <c r="I268" s="161"/>
      <c r="J268" s="161"/>
      <c r="K268" s="161"/>
    </row>
    <row r="269" spans="9:11" x14ac:dyDescent="0.2">
      <c r="I269" s="161"/>
      <c r="J269" s="161"/>
      <c r="K269" s="161"/>
    </row>
    <row r="270" spans="9:11" x14ac:dyDescent="0.2">
      <c r="I270" s="161"/>
      <c r="J270" s="161"/>
      <c r="K270" s="161"/>
    </row>
    <row r="271" spans="9:11" x14ac:dyDescent="0.2">
      <c r="I271" s="161"/>
      <c r="J271" s="161"/>
      <c r="K271" s="161"/>
    </row>
    <row r="272" spans="9:11" x14ac:dyDescent="0.2">
      <c r="I272" s="161"/>
      <c r="J272" s="161"/>
      <c r="K272" s="161"/>
    </row>
    <row r="273" spans="9:11" x14ac:dyDescent="0.2">
      <c r="I273" s="161"/>
      <c r="J273" s="161"/>
      <c r="K273" s="161"/>
    </row>
    <row r="274" spans="9:11" x14ac:dyDescent="0.2">
      <c r="I274" s="161"/>
      <c r="J274" s="161"/>
      <c r="K274" s="161"/>
    </row>
    <row r="275" spans="9:11" x14ac:dyDescent="0.2">
      <c r="I275" s="161"/>
      <c r="J275" s="161"/>
      <c r="K275" s="161"/>
    </row>
    <row r="276" spans="9:11" x14ac:dyDescent="0.2">
      <c r="I276" s="161"/>
      <c r="J276" s="161"/>
      <c r="K276" s="161"/>
    </row>
    <row r="277" spans="9:11" x14ac:dyDescent="0.2">
      <c r="I277" s="161"/>
      <c r="J277" s="161"/>
      <c r="K277" s="161"/>
    </row>
    <row r="278" spans="9:11" x14ac:dyDescent="0.2">
      <c r="I278" s="161"/>
      <c r="J278" s="161"/>
      <c r="K278" s="161"/>
    </row>
    <row r="279" spans="9:11" x14ac:dyDescent="0.2">
      <c r="I279" s="161"/>
      <c r="J279" s="161"/>
      <c r="K279" s="161"/>
    </row>
    <row r="280" spans="9:11" x14ac:dyDescent="0.2">
      <c r="I280" s="161"/>
      <c r="J280" s="161"/>
      <c r="K280" s="161"/>
    </row>
    <row r="281" spans="9:11" x14ac:dyDescent="0.2">
      <c r="I281" s="161"/>
      <c r="J281" s="161"/>
      <c r="K281" s="161"/>
    </row>
    <row r="282" spans="9:11" x14ac:dyDescent="0.2">
      <c r="I282" s="161"/>
      <c r="J282" s="161"/>
      <c r="K282" s="161"/>
    </row>
    <row r="283" spans="9:11" x14ac:dyDescent="0.2">
      <c r="I283" s="161"/>
      <c r="J283" s="161"/>
      <c r="K283" s="161"/>
    </row>
    <row r="284" spans="9:11" x14ac:dyDescent="0.2">
      <c r="I284" s="161"/>
      <c r="J284" s="161"/>
      <c r="K284" s="161"/>
    </row>
    <row r="285" spans="9:11" x14ac:dyDescent="0.2">
      <c r="I285" s="161"/>
      <c r="J285" s="161"/>
      <c r="K285" s="161"/>
    </row>
    <row r="286" spans="9:11" x14ac:dyDescent="0.2">
      <c r="I286" s="161"/>
      <c r="J286" s="161"/>
      <c r="K286" s="161"/>
    </row>
    <row r="287" spans="9:11" x14ac:dyDescent="0.2">
      <c r="I287" s="161"/>
      <c r="J287" s="161"/>
      <c r="K287" s="161"/>
    </row>
    <row r="288" spans="9:11" x14ac:dyDescent="0.2">
      <c r="I288" s="161"/>
      <c r="J288" s="161"/>
      <c r="K288" s="161"/>
    </row>
    <row r="289" spans="9:11" x14ac:dyDescent="0.2">
      <c r="I289" s="161"/>
      <c r="J289" s="161"/>
      <c r="K289" s="161"/>
    </row>
    <row r="290" spans="9:11" x14ac:dyDescent="0.2">
      <c r="I290" s="161"/>
      <c r="J290" s="161"/>
      <c r="K290" s="161"/>
    </row>
    <row r="291" spans="9:11" x14ac:dyDescent="0.2">
      <c r="I291" s="161"/>
      <c r="J291" s="161"/>
      <c r="K291" s="161"/>
    </row>
    <row r="292" spans="9:11" x14ac:dyDescent="0.2">
      <c r="I292" s="161"/>
      <c r="J292" s="161"/>
      <c r="K292" s="161"/>
    </row>
    <row r="293" spans="9:11" x14ac:dyDescent="0.2">
      <c r="I293" s="161"/>
      <c r="J293" s="161"/>
      <c r="K293" s="161"/>
    </row>
    <row r="294" spans="9:11" x14ac:dyDescent="0.2">
      <c r="I294" s="161"/>
      <c r="J294" s="161"/>
      <c r="K294" s="161"/>
    </row>
    <row r="295" spans="9:11" x14ac:dyDescent="0.2">
      <c r="I295" s="161"/>
      <c r="J295" s="161"/>
      <c r="K295" s="161"/>
    </row>
    <row r="296" spans="9:11" x14ac:dyDescent="0.2">
      <c r="I296" s="161"/>
      <c r="J296" s="161"/>
      <c r="K296" s="161"/>
    </row>
    <row r="297" spans="9:11" x14ac:dyDescent="0.2">
      <c r="I297" s="161"/>
      <c r="J297" s="161"/>
      <c r="K297" s="161"/>
    </row>
    <row r="298" spans="9:11" x14ac:dyDescent="0.2">
      <c r="I298" s="161"/>
      <c r="J298" s="161"/>
      <c r="K298" s="161"/>
    </row>
    <row r="299" spans="9:11" x14ac:dyDescent="0.2">
      <c r="I299" s="161"/>
      <c r="J299" s="161"/>
      <c r="K299" s="161"/>
    </row>
    <row r="300" spans="9:11" x14ac:dyDescent="0.2">
      <c r="I300" s="161"/>
      <c r="J300" s="161"/>
      <c r="K300" s="161"/>
    </row>
    <row r="301" spans="9:11" x14ac:dyDescent="0.2">
      <c r="I301" s="161"/>
      <c r="J301" s="161"/>
      <c r="K301" s="161"/>
    </row>
    <row r="302" spans="9:11" x14ac:dyDescent="0.2">
      <c r="I302" s="161"/>
      <c r="J302" s="161"/>
      <c r="K302" s="161"/>
    </row>
    <row r="303" spans="9:11" x14ac:dyDescent="0.2">
      <c r="I303" s="161"/>
      <c r="J303" s="161"/>
      <c r="K303" s="161"/>
    </row>
    <row r="304" spans="9:11" x14ac:dyDescent="0.2">
      <c r="I304" s="161"/>
      <c r="J304" s="161"/>
      <c r="K304" s="161"/>
    </row>
    <row r="305" spans="9:11" x14ac:dyDescent="0.2">
      <c r="I305" s="161"/>
      <c r="J305" s="161"/>
      <c r="K305" s="161"/>
    </row>
    <row r="306" spans="9:11" x14ac:dyDescent="0.2">
      <c r="I306" s="161"/>
      <c r="J306" s="161"/>
      <c r="K306" s="161"/>
    </row>
    <row r="307" spans="9:11" x14ac:dyDescent="0.2">
      <c r="I307" s="161"/>
      <c r="J307" s="161"/>
      <c r="K307" s="161"/>
    </row>
    <row r="308" spans="9:11" x14ac:dyDescent="0.2">
      <c r="I308" s="161"/>
      <c r="J308" s="161"/>
      <c r="K308" s="161"/>
    </row>
    <row r="309" spans="9:11" x14ac:dyDescent="0.2">
      <c r="I309" s="161"/>
      <c r="J309" s="161"/>
      <c r="K309" s="161"/>
    </row>
    <row r="310" spans="9:11" x14ac:dyDescent="0.2">
      <c r="I310" s="161"/>
      <c r="J310" s="161"/>
      <c r="K310" s="161"/>
    </row>
    <row r="311" spans="9:11" x14ac:dyDescent="0.2">
      <c r="I311" s="161"/>
      <c r="J311" s="161"/>
      <c r="K311" s="161"/>
    </row>
    <row r="312" spans="9:11" x14ac:dyDescent="0.2">
      <c r="I312" s="161"/>
      <c r="J312" s="161"/>
      <c r="K312" s="161"/>
    </row>
    <row r="313" spans="9:11" x14ac:dyDescent="0.2">
      <c r="I313" s="161"/>
      <c r="J313" s="161"/>
      <c r="K313" s="161"/>
    </row>
    <row r="314" spans="9:11" x14ac:dyDescent="0.2">
      <c r="I314" s="161"/>
      <c r="J314" s="161"/>
      <c r="K314" s="161"/>
    </row>
    <row r="315" spans="9:11" x14ac:dyDescent="0.2">
      <c r="I315" s="161"/>
      <c r="J315" s="161"/>
      <c r="K315" s="161"/>
    </row>
    <row r="316" spans="9:11" x14ac:dyDescent="0.2">
      <c r="I316" s="161"/>
      <c r="J316" s="161"/>
      <c r="K316" s="161"/>
    </row>
    <row r="317" spans="9:11" x14ac:dyDescent="0.2">
      <c r="I317" s="161"/>
      <c r="J317" s="161"/>
      <c r="K317" s="161"/>
    </row>
    <row r="318" spans="9:11" x14ac:dyDescent="0.2">
      <c r="I318" s="161"/>
      <c r="J318" s="161"/>
      <c r="K318" s="161"/>
    </row>
    <row r="319" spans="9:11" x14ac:dyDescent="0.2">
      <c r="I319" s="161"/>
      <c r="J319" s="161"/>
      <c r="K319" s="161"/>
    </row>
  </sheetData>
  <mergeCells count="16">
    <mergeCell ref="A9:E9"/>
    <mergeCell ref="A11:F11"/>
    <mergeCell ref="I7:I8"/>
    <mergeCell ref="J7:J8"/>
    <mergeCell ref="K7:K8"/>
    <mergeCell ref="N7:N8"/>
    <mergeCell ref="A6:H6"/>
    <mergeCell ref="A7:A8"/>
    <mergeCell ref="B7:B8"/>
    <mergeCell ref="C7:C8"/>
    <mergeCell ref="D7:D8"/>
    <mergeCell ref="E7:E8"/>
    <mergeCell ref="F7:F8"/>
    <mergeCell ref="G7:G8"/>
    <mergeCell ref="H7:H8"/>
    <mergeCell ref="L7:M7"/>
  </mergeCells>
  <pageMargins left="0.70866141732283472" right="0.70866141732283472" top="0.78740157480314965" bottom="0.78740157480314965" header="0.31496062992125984" footer="0.31496062992125984"/>
  <pageSetup paperSize="9" scale="65" orientation="landscape" r:id="rId1"/>
  <headerFooter>
    <oddFooter>&amp;L&amp;"Arial,Kurzíva"Zastupitelstvo Olomouckého kraje 20-02-2015
6.1 Rozpočet Olomouckého kraje 2015 - investice
Příloha č. 1: Návrh nových investičních akcí 2015&amp;RStrana &amp;P (celkem 22)</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31"/>
  <sheetViews>
    <sheetView view="pageLayout" topLeftCell="B10" zoomScaleNormal="90" workbookViewId="0">
      <selection activeCell="D23" sqref="D23:D25"/>
    </sheetView>
  </sheetViews>
  <sheetFormatPr defaultRowHeight="15" x14ac:dyDescent="0.2"/>
  <cols>
    <col min="1" max="1" width="13.7109375" style="541" hidden="1" customWidth="1"/>
    <col min="2" max="2" width="6.7109375" style="541" customWidth="1"/>
    <col min="3" max="3" width="9.28515625" style="541" hidden="1" customWidth="1"/>
    <col min="4" max="4" width="9.7109375" style="541" customWidth="1"/>
    <col min="5" max="5" width="37.85546875" style="990" customWidth="1"/>
    <col min="6" max="6" width="16.85546875" style="541" customWidth="1"/>
    <col min="7" max="7" width="19" style="541" customWidth="1"/>
    <col min="8" max="8" width="16.140625" style="541" hidden="1" customWidth="1"/>
    <col min="9" max="11" width="15.42578125" style="541" hidden="1" customWidth="1"/>
    <col min="12" max="12" width="0.85546875" style="541" hidden="1" customWidth="1"/>
    <col min="13" max="13" width="21.42578125" style="541" customWidth="1"/>
    <col min="14" max="14" width="15.7109375" style="541" customWidth="1"/>
    <col min="15" max="15" width="16.42578125" style="541" customWidth="1"/>
    <col min="16" max="16" width="12.42578125" style="541" bestFit="1" customWidth="1"/>
    <col min="17" max="17" width="10" style="541" bestFit="1" customWidth="1"/>
    <col min="18" max="16384" width="9.140625" style="541"/>
  </cols>
  <sheetData>
    <row r="1" spans="1:17" s="984" customFormat="1" ht="15.75" x14ac:dyDescent="0.25">
      <c r="A1" s="982"/>
      <c r="B1" s="982" t="s">
        <v>369</v>
      </c>
      <c r="C1" s="982"/>
      <c r="D1" s="982"/>
      <c r="E1" s="982"/>
      <c r="F1" s="982"/>
      <c r="G1" s="982"/>
      <c r="H1" s="982"/>
      <c r="I1" s="982"/>
      <c r="J1" s="982"/>
      <c r="K1" s="982"/>
      <c r="L1" s="982"/>
      <c r="M1" s="982"/>
      <c r="N1" s="982"/>
      <c r="O1" s="983" t="s">
        <v>10</v>
      </c>
    </row>
    <row r="2" spans="1:17" s="984" customFormat="1" ht="15.75" customHeight="1" x14ac:dyDescent="0.25">
      <c r="A2" s="982"/>
      <c r="B2" s="982"/>
      <c r="C2" s="982"/>
      <c r="D2" s="982"/>
      <c r="E2" s="982"/>
      <c r="F2" s="982"/>
      <c r="G2" s="982"/>
      <c r="H2" s="982"/>
      <c r="I2" s="982"/>
      <c r="J2" s="982"/>
      <c r="K2" s="982"/>
      <c r="L2" s="982"/>
      <c r="M2" s="982"/>
      <c r="N2" s="982"/>
      <c r="O2" s="983"/>
    </row>
    <row r="3" spans="1:17" ht="16.5" thickBot="1" x14ac:dyDescent="0.3">
      <c r="A3" s="982"/>
      <c r="B3" s="982"/>
      <c r="C3" s="982"/>
      <c r="D3" s="982"/>
      <c r="E3" s="982"/>
      <c r="F3" s="982"/>
      <c r="G3" s="982"/>
      <c r="H3" s="982"/>
      <c r="I3" s="982"/>
      <c r="J3" s="982"/>
      <c r="K3" s="982"/>
      <c r="L3" s="982"/>
      <c r="M3" s="982"/>
      <c r="N3" s="982"/>
      <c r="O3" s="985"/>
    </row>
    <row r="4" spans="1:17" x14ac:dyDescent="0.2">
      <c r="A4" s="1449" t="s">
        <v>4</v>
      </c>
      <c r="B4" s="1451" t="s">
        <v>306</v>
      </c>
      <c r="C4" s="1453" t="s">
        <v>3</v>
      </c>
      <c r="D4" s="1455" t="s">
        <v>307</v>
      </c>
      <c r="E4" s="1457" t="s">
        <v>308</v>
      </c>
      <c r="F4" s="1467" t="s">
        <v>309</v>
      </c>
      <c r="G4" s="1455" t="s">
        <v>310</v>
      </c>
      <c r="H4" s="1461"/>
      <c r="I4" s="1459"/>
      <c r="J4" s="1463" t="s">
        <v>312</v>
      </c>
      <c r="K4" s="1463" t="s">
        <v>313</v>
      </c>
      <c r="L4" s="1465" t="s">
        <v>314</v>
      </c>
      <c r="M4" s="1455" t="s">
        <v>315</v>
      </c>
      <c r="N4" s="1455" t="s">
        <v>316</v>
      </c>
      <c r="O4" s="1459" t="s">
        <v>317</v>
      </c>
    </row>
    <row r="5" spans="1:17" ht="15.75" thickBot="1" x14ac:dyDescent="0.25">
      <c r="A5" s="1450"/>
      <c r="B5" s="1452"/>
      <c r="C5" s="1454"/>
      <c r="D5" s="1456"/>
      <c r="E5" s="1458"/>
      <c r="F5" s="1468"/>
      <c r="G5" s="1456"/>
      <c r="H5" s="1462"/>
      <c r="I5" s="1460"/>
      <c r="J5" s="1464"/>
      <c r="K5" s="1464"/>
      <c r="L5" s="1466"/>
      <c r="M5" s="1456"/>
      <c r="N5" s="1456"/>
      <c r="O5" s="1460"/>
    </row>
    <row r="6" spans="1:17" ht="30" x14ac:dyDescent="0.2">
      <c r="A6" s="975">
        <v>60004100865</v>
      </c>
      <c r="B6" s="1013">
        <v>50</v>
      </c>
      <c r="C6" s="1014">
        <v>2212</v>
      </c>
      <c r="D6" s="1014">
        <v>61</v>
      </c>
      <c r="E6" s="1204" t="s">
        <v>318</v>
      </c>
      <c r="F6" s="1010">
        <v>60164</v>
      </c>
      <c r="G6" s="997">
        <v>55925</v>
      </c>
      <c r="H6" s="998"/>
      <c r="I6" s="998"/>
      <c r="J6" s="998"/>
      <c r="K6" s="999"/>
      <c r="L6" s="1000"/>
      <c r="M6" s="998">
        <f t="shared" ref="M6:M13" si="0">G6*0.5</f>
        <v>27962.5</v>
      </c>
      <c r="N6" s="998">
        <v>4239</v>
      </c>
      <c r="O6" s="1006">
        <f t="shared" ref="O6:O14" si="1">M6+N6</f>
        <v>32201.5</v>
      </c>
      <c r="P6" s="986"/>
    </row>
    <row r="7" spans="1:17" ht="30" x14ac:dyDescent="0.2">
      <c r="A7" s="976">
        <v>60004100863</v>
      </c>
      <c r="B7" s="124">
        <v>50</v>
      </c>
      <c r="C7" s="977">
        <v>2212</v>
      </c>
      <c r="D7" s="977">
        <v>61</v>
      </c>
      <c r="E7" s="1205" t="s">
        <v>319</v>
      </c>
      <c r="F7" s="1011">
        <v>33567</v>
      </c>
      <c r="G7" s="1001">
        <v>31889</v>
      </c>
      <c r="H7" s="1001">
        <f>16658166.11*0.15</f>
        <v>2498724.9164999998</v>
      </c>
      <c r="I7" s="1001">
        <v>676550</v>
      </c>
      <c r="J7" s="1001">
        <v>420000</v>
      </c>
      <c r="K7" s="1001"/>
      <c r="L7" s="1001"/>
      <c r="M7" s="998">
        <f t="shared" si="0"/>
        <v>15944.5</v>
      </c>
      <c r="N7" s="1002">
        <v>1678</v>
      </c>
      <c r="O7" s="1006">
        <f t="shared" si="1"/>
        <v>17622.5</v>
      </c>
      <c r="P7" s="987"/>
    </row>
    <row r="8" spans="1:17" ht="45" x14ac:dyDescent="0.2">
      <c r="A8" s="976">
        <v>60004100864</v>
      </c>
      <c r="B8" s="124">
        <v>50</v>
      </c>
      <c r="C8" s="977">
        <v>2212</v>
      </c>
      <c r="D8" s="977">
        <v>61</v>
      </c>
      <c r="E8" s="1205" t="s">
        <v>320</v>
      </c>
      <c r="F8" s="1011">
        <v>60285</v>
      </c>
      <c r="G8" s="1001">
        <v>57271</v>
      </c>
      <c r="H8" s="1001">
        <v>1940829.15</v>
      </c>
      <c r="I8" s="1001">
        <v>355220</v>
      </c>
      <c r="J8" s="1001">
        <v>215430</v>
      </c>
      <c r="K8" s="1001">
        <f>L8-248400+32970</f>
        <v>0</v>
      </c>
      <c r="L8" s="1001">
        <f>100430+115000</f>
        <v>215430</v>
      </c>
      <c r="M8" s="998">
        <f t="shared" si="0"/>
        <v>28635.5</v>
      </c>
      <c r="N8" s="1002">
        <v>3014</v>
      </c>
      <c r="O8" s="1006">
        <f t="shared" si="1"/>
        <v>31649.5</v>
      </c>
      <c r="P8" s="988"/>
    </row>
    <row r="9" spans="1:17" ht="30" x14ac:dyDescent="0.2">
      <c r="A9" s="978">
        <v>60001100873</v>
      </c>
      <c r="B9" s="124">
        <v>50</v>
      </c>
      <c r="C9" s="979">
        <v>3122</v>
      </c>
      <c r="D9" s="979">
        <v>61</v>
      </c>
      <c r="E9" s="1206" t="s">
        <v>321</v>
      </c>
      <c r="F9" s="1011">
        <v>9706</v>
      </c>
      <c r="G9" s="1001">
        <v>9221</v>
      </c>
      <c r="H9" s="1001">
        <v>1430508</v>
      </c>
      <c r="I9" s="1001">
        <v>2317150</v>
      </c>
      <c r="J9" s="1001">
        <v>420000</v>
      </c>
      <c r="K9" s="1003">
        <f>L9-420000</f>
        <v>61564</v>
      </c>
      <c r="L9" s="1001">
        <f>187000+115000+124025+55539</f>
        <v>481564</v>
      </c>
      <c r="M9" s="998">
        <f t="shared" si="0"/>
        <v>4610.5</v>
      </c>
      <c r="N9" s="1002">
        <v>485</v>
      </c>
      <c r="O9" s="1006">
        <f t="shared" si="1"/>
        <v>5095.5</v>
      </c>
      <c r="P9" s="989"/>
      <c r="Q9" s="987"/>
    </row>
    <row r="10" spans="1:17" ht="22.5" customHeight="1" x14ac:dyDescent="0.2">
      <c r="A10" s="978">
        <v>60001100875</v>
      </c>
      <c r="B10" s="124">
        <v>50</v>
      </c>
      <c r="C10" s="979">
        <v>3113</v>
      </c>
      <c r="D10" s="979">
        <v>61</v>
      </c>
      <c r="E10" s="1206" t="s">
        <v>322</v>
      </c>
      <c r="F10" s="1011">
        <v>25000</v>
      </c>
      <c r="G10" s="1001">
        <v>23750</v>
      </c>
      <c r="H10" s="1001">
        <v>1944167</v>
      </c>
      <c r="I10" s="1001">
        <v>8900885</v>
      </c>
      <c r="J10" s="1001">
        <v>354400</v>
      </c>
      <c r="K10" s="1001"/>
      <c r="L10" s="1001"/>
      <c r="M10" s="998">
        <f>G10*0.5</f>
        <v>11875</v>
      </c>
      <c r="N10" s="1002">
        <v>1250</v>
      </c>
      <c r="O10" s="1006">
        <f>M10+N10</f>
        <v>13125</v>
      </c>
      <c r="P10" s="989"/>
      <c r="Q10" s="987"/>
    </row>
    <row r="11" spans="1:17" ht="35.25" customHeight="1" x14ac:dyDescent="0.2">
      <c r="A11" s="978">
        <v>60001100877</v>
      </c>
      <c r="B11" s="124">
        <v>50</v>
      </c>
      <c r="C11" s="979">
        <v>3122</v>
      </c>
      <c r="D11" s="979">
        <v>61</v>
      </c>
      <c r="E11" s="1206" t="s">
        <v>377</v>
      </c>
      <c r="F11" s="1011">
        <v>7300</v>
      </c>
      <c r="G11" s="1001">
        <v>6935</v>
      </c>
      <c r="H11" s="1001"/>
      <c r="I11" s="1001"/>
      <c r="J11" s="1001"/>
      <c r="K11" s="1003"/>
      <c r="L11" s="1001"/>
      <c r="M11" s="998">
        <f>G11*0.5</f>
        <v>3467.5</v>
      </c>
      <c r="N11" s="1002">
        <v>365</v>
      </c>
      <c r="O11" s="1006">
        <f>M11+N11</f>
        <v>3832.5</v>
      </c>
      <c r="P11" s="989"/>
      <c r="Q11" s="987"/>
    </row>
    <row r="12" spans="1:17" ht="30" x14ac:dyDescent="0.2">
      <c r="A12" s="978">
        <v>60001100878</v>
      </c>
      <c r="B12" s="124">
        <v>50</v>
      </c>
      <c r="C12" s="979">
        <v>3122</v>
      </c>
      <c r="D12" s="979">
        <v>61</v>
      </c>
      <c r="E12" s="1206" t="s">
        <v>323</v>
      </c>
      <c r="F12" s="1011">
        <v>21000</v>
      </c>
      <c r="G12" s="1001">
        <v>19950</v>
      </c>
      <c r="H12" s="1001">
        <v>477759</v>
      </c>
      <c r="I12" s="1001">
        <v>7156701</v>
      </c>
      <c r="J12" s="1001">
        <v>90000</v>
      </c>
      <c r="K12" s="1003">
        <f>L12-330000+240000</f>
        <v>170000</v>
      </c>
      <c r="L12" s="1001">
        <f>93000+100000+67000</f>
        <v>260000</v>
      </c>
      <c r="M12" s="998">
        <f t="shared" si="0"/>
        <v>9975</v>
      </c>
      <c r="N12" s="1002">
        <v>1050</v>
      </c>
      <c r="O12" s="1006">
        <f t="shared" si="1"/>
        <v>11025</v>
      </c>
      <c r="P12" s="989"/>
      <c r="Q12" s="987"/>
    </row>
    <row r="13" spans="1:17" ht="30" x14ac:dyDescent="0.2">
      <c r="A13" s="978">
        <v>60001100879</v>
      </c>
      <c r="B13" s="124">
        <v>50</v>
      </c>
      <c r="C13" s="979">
        <v>3122</v>
      </c>
      <c r="D13" s="979">
        <v>61</v>
      </c>
      <c r="E13" s="1206" t="s">
        <v>324</v>
      </c>
      <c r="F13" s="1011">
        <v>15000</v>
      </c>
      <c r="G13" s="1001">
        <v>14250</v>
      </c>
      <c r="H13" s="1001">
        <v>2551829</v>
      </c>
      <c r="I13" s="1001">
        <v>10190707</v>
      </c>
      <c r="J13" s="1001">
        <v>376000</v>
      </c>
      <c r="K13" s="1001">
        <f>L13-600000+224000</f>
        <v>0</v>
      </c>
      <c r="L13" s="1001">
        <f>193000+115000+68000</f>
        <v>376000</v>
      </c>
      <c r="M13" s="998">
        <f t="shared" si="0"/>
        <v>7125</v>
      </c>
      <c r="N13" s="1002">
        <v>750</v>
      </c>
      <c r="O13" s="1006">
        <f t="shared" si="1"/>
        <v>7875</v>
      </c>
      <c r="P13" s="989"/>
      <c r="Q13" s="987"/>
    </row>
    <row r="14" spans="1:17" ht="48.75" customHeight="1" thickBot="1" x14ac:dyDescent="0.25">
      <c r="A14" s="978">
        <v>60001100880</v>
      </c>
      <c r="B14" s="1015">
        <v>52</v>
      </c>
      <c r="C14" s="1016">
        <v>3121</v>
      </c>
      <c r="D14" s="1016">
        <v>61</v>
      </c>
      <c r="E14" s="1207" t="s">
        <v>325</v>
      </c>
      <c r="F14" s="1012">
        <v>40427</v>
      </c>
      <c r="G14" s="1004">
        <v>16830</v>
      </c>
      <c r="H14" s="1004">
        <v>1419995</v>
      </c>
      <c r="I14" s="1004">
        <v>3459929</v>
      </c>
      <c r="J14" s="1004">
        <v>289000</v>
      </c>
      <c r="K14" s="1004">
        <f>L14-320000+31000</f>
        <v>0</v>
      </c>
      <c r="L14" s="1004">
        <f>90000+115000+84000</f>
        <v>289000</v>
      </c>
      <c r="M14" s="998">
        <v>0</v>
      </c>
      <c r="N14" s="1005">
        <v>23597</v>
      </c>
      <c r="O14" s="1007">
        <f t="shared" si="1"/>
        <v>23597</v>
      </c>
      <c r="P14" s="989"/>
      <c r="Q14" s="987"/>
    </row>
    <row r="15" spans="1:17" s="369" customFormat="1" ht="18.75" thickBot="1" x14ac:dyDescent="0.3">
      <c r="B15" s="1282" t="s">
        <v>77</v>
      </c>
      <c r="C15" s="1283"/>
      <c r="D15" s="1283"/>
      <c r="E15" s="1297"/>
      <c r="F15" s="1008">
        <f t="shared" ref="F15:O15" si="2">SUM(F6:F14)</f>
        <v>272449</v>
      </c>
      <c r="G15" s="1008">
        <f t="shared" si="2"/>
        <v>236021</v>
      </c>
      <c r="H15" s="1008">
        <f t="shared" si="2"/>
        <v>12263812.066500001</v>
      </c>
      <c r="I15" s="1008">
        <f t="shared" si="2"/>
        <v>33057142</v>
      </c>
      <c r="J15" s="1008">
        <f t="shared" si="2"/>
        <v>2164830</v>
      </c>
      <c r="K15" s="1008">
        <f t="shared" si="2"/>
        <v>231564</v>
      </c>
      <c r="L15" s="1008">
        <f t="shared" si="2"/>
        <v>1621994</v>
      </c>
      <c r="M15" s="1008">
        <f t="shared" si="2"/>
        <v>109595.5</v>
      </c>
      <c r="N15" s="1008">
        <f t="shared" si="2"/>
        <v>36428</v>
      </c>
      <c r="O15" s="1008">
        <f t="shared" si="2"/>
        <v>146023.5</v>
      </c>
      <c r="P15" s="1009"/>
    </row>
    <row r="17" spans="1:11" x14ac:dyDescent="0.2">
      <c r="H17" s="990"/>
      <c r="I17" s="987"/>
      <c r="J17" s="987"/>
      <c r="K17" s="987"/>
    </row>
    <row r="18" spans="1:11" x14ac:dyDescent="0.2">
      <c r="A18" s="991"/>
      <c r="B18" s="991"/>
      <c r="C18" s="991"/>
      <c r="D18" s="991"/>
      <c r="G18" s="992"/>
      <c r="K18" s="987"/>
    </row>
    <row r="19" spans="1:11" x14ac:dyDescent="0.2">
      <c r="K19" s="987"/>
    </row>
    <row r="21" spans="1:11" ht="15.75" x14ac:dyDescent="0.2">
      <c r="G21" s="993"/>
      <c r="H21" s="994"/>
      <c r="I21" s="994"/>
      <c r="J21" s="994"/>
    </row>
    <row r="22" spans="1:11" x14ac:dyDescent="0.2">
      <c r="E22" s="995"/>
      <c r="H22" s="987"/>
      <c r="I22" s="987"/>
      <c r="J22" s="987"/>
    </row>
    <row r="23" spans="1:11" x14ac:dyDescent="0.2">
      <c r="H23" s="987"/>
      <c r="I23" s="987"/>
      <c r="J23" s="987"/>
    </row>
    <row r="24" spans="1:11" x14ac:dyDescent="0.2">
      <c r="H24" s="987"/>
      <c r="I24" s="987"/>
      <c r="J24" s="987"/>
    </row>
    <row r="25" spans="1:11" x14ac:dyDescent="0.2">
      <c r="H25" s="987"/>
      <c r="I25" s="987"/>
      <c r="J25" s="987"/>
    </row>
    <row r="26" spans="1:11" x14ac:dyDescent="0.2">
      <c r="H26" s="987"/>
      <c r="I26" s="987"/>
      <c r="J26" s="987"/>
    </row>
    <row r="27" spans="1:11" ht="15.75" x14ac:dyDescent="0.25">
      <c r="H27" s="996"/>
      <c r="I27" s="996"/>
      <c r="J27" s="996"/>
    </row>
    <row r="29" spans="1:11" ht="15.75" x14ac:dyDescent="0.25">
      <c r="G29" s="980"/>
      <c r="H29" s="981"/>
    </row>
    <row r="31" spans="1:11" ht="15.75" x14ac:dyDescent="0.25">
      <c r="G31" s="980"/>
      <c r="H31" s="981"/>
    </row>
  </sheetData>
  <mergeCells count="15">
    <mergeCell ref="N4:N5"/>
    <mergeCell ref="O4:O5"/>
    <mergeCell ref="B15:E15"/>
    <mergeCell ref="G4:G5"/>
    <mergeCell ref="H4:I5"/>
    <mergeCell ref="J4:J5"/>
    <mergeCell ref="K4:K5"/>
    <mergeCell ref="L4:L5"/>
    <mergeCell ref="M4:M5"/>
    <mergeCell ref="F4:F5"/>
    <mergeCell ref="A4:A5"/>
    <mergeCell ref="B4:B5"/>
    <mergeCell ref="C4:C5"/>
    <mergeCell ref="D4:D5"/>
    <mergeCell ref="E4:E5"/>
  </mergeCells>
  <pageMargins left="0.70866141732283472" right="0.70866141732283472" top="0.78740157480314965" bottom="0.78740157480314965" header="0.31496062992125984" footer="0.31496062992125984"/>
  <pageSetup paperSize="9" scale="84" orientation="landscape" r:id="rId1"/>
  <headerFooter>
    <oddFooter>&amp;L&amp;"Arial,Kurzíva"Zastupitelstvo Olomouckého kraje 20-02-2015
6.1. Rozpočet Olomouckého kraje 2015 - investice
Příloha č. 1: Návrh nových investičních akcí 2015&amp;RStrana &amp;P (celkem 22)</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51"/>
  <sheetViews>
    <sheetView topLeftCell="B1" zoomScaleNormal="100" workbookViewId="0">
      <selection activeCell="B8" sqref="B8:F8"/>
    </sheetView>
  </sheetViews>
  <sheetFormatPr defaultRowHeight="15" x14ac:dyDescent="0.2"/>
  <cols>
    <col min="1" max="1" width="13.7109375" style="541" hidden="1" customWidth="1"/>
    <col min="2" max="2" width="6.7109375" style="541" customWidth="1"/>
    <col min="3" max="3" width="9.28515625" style="541" hidden="1" customWidth="1"/>
    <col min="4" max="4" width="11" style="541" customWidth="1"/>
    <col min="5" max="5" width="44" style="990" customWidth="1"/>
    <col min="6" max="6" width="22.42578125" style="541" customWidth="1"/>
    <col min="7" max="7" width="21.7109375" style="541" customWidth="1"/>
    <col min="8" max="8" width="24" style="541" customWidth="1"/>
    <col min="9" max="9" width="12.42578125" style="541" bestFit="1" customWidth="1"/>
    <col min="10" max="10" width="10" style="541" bestFit="1" customWidth="1"/>
    <col min="11" max="16384" width="9.140625" style="541"/>
  </cols>
  <sheetData>
    <row r="1" spans="1:8" s="984" customFormat="1" ht="15.75" x14ac:dyDescent="0.25">
      <c r="A1" s="982"/>
      <c r="B1" s="982" t="s">
        <v>370</v>
      </c>
      <c r="C1" s="982"/>
      <c r="D1" s="982"/>
      <c r="E1" s="982"/>
      <c r="F1" s="982"/>
      <c r="G1" s="982"/>
      <c r="H1" s="983" t="s">
        <v>10</v>
      </c>
    </row>
    <row r="2" spans="1:8" ht="16.5" thickBot="1" x14ac:dyDescent="0.3">
      <c r="A2" s="982"/>
      <c r="B2" s="982"/>
      <c r="C2" s="982"/>
      <c r="D2" s="982"/>
      <c r="E2" s="982"/>
      <c r="F2" s="982"/>
      <c r="G2" s="982"/>
      <c r="H2" s="982"/>
    </row>
    <row r="3" spans="1:8" ht="15" customHeight="1" x14ac:dyDescent="0.2">
      <c r="A3" s="1449" t="s">
        <v>4</v>
      </c>
      <c r="B3" s="1451" t="s">
        <v>306</v>
      </c>
      <c r="C3" s="1472" t="s">
        <v>3</v>
      </c>
      <c r="D3" s="1455" t="s">
        <v>307</v>
      </c>
      <c r="E3" s="1455" t="s">
        <v>308</v>
      </c>
      <c r="F3" s="1455" t="s">
        <v>310</v>
      </c>
      <c r="G3" s="1455" t="s">
        <v>311</v>
      </c>
      <c r="H3" s="1467" t="s">
        <v>309</v>
      </c>
    </row>
    <row r="4" spans="1:8" ht="15.75" customHeight="1" thickBot="1" x14ac:dyDescent="0.25">
      <c r="A4" s="1450"/>
      <c r="B4" s="1452"/>
      <c r="C4" s="1473"/>
      <c r="D4" s="1456"/>
      <c r="E4" s="1456"/>
      <c r="F4" s="1456"/>
      <c r="G4" s="1456"/>
      <c r="H4" s="1468"/>
    </row>
    <row r="5" spans="1:8" ht="43.5" customHeight="1" thickBot="1" x14ac:dyDescent="0.25">
      <c r="A5" s="975">
        <v>60004100865</v>
      </c>
      <c r="B5" s="1144">
        <v>17</v>
      </c>
      <c r="C5" s="1145">
        <v>2212</v>
      </c>
      <c r="D5" s="1145">
        <v>61</v>
      </c>
      <c r="E5" s="1146" t="s">
        <v>372</v>
      </c>
      <c r="F5" s="464">
        <v>279840</v>
      </c>
      <c r="G5" s="1147">
        <v>1200</v>
      </c>
      <c r="H5" s="1490">
        <f>SUM(F5:G5)</f>
        <v>281040</v>
      </c>
    </row>
    <row r="6" spans="1:8" s="369" customFormat="1" ht="18.75" thickBot="1" x14ac:dyDescent="0.3">
      <c r="B6" s="1282" t="s">
        <v>77</v>
      </c>
      <c r="C6" s="1283"/>
      <c r="D6" s="1283"/>
      <c r="E6" s="1297"/>
      <c r="F6" s="790">
        <f>SUM(F5:F5)</f>
        <v>279840</v>
      </c>
      <c r="G6" s="790">
        <f>SUM(G5:G5)</f>
        <v>1200</v>
      </c>
      <c r="H6" s="790">
        <f>SUM(H5:H5)</f>
        <v>281040</v>
      </c>
    </row>
    <row r="7" spans="1:8" ht="11.25" customHeight="1" x14ac:dyDescent="0.2"/>
    <row r="8" spans="1:8" s="1100" customFormat="1" ht="25.5" customHeight="1" thickBot="1" x14ac:dyDescent="0.25">
      <c r="B8" s="1474" t="s">
        <v>413</v>
      </c>
      <c r="C8" s="1474"/>
      <c r="D8" s="1474"/>
      <c r="E8" s="1474"/>
      <c r="F8" s="1474"/>
      <c r="G8" s="1208"/>
    </row>
    <row r="9" spans="1:8" s="1100" customFormat="1" ht="26.25" thickBot="1" x14ac:dyDescent="0.25">
      <c r="A9" s="1136"/>
      <c r="B9" s="1137" t="s">
        <v>51</v>
      </c>
      <c r="C9" s="1139"/>
      <c r="D9" s="1209" t="s">
        <v>378</v>
      </c>
      <c r="E9" s="1481" t="s">
        <v>70</v>
      </c>
      <c r="F9" s="1482"/>
      <c r="G9" s="1483"/>
      <c r="H9" s="1138" t="s">
        <v>309</v>
      </c>
    </row>
    <row r="10" spans="1:8" s="1208" customFormat="1" ht="18" customHeight="1" thickBot="1" x14ac:dyDescent="0.25">
      <c r="A10" s="1136"/>
      <c r="B10" s="1475" t="s">
        <v>520</v>
      </c>
      <c r="C10" s="1476"/>
      <c r="D10" s="1476"/>
      <c r="E10" s="1476"/>
      <c r="F10" s="1476"/>
      <c r="G10" s="1476"/>
      <c r="H10" s="1477"/>
    </row>
    <row r="11" spans="1:8" s="867" customFormat="1" ht="25.5" x14ac:dyDescent="0.2">
      <c r="B11" s="60">
        <v>1</v>
      </c>
      <c r="C11" s="1140"/>
      <c r="D11" s="1141" t="s">
        <v>379</v>
      </c>
      <c r="E11" s="1484" t="s">
        <v>380</v>
      </c>
      <c r="F11" s="1485"/>
      <c r="G11" s="1486"/>
      <c r="H11" s="1142">
        <v>26000</v>
      </c>
    </row>
    <row r="12" spans="1:8" s="867" customFormat="1" ht="18" customHeight="1" x14ac:dyDescent="0.2">
      <c r="B12" s="1210">
        <v>2</v>
      </c>
      <c r="C12" s="1211"/>
      <c r="D12" s="1211" t="s">
        <v>381</v>
      </c>
      <c r="E12" s="1487" t="s">
        <v>382</v>
      </c>
      <c r="F12" s="1488"/>
      <c r="G12" s="1489"/>
      <c r="H12" s="1200">
        <v>29000</v>
      </c>
    </row>
    <row r="13" spans="1:8" s="867" customFormat="1" ht="18" customHeight="1" x14ac:dyDescent="0.2">
      <c r="B13" s="5">
        <v>3</v>
      </c>
      <c r="C13" s="593"/>
      <c r="D13" s="593" t="s">
        <v>407</v>
      </c>
      <c r="E13" s="1469" t="s">
        <v>408</v>
      </c>
      <c r="F13" s="1470"/>
      <c r="G13" s="1471"/>
      <c r="H13" s="673">
        <v>13100</v>
      </c>
    </row>
    <row r="14" spans="1:8" s="867" customFormat="1" ht="18" customHeight="1" x14ac:dyDescent="0.2">
      <c r="B14" s="5">
        <v>4</v>
      </c>
      <c r="C14" s="593"/>
      <c r="D14" s="593" t="s">
        <v>409</v>
      </c>
      <c r="E14" s="1469" t="s">
        <v>410</v>
      </c>
      <c r="F14" s="1470"/>
      <c r="G14" s="1471"/>
      <c r="H14" s="673">
        <v>17400</v>
      </c>
    </row>
    <row r="15" spans="1:8" s="867" customFormat="1" ht="18" customHeight="1" thickBot="1" x14ac:dyDescent="0.25">
      <c r="B15" s="742">
        <v>5</v>
      </c>
      <c r="C15" s="594"/>
      <c r="D15" s="594" t="s">
        <v>411</v>
      </c>
      <c r="E15" s="1478" t="s">
        <v>412</v>
      </c>
      <c r="F15" s="1479"/>
      <c r="G15" s="1480"/>
      <c r="H15" s="1143">
        <v>36300</v>
      </c>
    </row>
    <row r="16" spans="1:8" s="867" customFormat="1" ht="18" customHeight="1" thickBot="1" x14ac:dyDescent="0.25">
      <c r="B16" s="1475" t="s">
        <v>521</v>
      </c>
      <c r="C16" s="1476"/>
      <c r="D16" s="1476"/>
      <c r="E16" s="1476"/>
      <c r="F16" s="1476"/>
      <c r="G16" s="1476"/>
      <c r="H16" s="1477"/>
    </row>
    <row r="17" spans="2:8" s="867" customFormat="1" ht="18" customHeight="1" x14ac:dyDescent="0.2">
      <c r="B17" s="60">
        <v>1</v>
      </c>
      <c r="C17" s="1140"/>
      <c r="D17" s="1140" t="s">
        <v>383</v>
      </c>
      <c r="E17" s="1484" t="s">
        <v>384</v>
      </c>
      <c r="F17" s="1485"/>
      <c r="G17" s="1486"/>
      <c r="H17" s="1142">
        <v>25000</v>
      </c>
    </row>
    <row r="18" spans="2:8" s="867" customFormat="1" ht="18" customHeight="1" x14ac:dyDescent="0.2">
      <c r="B18" s="5">
        <v>2</v>
      </c>
      <c r="C18" s="593"/>
      <c r="D18" s="593" t="s">
        <v>168</v>
      </c>
      <c r="E18" s="1469" t="s">
        <v>385</v>
      </c>
      <c r="F18" s="1470"/>
      <c r="G18" s="1471"/>
      <c r="H18" s="673">
        <v>30000</v>
      </c>
    </row>
    <row r="19" spans="2:8" s="867" customFormat="1" ht="18" customHeight="1" x14ac:dyDescent="0.2">
      <c r="B19" s="5">
        <v>3</v>
      </c>
      <c r="C19" s="593"/>
      <c r="D19" s="593" t="s">
        <v>386</v>
      </c>
      <c r="E19" s="1469" t="s">
        <v>387</v>
      </c>
      <c r="F19" s="1470"/>
      <c r="G19" s="1471"/>
      <c r="H19" s="673">
        <v>30000</v>
      </c>
    </row>
    <row r="20" spans="2:8" s="867" customFormat="1" ht="18" customHeight="1" x14ac:dyDescent="0.2">
      <c r="B20" s="5">
        <v>4</v>
      </c>
      <c r="C20" s="593"/>
      <c r="D20" s="593" t="s">
        <v>205</v>
      </c>
      <c r="E20" s="1469" t="s">
        <v>388</v>
      </c>
      <c r="F20" s="1470"/>
      <c r="G20" s="1471"/>
      <c r="H20" s="673">
        <v>30000</v>
      </c>
    </row>
    <row r="21" spans="2:8" s="867" customFormat="1" ht="18" customHeight="1" x14ac:dyDescent="0.2">
      <c r="B21" s="5">
        <v>5</v>
      </c>
      <c r="C21" s="593"/>
      <c r="D21" s="593" t="s">
        <v>389</v>
      </c>
      <c r="E21" s="1469" t="s">
        <v>390</v>
      </c>
      <c r="F21" s="1470"/>
      <c r="G21" s="1471"/>
      <c r="H21" s="673">
        <v>15000</v>
      </c>
    </row>
    <row r="22" spans="2:8" s="867" customFormat="1" ht="18" customHeight="1" x14ac:dyDescent="0.2">
      <c r="B22" s="5">
        <v>6</v>
      </c>
      <c r="C22" s="593"/>
      <c r="D22" s="593" t="s">
        <v>391</v>
      </c>
      <c r="E22" s="1469" t="s">
        <v>392</v>
      </c>
      <c r="F22" s="1470"/>
      <c r="G22" s="1471"/>
      <c r="H22" s="673">
        <v>9000</v>
      </c>
    </row>
    <row r="23" spans="2:8" s="867" customFormat="1" ht="18" customHeight="1" x14ac:dyDescent="0.2">
      <c r="B23" s="5">
        <v>7</v>
      </c>
      <c r="C23" s="593"/>
      <c r="D23" s="593" t="s">
        <v>393</v>
      </c>
      <c r="E23" s="1469" t="s">
        <v>394</v>
      </c>
      <c r="F23" s="1470"/>
      <c r="G23" s="1471"/>
      <c r="H23" s="673">
        <v>10000</v>
      </c>
    </row>
    <row r="24" spans="2:8" s="867" customFormat="1" ht="18" customHeight="1" x14ac:dyDescent="0.2">
      <c r="B24" s="5">
        <v>8</v>
      </c>
      <c r="C24" s="593"/>
      <c r="D24" s="593" t="s">
        <v>395</v>
      </c>
      <c r="E24" s="1469" t="s">
        <v>396</v>
      </c>
      <c r="F24" s="1470"/>
      <c r="G24" s="1471"/>
      <c r="H24" s="673">
        <v>7000</v>
      </c>
    </row>
    <row r="25" spans="2:8" s="867" customFormat="1" ht="18" customHeight="1" x14ac:dyDescent="0.2">
      <c r="B25" s="5">
        <v>9</v>
      </c>
      <c r="C25" s="593"/>
      <c r="D25" s="593" t="s">
        <v>397</v>
      </c>
      <c r="E25" s="1469" t="s">
        <v>398</v>
      </c>
      <c r="F25" s="1470"/>
      <c r="G25" s="1471"/>
      <c r="H25" s="673">
        <v>7650</v>
      </c>
    </row>
    <row r="26" spans="2:8" s="867" customFormat="1" ht="18" customHeight="1" x14ac:dyDescent="0.2">
      <c r="B26" s="5">
        <v>10</v>
      </c>
      <c r="C26" s="593"/>
      <c r="D26" s="593" t="s">
        <v>399</v>
      </c>
      <c r="E26" s="1469" t="s">
        <v>400</v>
      </c>
      <c r="F26" s="1470"/>
      <c r="G26" s="1471"/>
      <c r="H26" s="673">
        <v>9000</v>
      </c>
    </row>
    <row r="27" spans="2:8" s="867" customFormat="1" ht="18" customHeight="1" x14ac:dyDescent="0.2">
      <c r="B27" s="5">
        <v>11</v>
      </c>
      <c r="C27" s="593"/>
      <c r="D27" s="593" t="s">
        <v>249</v>
      </c>
      <c r="E27" s="1469" t="s">
        <v>401</v>
      </c>
      <c r="F27" s="1470"/>
      <c r="G27" s="1471"/>
      <c r="H27" s="673">
        <v>7500</v>
      </c>
    </row>
    <row r="28" spans="2:8" s="867" customFormat="1" ht="18" customHeight="1" x14ac:dyDescent="0.2">
      <c r="B28" s="5">
        <v>12</v>
      </c>
      <c r="C28" s="593"/>
      <c r="D28" s="593" t="s">
        <v>402</v>
      </c>
      <c r="E28" s="1469" t="s">
        <v>403</v>
      </c>
      <c r="F28" s="1470"/>
      <c r="G28" s="1471"/>
      <c r="H28" s="673">
        <v>2000</v>
      </c>
    </row>
    <row r="29" spans="2:8" s="867" customFormat="1" ht="18" customHeight="1" x14ac:dyDescent="0.2">
      <c r="B29" s="5">
        <v>13</v>
      </c>
      <c r="C29" s="593"/>
      <c r="D29" s="593" t="s">
        <v>404</v>
      </c>
      <c r="E29" s="1469" t="s">
        <v>405</v>
      </c>
      <c r="F29" s="1470"/>
      <c r="G29" s="1471"/>
      <c r="H29" s="673">
        <v>3500</v>
      </c>
    </row>
    <row r="30" spans="2:8" s="867" customFormat="1" ht="18" customHeight="1" thickBot="1" x14ac:dyDescent="0.25">
      <c r="B30" s="742">
        <v>14</v>
      </c>
      <c r="C30" s="594"/>
      <c r="D30" s="594" t="s">
        <v>205</v>
      </c>
      <c r="E30" s="1478" t="s">
        <v>406</v>
      </c>
      <c r="F30" s="1479"/>
      <c r="G30" s="1480"/>
      <c r="H30" s="1143">
        <v>30000</v>
      </c>
    </row>
    <row r="31" spans="2:8" s="867" customFormat="1" ht="18" customHeight="1" x14ac:dyDescent="0.2"/>
    <row r="32" spans="2:8" s="867" customFormat="1" ht="18" customHeight="1" x14ac:dyDescent="0.2"/>
    <row r="33" spans="2:8" s="1100" customFormat="1" ht="12.75" x14ac:dyDescent="0.2"/>
    <row r="34" spans="2:8" s="1100" customFormat="1" ht="12.75" x14ac:dyDescent="0.2">
      <c r="B34" s="1208"/>
      <c r="C34" s="1208"/>
      <c r="D34" s="1208"/>
      <c r="E34" s="1135"/>
      <c r="F34" s="1208"/>
      <c r="G34" s="1208"/>
    </row>
    <row r="35" spans="2:8" s="1100" customFormat="1" ht="12.75" x14ac:dyDescent="0.2">
      <c r="B35" s="1208"/>
      <c r="C35" s="1208"/>
      <c r="D35" s="1208"/>
      <c r="E35" s="1135"/>
      <c r="F35" s="1208"/>
      <c r="G35" s="1208"/>
    </row>
    <row r="36" spans="2:8" x14ac:dyDescent="0.2">
      <c r="B36" s="1100"/>
      <c r="C36" s="1100"/>
      <c r="D36" s="1100"/>
      <c r="E36" s="1135"/>
      <c r="F36" s="1100"/>
      <c r="G36" s="1100"/>
      <c r="H36" s="1100"/>
    </row>
    <row r="37" spans="2:8" x14ac:dyDescent="0.2">
      <c r="E37" s="541"/>
    </row>
    <row r="38" spans="2:8" x14ac:dyDescent="0.2">
      <c r="E38" s="541"/>
    </row>
    <row r="39" spans="2:8" x14ac:dyDescent="0.2">
      <c r="E39" s="541"/>
    </row>
    <row r="40" spans="2:8" x14ac:dyDescent="0.2">
      <c r="E40" s="541"/>
    </row>
    <row r="41" spans="2:8" x14ac:dyDescent="0.2">
      <c r="E41" s="541"/>
    </row>
    <row r="42" spans="2:8" x14ac:dyDescent="0.2">
      <c r="E42" s="541"/>
    </row>
    <row r="43" spans="2:8" x14ac:dyDescent="0.2">
      <c r="E43" s="541"/>
    </row>
    <row r="44" spans="2:8" x14ac:dyDescent="0.2">
      <c r="E44" s="541"/>
    </row>
    <row r="45" spans="2:8" x14ac:dyDescent="0.2">
      <c r="E45" s="541"/>
    </row>
    <row r="46" spans="2:8" x14ac:dyDescent="0.2">
      <c r="E46" s="541"/>
    </row>
    <row r="47" spans="2:8" x14ac:dyDescent="0.2">
      <c r="E47" s="541"/>
    </row>
    <row r="48" spans="2:8" x14ac:dyDescent="0.2">
      <c r="E48" s="541"/>
    </row>
    <row r="49" spans="5:5" x14ac:dyDescent="0.2">
      <c r="E49" s="541"/>
    </row>
    <row r="50" spans="5:5" x14ac:dyDescent="0.2">
      <c r="E50" s="541"/>
    </row>
    <row r="51" spans="5:5" x14ac:dyDescent="0.2">
      <c r="E51" s="541"/>
    </row>
    <row r="52" spans="5:5" x14ac:dyDescent="0.2">
      <c r="E52" s="541"/>
    </row>
    <row r="53" spans="5:5" x14ac:dyDescent="0.2">
      <c r="E53" s="541"/>
    </row>
    <row r="54" spans="5:5" x14ac:dyDescent="0.2">
      <c r="E54" s="541"/>
    </row>
    <row r="55" spans="5:5" x14ac:dyDescent="0.2">
      <c r="E55" s="541"/>
    </row>
    <row r="56" spans="5:5" x14ac:dyDescent="0.2">
      <c r="E56" s="541"/>
    </row>
    <row r="57" spans="5:5" x14ac:dyDescent="0.2">
      <c r="E57" s="541"/>
    </row>
    <row r="58" spans="5:5" x14ac:dyDescent="0.2">
      <c r="E58" s="541"/>
    </row>
    <row r="59" spans="5:5" x14ac:dyDescent="0.2">
      <c r="E59" s="541"/>
    </row>
    <row r="60" spans="5:5" x14ac:dyDescent="0.2">
      <c r="E60" s="541"/>
    </row>
    <row r="61" spans="5:5" x14ac:dyDescent="0.2">
      <c r="E61" s="541"/>
    </row>
    <row r="62" spans="5:5" x14ac:dyDescent="0.2">
      <c r="E62" s="541"/>
    </row>
    <row r="63" spans="5:5" x14ac:dyDescent="0.2">
      <c r="E63" s="541"/>
    </row>
    <row r="64" spans="5:5" x14ac:dyDescent="0.2">
      <c r="E64" s="541"/>
    </row>
    <row r="65" spans="5:5" x14ac:dyDescent="0.2">
      <c r="E65" s="541"/>
    </row>
    <row r="66" spans="5:5" x14ac:dyDescent="0.2">
      <c r="E66" s="541"/>
    </row>
    <row r="67" spans="5:5" x14ac:dyDescent="0.2">
      <c r="E67" s="541"/>
    </row>
    <row r="68" spans="5:5" x14ac:dyDescent="0.2">
      <c r="E68" s="541"/>
    </row>
    <row r="69" spans="5:5" x14ac:dyDescent="0.2">
      <c r="E69" s="541"/>
    </row>
    <row r="70" spans="5:5" x14ac:dyDescent="0.2">
      <c r="E70" s="541"/>
    </row>
    <row r="71" spans="5:5" x14ac:dyDescent="0.2">
      <c r="E71" s="541"/>
    </row>
    <row r="72" spans="5:5" x14ac:dyDescent="0.2">
      <c r="E72" s="541"/>
    </row>
    <row r="73" spans="5:5" x14ac:dyDescent="0.2">
      <c r="E73" s="541"/>
    </row>
    <row r="74" spans="5:5" x14ac:dyDescent="0.2">
      <c r="E74" s="541"/>
    </row>
    <row r="75" spans="5:5" x14ac:dyDescent="0.2">
      <c r="E75" s="541"/>
    </row>
    <row r="76" spans="5:5" x14ac:dyDescent="0.2">
      <c r="E76" s="541"/>
    </row>
    <row r="77" spans="5:5" x14ac:dyDescent="0.2">
      <c r="E77" s="541"/>
    </row>
    <row r="78" spans="5:5" x14ac:dyDescent="0.2">
      <c r="E78" s="541"/>
    </row>
    <row r="79" spans="5:5" x14ac:dyDescent="0.2">
      <c r="E79" s="541"/>
    </row>
    <row r="80" spans="5:5" x14ac:dyDescent="0.2">
      <c r="E80" s="541"/>
    </row>
    <row r="81" spans="5:5" x14ac:dyDescent="0.2">
      <c r="E81" s="541"/>
    </row>
    <row r="82" spans="5:5" x14ac:dyDescent="0.2">
      <c r="E82" s="541"/>
    </row>
    <row r="83" spans="5:5" x14ac:dyDescent="0.2">
      <c r="E83" s="541"/>
    </row>
    <row r="84" spans="5:5" x14ac:dyDescent="0.2">
      <c r="E84" s="541"/>
    </row>
    <row r="85" spans="5:5" x14ac:dyDescent="0.2">
      <c r="E85" s="541"/>
    </row>
    <row r="86" spans="5:5" x14ac:dyDescent="0.2">
      <c r="E86" s="541"/>
    </row>
    <row r="87" spans="5:5" x14ac:dyDescent="0.2">
      <c r="E87" s="541"/>
    </row>
    <row r="88" spans="5:5" x14ac:dyDescent="0.2">
      <c r="E88" s="541"/>
    </row>
    <row r="89" spans="5:5" x14ac:dyDescent="0.2">
      <c r="E89" s="541"/>
    </row>
    <row r="90" spans="5:5" x14ac:dyDescent="0.2">
      <c r="E90" s="541"/>
    </row>
    <row r="91" spans="5:5" x14ac:dyDescent="0.2">
      <c r="E91" s="541"/>
    </row>
    <row r="92" spans="5:5" x14ac:dyDescent="0.2">
      <c r="E92" s="541"/>
    </row>
    <row r="93" spans="5:5" x14ac:dyDescent="0.2">
      <c r="E93" s="541"/>
    </row>
    <row r="94" spans="5:5" x14ac:dyDescent="0.2">
      <c r="E94" s="541"/>
    </row>
    <row r="95" spans="5:5" x14ac:dyDescent="0.2">
      <c r="E95" s="541"/>
    </row>
    <row r="96" spans="5:5" x14ac:dyDescent="0.2">
      <c r="E96" s="541"/>
    </row>
    <row r="97" spans="5:5" x14ac:dyDescent="0.2">
      <c r="E97" s="541"/>
    </row>
    <row r="98" spans="5:5" x14ac:dyDescent="0.2">
      <c r="E98" s="541"/>
    </row>
    <row r="99" spans="5:5" x14ac:dyDescent="0.2">
      <c r="E99" s="541"/>
    </row>
    <row r="100" spans="5:5" x14ac:dyDescent="0.2">
      <c r="E100" s="541"/>
    </row>
    <row r="101" spans="5:5" x14ac:dyDescent="0.2">
      <c r="E101" s="541"/>
    </row>
    <row r="102" spans="5:5" x14ac:dyDescent="0.2">
      <c r="E102" s="541"/>
    </row>
    <row r="103" spans="5:5" x14ac:dyDescent="0.2">
      <c r="E103" s="541"/>
    </row>
    <row r="104" spans="5:5" x14ac:dyDescent="0.2">
      <c r="E104" s="541"/>
    </row>
    <row r="105" spans="5:5" x14ac:dyDescent="0.2">
      <c r="E105" s="541"/>
    </row>
    <row r="106" spans="5:5" x14ac:dyDescent="0.2">
      <c r="E106" s="541"/>
    </row>
    <row r="107" spans="5:5" x14ac:dyDescent="0.2">
      <c r="E107" s="541"/>
    </row>
    <row r="108" spans="5:5" x14ac:dyDescent="0.2">
      <c r="E108" s="541"/>
    </row>
    <row r="109" spans="5:5" x14ac:dyDescent="0.2">
      <c r="E109" s="541"/>
    </row>
    <row r="110" spans="5:5" x14ac:dyDescent="0.2">
      <c r="E110" s="541"/>
    </row>
    <row r="111" spans="5:5" x14ac:dyDescent="0.2">
      <c r="E111" s="541"/>
    </row>
    <row r="112" spans="5:5" x14ac:dyDescent="0.2">
      <c r="E112" s="541"/>
    </row>
    <row r="113" spans="5:5" x14ac:dyDescent="0.2">
      <c r="E113" s="541"/>
    </row>
    <row r="114" spans="5:5" x14ac:dyDescent="0.2">
      <c r="E114" s="541"/>
    </row>
    <row r="115" spans="5:5" x14ac:dyDescent="0.2">
      <c r="E115" s="541"/>
    </row>
    <row r="116" spans="5:5" x14ac:dyDescent="0.2">
      <c r="E116" s="541"/>
    </row>
    <row r="117" spans="5:5" x14ac:dyDescent="0.2">
      <c r="E117" s="541"/>
    </row>
    <row r="118" spans="5:5" x14ac:dyDescent="0.2">
      <c r="E118" s="541"/>
    </row>
    <row r="119" spans="5:5" x14ac:dyDescent="0.2">
      <c r="E119" s="541"/>
    </row>
    <row r="120" spans="5:5" x14ac:dyDescent="0.2">
      <c r="E120" s="541"/>
    </row>
    <row r="121" spans="5:5" x14ac:dyDescent="0.2">
      <c r="E121" s="541"/>
    </row>
    <row r="122" spans="5:5" x14ac:dyDescent="0.2">
      <c r="E122" s="541"/>
    </row>
    <row r="123" spans="5:5" x14ac:dyDescent="0.2">
      <c r="E123" s="541"/>
    </row>
    <row r="124" spans="5:5" x14ac:dyDescent="0.2">
      <c r="E124" s="541"/>
    </row>
    <row r="125" spans="5:5" x14ac:dyDescent="0.2">
      <c r="E125" s="541"/>
    </row>
    <row r="126" spans="5:5" x14ac:dyDescent="0.2">
      <c r="E126" s="541"/>
    </row>
    <row r="127" spans="5:5" x14ac:dyDescent="0.2">
      <c r="E127" s="541"/>
    </row>
    <row r="128" spans="5:5" x14ac:dyDescent="0.2">
      <c r="E128" s="541"/>
    </row>
    <row r="129" spans="5:5" x14ac:dyDescent="0.2">
      <c r="E129" s="541"/>
    </row>
    <row r="130" spans="5:5" x14ac:dyDescent="0.2">
      <c r="E130" s="541"/>
    </row>
    <row r="131" spans="5:5" x14ac:dyDescent="0.2">
      <c r="E131" s="541"/>
    </row>
    <row r="132" spans="5:5" x14ac:dyDescent="0.2">
      <c r="E132" s="541"/>
    </row>
    <row r="133" spans="5:5" x14ac:dyDescent="0.2">
      <c r="E133" s="541"/>
    </row>
    <row r="134" spans="5:5" x14ac:dyDescent="0.2">
      <c r="E134" s="541"/>
    </row>
    <row r="135" spans="5:5" x14ac:dyDescent="0.2">
      <c r="E135" s="541"/>
    </row>
    <row r="136" spans="5:5" x14ac:dyDescent="0.2">
      <c r="E136" s="541"/>
    </row>
    <row r="137" spans="5:5" x14ac:dyDescent="0.2">
      <c r="E137" s="541"/>
    </row>
    <row r="138" spans="5:5" x14ac:dyDescent="0.2">
      <c r="E138" s="541"/>
    </row>
    <row r="139" spans="5:5" x14ac:dyDescent="0.2">
      <c r="E139" s="541"/>
    </row>
    <row r="140" spans="5:5" x14ac:dyDescent="0.2">
      <c r="E140" s="541"/>
    </row>
    <row r="141" spans="5:5" x14ac:dyDescent="0.2">
      <c r="E141" s="541"/>
    </row>
    <row r="142" spans="5:5" x14ac:dyDescent="0.2">
      <c r="E142" s="541"/>
    </row>
    <row r="143" spans="5:5" x14ac:dyDescent="0.2">
      <c r="E143" s="541"/>
    </row>
    <row r="144" spans="5:5" x14ac:dyDescent="0.2">
      <c r="E144" s="541"/>
    </row>
    <row r="145" spans="5:5" x14ac:dyDescent="0.2">
      <c r="E145" s="541"/>
    </row>
    <row r="146" spans="5:5" x14ac:dyDescent="0.2">
      <c r="E146" s="541"/>
    </row>
    <row r="147" spans="5:5" x14ac:dyDescent="0.2">
      <c r="E147" s="541"/>
    </row>
    <row r="148" spans="5:5" x14ac:dyDescent="0.2">
      <c r="E148" s="541"/>
    </row>
    <row r="149" spans="5:5" x14ac:dyDescent="0.2">
      <c r="E149" s="541"/>
    </row>
    <row r="150" spans="5:5" x14ac:dyDescent="0.2">
      <c r="E150" s="541"/>
    </row>
    <row r="151" spans="5:5" x14ac:dyDescent="0.2">
      <c r="E151" s="541"/>
    </row>
  </sheetData>
  <mergeCells count="32">
    <mergeCell ref="B10:H10"/>
    <mergeCell ref="E29:G29"/>
    <mergeCell ref="E9:G9"/>
    <mergeCell ref="E30:G30"/>
    <mergeCell ref="E13:G13"/>
    <mergeCell ref="E14:G14"/>
    <mergeCell ref="E20:G20"/>
    <mergeCell ref="E21:G21"/>
    <mergeCell ref="E22:G22"/>
    <mergeCell ref="E23:G23"/>
    <mergeCell ref="E24:G24"/>
    <mergeCell ref="E19:G19"/>
    <mergeCell ref="E18:G18"/>
    <mergeCell ref="E17:G17"/>
    <mergeCell ref="E12:G12"/>
    <mergeCell ref="E11:G11"/>
    <mergeCell ref="H3:H4"/>
    <mergeCell ref="E28:G28"/>
    <mergeCell ref="A3:A4"/>
    <mergeCell ref="B3:B4"/>
    <mergeCell ref="C3:C4"/>
    <mergeCell ref="D3:D4"/>
    <mergeCell ref="E3:E4"/>
    <mergeCell ref="B8:F8"/>
    <mergeCell ref="B6:E6"/>
    <mergeCell ref="F3:F4"/>
    <mergeCell ref="G3:G4"/>
    <mergeCell ref="B16:H16"/>
    <mergeCell ref="E15:G15"/>
    <mergeCell ref="E25:G25"/>
    <mergeCell ref="E26:G26"/>
    <mergeCell ref="E27:G27"/>
  </mergeCells>
  <pageMargins left="0.70866141732283472" right="0.70866141732283472" top="0.78740157480314965" bottom="0.78740157480314965" header="0.31496062992125984" footer="0.31496062992125984"/>
  <pageSetup paperSize="9" scale="85" orientation="landscape" r:id="rId1"/>
  <headerFooter>
    <oddFooter>&amp;L&amp;"Arial,Kurzíva"Zastupitelstvo Olomouckého kraje 20-02-2015
6.1 Rozpočet Olomouckého kraje 2015 - investice
Příloha č. 1: Návrh nových investičních akcí 2015&amp;R&amp;"Arial,Kurzíva"Strana &amp;P (celkem 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5"/>
    <pageSetUpPr fitToPage="1"/>
  </sheetPr>
  <dimension ref="A1:BG20"/>
  <sheetViews>
    <sheetView zoomScale="70" zoomScaleNormal="70" zoomScaleSheetLayoutView="100" workbookViewId="0">
      <selection activeCell="G13" sqref="G13"/>
    </sheetView>
  </sheetViews>
  <sheetFormatPr defaultColWidth="29.7109375" defaultRowHeight="12.75" outlineLevelCol="1" x14ac:dyDescent="0.2"/>
  <cols>
    <col min="1" max="1" width="5.42578125" style="10" customWidth="1"/>
    <col min="2" max="2" width="4.85546875" style="177" customWidth="1"/>
    <col min="3" max="3" width="16.7109375" style="177" hidden="1" customWidth="1" outlineLevel="1"/>
    <col min="4" max="4" width="7.140625" style="177" hidden="1" customWidth="1" outlineLevel="1"/>
    <col min="5" max="5" width="8.28515625" style="177" hidden="1" customWidth="1" outlineLevel="1"/>
    <col min="6" max="6" width="81.7109375" style="10" customWidth="1" collapsed="1"/>
    <col min="7" max="7" width="68.140625" style="10" customWidth="1"/>
    <col min="8" max="8" width="8.5703125" style="177" customWidth="1"/>
    <col min="9" max="9" width="10.28515625" style="177" customWidth="1"/>
    <col min="10" max="10" width="13.85546875" style="184" customWidth="1"/>
    <col min="11" max="11" width="13.7109375" style="296" customWidth="1"/>
    <col min="12" max="12" width="12.7109375" style="296" customWidth="1"/>
    <col min="13" max="13" width="12.7109375" style="177" customWidth="1"/>
    <col min="14" max="18" width="12.7109375" style="184" customWidth="1"/>
    <col min="19" max="30" width="29.7109375" style="10" customWidth="1"/>
    <col min="31" max="16384" width="29.7109375" style="10"/>
  </cols>
  <sheetData>
    <row r="1" spans="1:59" s="49" customFormat="1" ht="18" x14ac:dyDescent="0.25">
      <c r="A1" s="160" t="s">
        <v>72</v>
      </c>
      <c r="B1" s="175"/>
      <c r="C1" s="175"/>
      <c r="D1" s="175"/>
      <c r="E1" s="175"/>
      <c r="F1" s="176"/>
      <c r="G1" s="175"/>
      <c r="H1" s="177"/>
      <c r="I1" s="178"/>
      <c r="J1" s="178"/>
      <c r="K1" s="179"/>
      <c r="L1" s="175"/>
      <c r="M1" s="175"/>
      <c r="N1" s="175"/>
      <c r="O1" s="175"/>
      <c r="P1" s="175"/>
      <c r="Q1" s="175"/>
      <c r="R1" s="175"/>
      <c r="S1" s="297"/>
      <c r="T1" s="297"/>
      <c r="U1" s="297"/>
      <c r="V1" s="297"/>
      <c r="W1" s="297"/>
    </row>
    <row r="2" spans="1:59" s="49" customFormat="1" ht="15.75" x14ac:dyDescent="0.25">
      <c r="A2" s="163" t="s">
        <v>6</v>
      </c>
      <c r="B2" s="163"/>
      <c r="C2" s="163"/>
      <c r="D2" s="163"/>
      <c r="E2" s="163"/>
      <c r="F2" s="163" t="s">
        <v>7</v>
      </c>
      <c r="G2" s="173" t="s">
        <v>8</v>
      </c>
      <c r="H2" s="177"/>
      <c r="I2" s="163"/>
      <c r="J2" s="163"/>
      <c r="K2" s="180"/>
      <c r="L2" s="163"/>
      <c r="M2" s="163"/>
      <c r="N2" s="163"/>
      <c r="O2" s="163"/>
      <c r="P2" s="163"/>
      <c r="Q2" s="163"/>
      <c r="R2" s="163"/>
      <c r="S2" s="297"/>
      <c r="T2" s="297"/>
      <c r="U2" s="297"/>
      <c r="V2" s="297"/>
      <c r="W2" s="297"/>
    </row>
    <row r="3" spans="1:59" s="49" customFormat="1" ht="17.25" customHeight="1" x14ac:dyDescent="0.2">
      <c r="A3" s="163"/>
      <c r="B3" s="163"/>
      <c r="C3" s="163"/>
      <c r="D3" s="163"/>
      <c r="E3" s="163"/>
      <c r="F3" s="163" t="s">
        <v>9</v>
      </c>
      <c r="G3" s="163"/>
      <c r="H3" s="177"/>
      <c r="I3" s="163"/>
      <c r="J3" s="163"/>
      <c r="K3" s="180"/>
      <c r="L3" s="163"/>
      <c r="M3" s="163"/>
      <c r="N3" s="163"/>
      <c r="O3" s="163"/>
      <c r="P3" s="163"/>
      <c r="Q3" s="163"/>
      <c r="R3" s="163"/>
      <c r="S3" s="297"/>
      <c r="T3" s="297"/>
      <c r="U3" s="297"/>
      <c r="V3" s="297"/>
      <c r="W3" s="297"/>
    </row>
    <row r="4" spans="1:59" s="163" customFormat="1" ht="15" thickBot="1" x14ac:dyDescent="0.25">
      <c r="F4" s="162"/>
      <c r="R4" s="32" t="s">
        <v>10</v>
      </c>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row>
    <row r="5" spans="1:59" s="11" customFormat="1" ht="28.5" customHeight="1" thickBot="1" x14ac:dyDescent="0.25">
      <c r="A5" s="1252" t="s">
        <v>130</v>
      </c>
      <c r="B5" s="1253"/>
      <c r="C5" s="1253"/>
      <c r="D5" s="1253"/>
      <c r="E5" s="1253"/>
      <c r="F5" s="1253"/>
      <c r="G5" s="1253"/>
      <c r="H5" s="1253"/>
      <c r="I5" s="1253"/>
      <c r="J5" s="1253"/>
      <c r="K5" s="1253"/>
      <c r="L5" s="1253"/>
      <c r="M5" s="1253"/>
      <c r="N5" s="1253"/>
      <c r="O5" s="1253"/>
      <c r="P5" s="1253"/>
      <c r="Q5" s="1253"/>
      <c r="R5" s="1254"/>
      <c r="S5" s="18"/>
      <c r="T5" s="18"/>
    </row>
    <row r="6" spans="1:59" s="182" customFormat="1" ht="33.75" customHeight="1" thickBot="1" x14ac:dyDescent="0.25">
      <c r="A6" s="1248" t="s">
        <v>33</v>
      </c>
      <c r="B6" s="1248" t="s">
        <v>67</v>
      </c>
      <c r="C6" s="1250" t="s">
        <v>4</v>
      </c>
      <c r="D6" s="1250" t="s">
        <v>3</v>
      </c>
      <c r="E6" s="1250" t="s">
        <v>5</v>
      </c>
      <c r="F6" s="1244" t="s">
        <v>70</v>
      </c>
      <c r="G6" s="1242" t="s">
        <v>69</v>
      </c>
      <c r="H6" s="1246" t="s">
        <v>15</v>
      </c>
      <c r="I6" s="1242" t="s">
        <v>16</v>
      </c>
      <c r="J6" s="1259" t="s">
        <v>17</v>
      </c>
      <c r="K6" s="1259" t="s">
        <v>18</v>
      </c>
      <c r="L6" s="1256" t="s">
        <v>110</v>
      </c>
      <c r="M6" s="1258" t="s">
        <v>111</v>
      </c>
      <c r="N6" s="1258"/>
      <c r="O6" s="1258"/>
      <c r="P6" s="1258"/>
      <c r="Q6" s="1258"/>
      <c r="R6" s="1255" t="s">
        <v>112</v>
      </c>
    </row>
    <row r="7" spans="1:59" s="12" customFormat="1" ht="57" customHeight="1" thickBot="1" x14ac:dyDescent="0.25">
      <c r="A7" s="1249"/>
      <c r="B7" s="1249"/>
      <c r="C7" s="1251"/>
      <c r="D7" s="1251"/>
      <c r="E7" s="1251"/>
      <c r="F7" s="1245"/>
      <c r="G7" s="1243"/>
      <c r="H7" s="1247"/>
      <c r="I7" s="1243"/>
      <c r="J7" s="1257"/>
      <c r="K7" s="1257"/>
      <c r="L7" s="1257"/>
      <c r="M7" s="137" t="s">
        <v>29</v>
      </c>
      <c r="N7" s="123" t="s">
        <v>65</v>
      </c>
      <c r="O7" s="401" t="s">
        <v>99</v>
      </c>
      <c r="P7" s="401" t="s">
        <v>100</v>
      </c>
      <c r="Q7" s="403" t="s">
        <v>66</v>
      </c>
      <c r="R7" s="1244"/>
    </row>
    <row r="8" spans="1:59" s="307" customFormat="1" ht="47.25" customHeight="1" x14ac:dyDescent="0.2">
      <c r="A8" s="301">
        <v>1</v>
      </c>
      <c r="B8" s="302"/>
      <c r="C8" s="3"/>
      <c r="D8" s="302"/>
      <c r="E8" s="302"/>
      <c r="F8" s="420"/>
      <c r="G8" s="421"/>
      <c r="H8" s="303"/>
      <c r="I8" s="294"/>
      <c r="J8" s="304"/>
      <c r="K8" s="290"/>
      <c r="L8" s="305"/>
      <c r="M8" s="327">
        <f>Q8+N8+O8</f>
        <v>0</v>
      </c>
      <c r="N8" s="329"/>
      <c r="O8" s="329"/>
      <c r="P8" s="329"/>
      <c r="Q8" s="327"/>
      <c r="R8" s="306">
        <f>J8-L8-M8</f>
        <v>0</v>
      </c>
    </row>
    <row r="9" spans="1:59" s="307" customFormat="1" ht="54" customHeight="1" x14ac:dyDescent="0.2">
      <c r="A9" s="318">
        <v>2</v>
      </c>
      <c r="B9" s="292"/>
      <c r="C9" s="3"/>
      <c r="D9" s="292"/>
      <c r="E9" s="292"/>
      <c r="F9" s="422"/>
      <c r="G9" s="423"/>
      <c r="H9" s="309"/>
      <c r="I9" s="310"/>
      <c r="J9" s="311"/>
      <c r="K9" s="291"/>
      <c r="L9" s="312"/>
      <c r="M9" s="327">
        <f>Q9+N9+O9</f>
        <v>0</v>
      </c>
      <c r="N9" s="313"/>
      <c r="O9" s="402"/>
      <c r="P9" s="402"/>
      <c r="Q9" s="327"/>
      <c r="R9" s="308">
        <f>J9-L9-M9</f>
        <v>0</v>
      </c>
    </row>
    <row r="10" spans="1:59" s="307" customFormat="1" ht="51" customHeight="1" x14ac:dyDescent="0.2">
      <c r="A10" s="318">
        <v>3</v>
      </c>
      <c r="B10" s="292"/>
      <c r="C10" s="3"/>
      <c r="D10" s="292"/>
      <c r="E10" s="292"/>
      <c r="F10" s="422"/>
      <c r="G10" s="423"/>
      <c r="H10" s="309"/>
      <c r="I10" s="310"/>
      <c r="J10" s="311"/>
      <c r="K10" s="291"/>
      <c r="L10" s="312"/>
      <c r="M10" s="327">
        <f t="shared" ref="M10:M19" si="0">Q10+N10+O10</f>
        <v>0</v>
      </c>
      <c r="N10" s="313"/>
      <c r="O10" s="402"/>
      <c r="P10" s="402"/>
      <c r="Q10" s="327"/>
      <c r="R10" s="308">
        <f t="shared" ref="R10:R19" si="1">J10-L10-M10</f>
        <v>0</v>
      </c>
    </row>
    <row r="11" spans="1:59" s="307" customFormat="1" ht="46.5" customHeight="1" x14ac:dyDescent="0.2">
      <c r="A11" s="318">
        <v>4</v>
      </c>
      <c r="B11" s="292"/>
      <c r="C11" s="3"/>
      <c r="D11" s="292"/>
      <c r="E11" s="292"/>
      <c r="F11" s="422"/>
      <c r="G11" s="423"/>
      <c r="H11" s="309"/>
      <c r="I11" s="310"/>
      <c r="J11" s="311"/>
      <c r="K11" s="291"/>
      <c r="L11" s="312"/>
      <c r="M11" s="327">
        <f t="shared" si="0"/>
        <v>0</v>
      </c>
      <c r="N11" s="313"/>
      <c r="O11" s="398"/>
      <c r="P11" s="398"/>
      <c r="Q11" s="317"/>
      <c r="R11" s="308">
        <f t="shared" si="1"/>
        <v>0</v>
      </c>
    </row>
    <row r="12" spans="1:59" s="307" customFormat="1" ht="45.75" customHeight="1" x14ac:dyDescent="0.2">
      <c r="A12" s="318">
        <v>5</v>
      </c>
      <c r="B12" s="292"/>
      <c r="C12" s="3"/>
      <c r="D12" s="292"/>
      <c r="E12" s="292"/>
      <c r="F12" s="422"/>
      <c r="G12" s="423"/>
      <c r="H12" s="326"/>
      <c r="I12" s="310"/>
      <c r="J12" s="311"/>
      <c r="K12" s="291"/>
      <c r="L12" s="312"/>
      <c r="M12" s="327">
        <f t="shared" si="0"/>
        <v>0</v>
      </c>
      <c r="N12" s="313"/>
      <c r="O12" s="399"/>
      <c r="P12" s="399"/>
      <c r="Q12" s="316"/>
      <c r="R12" s="347">
        <v>0</v>
      </c>
    </row>
    <row r="13" spans="1:59" s="307" customFormat="1" ht="39" customHeight="1" x14ac:dyDescent="0.2">
      <c r="A13" s="318">
        <v>6</v>
      </c>
      <c r="B13" s="292"/>
      <c r="C13" s="3"/>
      <c r="D13" s="292"/>
      <c r="E13" s="292"/>
      <c r="F13" s="422"/>
      <c r="G13" s="423"/>
      <c r="H13" s="309"/>
      <c r="I13" s="310"/>
      <c r="J13" s="311"/>
      <c r="K13" s="291"/>
      <c r="L13" s="312"/>
      <c r="M13" s="327">
        <f t="shared" si="0"/>
        <v>0</v>
      </c>
      <c r="N13" s="313"/>
      <c r="O13" s="399"/>
      <c r="P13" s="399"/>
      <c r="Q13" s="316"/>
      <c r="R13" s="347">
        <f t="shared" si="1"/>
        <v>0</v>
      </c>
    </row>
    <row r="14" spans="1:59" s="307" customFormat="1" ht="39" customHeight="1" x14ac:dyDescent="0.2">
      <c r="A14" s="318">
        <v>7</v>
      </c>
      <c r="B14" s="292"/>
      <c r="C14" s="3"/>
      <c r="D14" s="292"/>
      <c r="E14" s="292"/>
      <c r="F14" s="422"/>
      <c r="G14" s="423"/>
      <c r="H14" s="309"/>
      <c r="I14" s="310"/>
      <c r="J14" s="311"/>
      <c r="K14" s="291"/>
      <c r="L14" s="312"/>
      <c r="M14" s="327">
        <f t="shared" si="0"/>
        <v>0</v>
      </c>
      <c r="N14" s="313"/>
      <c r="O14" s="313"/>
      <c r="P14" s="313"/>
      <c r="Q14" s="317"/>
      <c r="R14" s="347">
        <f t="shared" si="1"/>
        <v>0</v>
      </c>
    </row>
    <row r="15" spans="1:59" s="307" customFormat="1" ht="39" customHeight="1" x14ac:dyDescent="0.2">
      <c r="A15" s="318">
        <v>8</v>
      </c>
      <c r="B15" s="289"/>
      <c r="C15" s="3"/>
      <c r="D15" s="295"/>
      <c r="E15" s="292"/>
      <c r="F15" s="422"/>
      <c r="G15" s="423"/>
      <c r="H15" s="288"/>
      <c r="I15" s="288"/>
      <c r="J15" s="285"/>
      <c r="K15" s="314"/>
      <c r="L15" s="312"/>
      <c r="M15" s="327">
        <f t="shared" si="0"/>
        <v>0</v>
      </c>
      <c r="N15" s="330"/>
      <c r="O15" s="330"/>
      <c r="P15" s="330"/>
      <c r="Q15" s="328"/>
      <c r="R15" s="315">
        <f t="shared" si="1"/>
        <v>0</v>
      </c>
    </row>
    <row r="16" spans="1:59" s="307" customFormat="1" ht="39" customHeight="1" x14ac:dyDescent="0.2">
      <c r="A16" s="318">
        <v>9</v>
      </c>
      <c r="B16" s="292"/>
      <c r="C16" s="3"/>
      <c r="D16" s="292"/>
      <c r="E16" s="292"/>
      <c r="F16" s="422"/>
      <c r="G16" s="423"/>
      <c r="H16" s="309"/>
      <c r="I16" s="310"/>
      <c r="J16" s="311"/>
      <c r="K16" s="291"/>
      <c r="L16" s="312"/>
      <c r="M16" s="327">
        <f t="shared" si="0"/>
        <v>0</v>
      </c>
      <c r="N16" s="313"/>
      <c r="O16" s="398"/>
      <c r="P16" s="398"/>
      <c r="Q16" s="317"/>
      <c r="R16" s="347">
        <f t="shared" si="1"/>
        <v>0</v>
      </c>
    </row>
    <row r="17" spans="1:33" s="307" customFormat="1" ht="39" customHeight="1" x14ac:dyDescent="0.2">
      <c r="A17" s="318">
        <v>10</v>
      </c>
      <c r="B17" s="292"/>
      <c r="C17" s="3"/>
      <c r="D17" s="292"/>
      <c r="E17" s="292"/>
      <c r="F17" s="422"/>
      <c r="G17" s="423"/>
      <c r="H17" s="309"/>
      <c r="I17" s="310"/>
      <c r="J17" s="311"/>
      <c r="K17" s="291"/>
      <c r="L17" s="312"/>
      <c r="M17" s="327">
        <f t="shared" si="0"/>
        <v>0</v>
      </c>
      <c r="N17" s="313"/>
      <c r="O17" s="398"/>
      <c r="P17" s="398"/>
      <c r="Q17" s="317"/>
      <c r="R17" s="347">
        <f t="shared" si="1"/>
        <v>0</v>
      </c>
    </row>
    <row r="18" spans="1:33" s="307" customFormat="1" ht="39" customHeight="1" x14ac:dyDescent="0.2">
      <c r="A18" s="318">
        <v>11</v>
      </c>
      <c r="B18" s="292"/>
      <c r="C18" s="3"/>
      <c r="D18" s="292"/>
      <c r="E18" s="292"/>
      <c r="F18" s="422"/>
      <c r="G18" s="423"/>
      <c r="H18" s="309"/>
      <c r="I18" s="310"/>
      <c r="J18" s="311"/>
      <c r="K18" s="291"/>
      <c r="L18" s="312"/>
      <c r="M18" s="327">
        <f t="shared" si="0"/>
        <v>0</v>
      </c>
      <c r="N18" s="313"/>
      <c r="O18" s="398"/>
      <c r="P18" s="398"/>
      <c r="Q18" s="317"/>
      <c r="R18" s="347">
        <f t="shared" si="1"/>
        <v>0</v>
      </c>
    </row>
    <row r="19" spans="1:33" s="307" customFormat="1" ht="39" customHeight="1" thickBot="1" x14ac:dyDescent="0.25">
      <c r="A19" s="333">
        <v>12</v>
      </c>
      <c r="B19" s="334"/>
      <c r="C19" s="3"/>
      <c r="D19" s="334"/>
      <c r="E19" s="334"/>
      <c r="F19" s="424"/>
      <c r="G19" s="425"/>
      <c r="H19" s="335"/>
      <c r="I19" s="336"/>
      <c r="J19" s="337"/>
      <c r="K19" s="338"/>
      <c r="L19" s="339"/>
      <c r="M19" s="327">
        <f t="shared" si="0"/>
        <v>0</v>
      </c>
      <c r="N19" s="340"/>
      <c r="O19" s="400"/>
      <c r="P19" s="400"/>
      <c r="Q19" s="341"/>
      <c r="R19" s="348">
        <f t="shared" si="1"/>
        <v>0</v>
      </c>
    </row>
    <row r="20" spans="1:33" ht="36" customHeight="1" thickBot="1" x14ac:dyDescent="0.25">
      <c r="A20" s="1240" t="s">
        <v>82</v>
      </c>
      <c r="B20" s="1241"/>
      <c r="C20" s="1241"/>
      <c r="D20" s="1241"/>
      <c r="E20" s="1241"/>
      <c r="F20" s="1241"/>
      <c r="G20" s="1241"/>
      <c r="H20" s="21"/>
      <c r="I20" s="21"/>
      <c r="J20" s="22">
        <f>SUM(J8:J19)</f>
        <v>0</v>
      </c>
      <c r="K20" s="22"/>
      <c r="L20" s="342">
        <f>SUM(L8:L19)</f>
        <v>0</v>
      </c>
      <c r="M20" s="244">
        <f>SUM(M8:M19)</f>
        <v>0</v>
      </c>
      <c r="N20" s="255">
        <f>SUM(N8:N19)</f>
        <v>0</v>
      </c>
      <c r="O20" s="255">
        <f t="shared" ref="O20:P20" si="2">SUM(O8:O19)</f>
        <v>0</v>
      </c>
      <c r="P20" s="255">
        <f t="shared" si="2"/>
        <v>0</v>
      </c>
      <c r="Q20" s="150">
        <f>SUM(Q8:Q19)</f>
        <v>0</v>
      </c>
      <c r="R20" s="255"/>
      <c r="S20" s="62"/>
      <c r="T20" s="62"/>
      <c r="U20" s="62"/>
      <c r="V20" s="62"/>
      <c r="W20" s="62"/>
      <c r="X20" s="62"/>
      <c r="Y20" s="62"/>
      <c r="Z20" s="62"/>
      <c r="AA20" s="62"/>
      <c r="AB20" s="62"/>
      <c r="AC20" s="62"/>
      <c r="AD20" s="62"/>
      <c r="AE20" s="62"/>
      <c r="AF20" s="62"/>
      <c r="AG20" s="62"/>
    </row>
  </sheetData>
  <mergeCells count="16">
    <mergeCell ref="A5:R5"/>
    <mergeCell ref="R6:R7"/>
    <mergeCell ref="L6:L7"/>
    <mergeCell ref="M6:Q6"/>
    <mergeCell ref="J6:J7"/>
    <mergeCell ref="K6:K7"/>
    <mergeCell ref="A20:G20"/>
    <mergeCell ref="I6:I7"/>
    <mergeCell ref="F6:F7"/>
    <mergeCell ref="H6:H7"/>
    <mergeCell ref="A6:A7"/>
    <mergeCell ref="B6:B7"/>
    <mergeCell ref="G6:G7"/>
    <mergeCell ref="C6:C7"/>
    <mergeCell ref="D6:D7"/>
    <mergeCell ref="E6:E7"/>
  </mergeCells>
  <phoneticPr fontId="3" type="noConversion"/>
  <pageMargins left="0.78740157480314965" right="0.78740157480314965" top="0.6692913385826772" bottom="0.86614173228346458" header="0.27559055118110237" footer="0.39370078740157483"/>
  <pageSetup paperSize="9" scale="44" firstPageNumber="129" orientation="landscape" useFirstPageNumber="1" r:id="rId1"/>
  <headerFooter alignWithMargins="0">
    <oddFooter>&amp;L&amp;"Arial,Kurzíva"Rada Olomouckého kraje 30-11-2011
3. - Rozpočet Olomouckéh kraje 2012 - návrh rozpočtu
Příloha č. 4b): Návrh nových investičních akcí v roce 2012&amp;RStrana &amp;P (celkem 167)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F54"/>
  <sheetViews>
    <sheetView view="pageLayout" topLeftCell="F38" zoomScaleNormal="80" zoomScaleSheetLayoutView="75" workbookViewId="0">
      <selection activeCell="M41" sqref="M41"/>
    </sheetView>
  </sheetViews>
  <sheetFormatPr defaultColWidth="29.7109375" defaultRowHeight="12.75" outlineLevelCol="1" x14ac:dyDescent="0.2"/>
  <cols>
    <col min="1" max="1" width="5" style="10" customWidth="1"/>
    <col min="2" max="2" width="4.7109375" style="177" customWidth="1"/>
    <col min="3" max="3" width="18.140625" style="177" hidden="1" customWidth="1" outlineLevel="1"/>
    <col min="4" max="4" width="7" style="177" hidden="1" customWidth="1" outlineLevel="1"/>
    <col min="5" max="5" width="7.42578125" style="177" hidden="1" customWidth="1" outlineLevel="1"/>
    <col min="6" max="6" width="65.5703125" style="10" customWidth="1" collapsed="1"/>
    <col min="7" max="7" width="56.5703125" style="10" customWidth="1"/>
    <col min="8" max="8" width="10.42578125" style="177" customWidth="1"/>
    <col min="9" max="9" width="13.7109375" style="177" customWidth="1"/>
    <col min="10" max="10" width="14.5703125" style="184" customWidth="1"/>
    <col min="11" max="11" width="10.5703125" style="296" customWidth="1"/>
    <col min="12" max="12" width="14.140625" style="184" customWidth="1"/>
    <col min="13" max="13" width="15.7109375" style="10" customWidth="1"/>
    <col min="14" max="14" width="13.28515625" style="10" customWidth="1"/>
    <col min="15" max="15" width="14" style="10" customWidth="1"/>
    <col min="16" max="16" width="13.140625" style="10" customWidth="1"/>
    <col min="17" max="30" width="29.7109375" style="10" customWidth="1"/>
    <col min="31" max="16384" width="29.7109375" style="10"/>
  </cols>
  <sheetData>
    <row r="1" spans="1:58" s="584" customFormat="1" ht="18" x14ac:dyDescent="0.25">
      <c r="A1" s="160" t="s">
        <v>353</v>
      </c>
      <c r="B1" s="175"/>
      <c r="C1" s="175"/>
      <c r="D1" s="175"/>
      <c r="E1" s="175"/>
      <c r="F1" s="176"/>
      <c r="G1" s="160" t="s">
        <v>354</v>
      </c>
      <c r="H1" s="175"/>
      <c r="I1" s="175"/>
      <c r="J1" s="175"/>
      <c r="K1" s="175"/>
      <c r="L1" s="176"/>
      <c r="M1" s="175"/>
      <c r="N1" s="175"/>
      <c r="O1" s="175"/>
      <c r="P1" s="175"/>
    </row>
    <row r="2" spans="1:58" s="584" customFormat="1" ht="15.75" x14ac:dyDescent="0.25">
      <c r="A2" s="163" t="s">
        <v>6</v>
      </c>
      <c r="B2" s="163"/>
      <c r="C2" s="163"/>
      <c r="D2" s="163"/>
      <c r="E2" s="163"/>
      <c r="F2" s="163" t="s">
        <v>7</v>
      </c>
      <c r="G2" s="163" t="s">
        <v>351</v>
      </c>
      <c r="H2" s="163"/>
      <c r="I2" s="163"/>
      <c r="J2" s="163"/>
      <c r="K2" s="163"/>
      <c r="L2" s="163"/>
      <c r="M2" s="173"/>
      <c r="N2" s="163"/>
      <c r="O2" s="163"/>
      <c r="P2" s="163"/>
    </row>
    <row r="3" spans="1:58" s="584" customFormat="1" ht="10.5" customHeight="1" x14ac:dyDescent="0.2">
      <c r="A3" s="163"/>
      <c r="B3" s="163"/>
      <c r="C3" s="163"/>
      <c r="D3" s="163"/>
      <c r="E3" s="163"/>
      <c r="F3" s="163" t="s">
        <v>9</v>
      </c>
      <c r="G3" s="163" t="s">
        <v>352</v>
      </c>
      <c r="H3" s="163"/>
      <c r="I3" s="163"/>
      <c r="J3" s="163"/>
      <c r="K3" s="163"/>
      <c r="L3" s="163"/>
      <c r="M3" s="163"/>
      <c r="N3" s="163"/>
      <c r="O3" s="163"/>
      <c r="P3" s="163"/>
    </row>
    <row r="4" spans="1:58" s="163" customFormat="1" ht="15" thickBot="1" x14ac:dyDescent="0.25">
      <c r="F4" s="162"/>
      <c r="H4" s="171"/>
      <c r="L4" s="180"/>
      <c r="O4" s="181"/>
      <c r="P4" s="32" t="s">
        <v>10</v>
      </c>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row>
    <row r="5" spans="1:58" s="11" customFormat="1" ht="28.5" customHeight="1" thickBot="1" x14ac:dyDescent="0.25">
      <c r="A5" s="1252" t="s">
        <v>278</v>
      </c>
      <c r="B5" s="1253"/>
      <c r="C5" s="1253"/>
      <c r="D5" s="1253"/>
      <c r="E5" s="1253"/>
      <c r="F5" s="1253"/>
      <c r="G5" s="1253"/>
      <c r="H5" s="1253"/>
      <c r="I5" s="1253"/>
      <c r="J5" s="1253"/>
      <c r="K5" s="1253"/>
      <c r="L5" s="1253"/>
      <c r="M5" s="1253"/>
      <c r="N5" s="1253"/>
      <c r="O5" s="1253"/>
      <c r="P5" s="1254"/>
    </row>
    <row r="6" spans="1:58" ht="43.5" customHeight="1" thickBot="1" x14ac:dyDescent="0.25">
      <c r="A6" s="1260" t="s">
        <v>22</v>
      </c>
      <c r="B6" s="1262" t="s">
        <v>12</v>
      </c>
      <c r="C6" s="1264" t="s">
        <v>4</v>
      </c>
      <c r="D6" s="1264" t="s">
        <v>3</v>
      </c>
      <c r="E6" s="1264" t="s">
        <v>5</v>
      </c>
      <c r="F6" s="1266" t="s">
        <v>13</v>
      </c>
      <c r="G6" s="1268" t="s">
        <v>73</v>
      </c>
      <c r="H6" s="1270" t="s">
        <v>15</v>
      </c>
      <c r="I6" s="1272" t="s">
        <v>16</v>
      </c>
      <c r="J6" s="1274" t="s">
        <v>17</v>
      </c>
      <c r="K6" s="1276" t="s">
        <v>18</v>
      </c>
      <c r="L6" s="1278" t="s">
        <v>146</v>
      </c>
      <c r="M6" s="1279" t="s">
        <v>144</v>
      </c>
      <c r="N6" s="1280"/>
      <c r="O6" s="1281"/>
      <c r="P6" s="1255" t="s">
        <v>145</v>
      </c>
      <c r="Q6" s="221"/>
      <c r="R6" s="221"/>
      <c r="S6" s="221"/>
      <c r="T6" s="221"/>
      <c r="U6" s="221"/>
      <c r="V6" s="221"/>
      <c r="W6" s="221"/>
      <c r="X6" s="221"/>
      <c r="Y6" s="221"/>
      <c r="Z6" s="221"/>
      <c r="AA6" s="221"/>
      <c r="AB6" s="221"/>
      <c r="AC6" s="221"/>
      <c r="AD6" s="221"/>
      <c r="AE6" s="221"/>
      <c r="AF6" s="221"/>
    </row>
    <row r="7" spans="1:58" ht="58.5" customHeight="1" thickBot="1" x14ac:dyDescent="0.25">
      <c r="A7" s="1261"/>
      <c r="B7" s="1263"/>
      <c r="C7" s="1265"/>
      <c r="D7" s="1265"/>
      <c r="E7" s="1265"/>
      <c r="F7" s="1267"/>
      <c r="G7" s="1269"/>
      <c r="H7" s="1271"/>
      <c r="I7" s="1273"/>
      <c r="J7" s="1275"/>
      <c r="K7" s="1277"/>
      <c r="L7" s="1277"/>
      <c r="M7" s="403" t="s">
        <v>19</v>
      </c>
      <c r="N7" s="368" t="s">
        <v>256</v>
      </c>
      <c r="O7" s="137" t="s">
        <v>2</v>
      </c>
      <c r="P7" s="1244"/>
    </row>
    <row r="8" spans="1:58" ht="33" hidden="1" customHeight="1" thickBot="1" x14ac:dyDescent="0.25">
      <c r="A8" s="1252" t="s">
        <v>83</v>
      </c>
      <c r="B8" s="1253"/>
      <c r="C8" s="1253"/>
      <c r="D8" s="1253"/>
      <c r="E8" s="1253"/>
      <c r="F8" s="1253"/>
      <c r="G8" s="1253"/>
      <c r="H8" s="1253"/>
      <c r="I8" s="1253"/>
      <c r="J8" s="1253"/>
      <c r="K8" s="1253"/>
      <c r="L8" s="1253"/>
      <c r="M8" s="1253"/>
      <c r="N8" s="1253"/>
      <c r="O8" s="1253"/>
      <c r="P8" s="1294"/>
    </row>
    <row r="9" spans="1:58" ht="51.75" hidden="1" customHeight="1" thickBot="1" x14ac:dyDescent="0.3">
      <c r="A9" s="247">
        <v>1</v>
      </c>
      <c r="B9" s="248"/>
      <c r="C9" s="248"/>
      <c r="D9" s="248"/>
      <c r="E9" s="248"/>
      <c r="F9" s="349"/>
      <c r="G9" s="249"/>
      <c r="H9" s="250"/>
      <c r="I9" s="251"/>
      <c r="J9" s="252"/>
      <c r="K9" s="253"/>
      <c r="L9" s="257"/>
      <c r="M9" s="148">
        <f>N9+O9</f>
        <v>0</v>
      </c>
      <c r="N9" s="254"/>
      <c r="O9" s="150"/>
      <c r="P9" s="255">
        <f>J9-L9-M9</f>
        <v>0</v>
      </c>
    </row>
    <row r="10" spans="1:58" ht="36.75" hidden="1" customHeight="1" thickBot="1" x14ac:dyDescent="0.25">
      <c r="A10" s="1288" t="s">
        <v>84</v>
      </c>
      <c r="B10" s="1289"/>
      <c r="C10" s="1289"/>
      <c r="D10" s="1289"/>
      <c r="E10" s="1289"/>
      <c r="F10" s="1289"/>
      <c r="G10" s="1289"/>
      <c r="H10" s="225"/>
      <c r="I10" s="65"/>
      <c r="J10" s="66"/>
      <c r="K10" s="66"/>
      <c r="L10" s="231">
        <f>SUM(L9)</f>
        <v>0</v>
      </c>
      <c r="M10" s="226">
        <f>SUM(M9)</f>
        <v>0</v>
      </c>
      <c r="N10" s="226">
        <f>SUM(N9)</f>
        <v>0</v>
      </c>
      <c r="O10" s="226">
        <f>SUM(O9)</f>
        <v>0</v>
      </c>
      <c r="P10" s="226">
        <f>SUM(P9)</f>
        <v>0</v>
      </c>
    </row>
    <row r="11" spans="1:58" s="4" customFormat="1" ht="37.5" hidden="1" customHeight="1" thickBot="1" x14ac:dyDescent="0.25">
      <c r="A11" s="1290" t="s">
        <v>98</v>
      </c>
      <c r="B11" s="1291"/>
      <c r="C11" s="1291"/>
      <c r="D11" s="1291"/>
      <c r="E11" s="1291"/>
      <c r="F11" s="1291"/>
      <c r="G11" s="1291"/>
      <c r="H11" s="1291"/>
      <c r="I11" s="1291"/>
      <c r="J11" s="1291"/>
      <c r="K11" s="1291"/>
      <c r="L11" s="1291"/>
      <c r="M11" s="1292"/>
      <c r="N11" s="1292"/>
      <c r="O11" s="1292"/>
      <c r="P11" s="1293"/>
    </row>
    <row r="12" spans="1:58" s="4" customFormat="1" ht="37.5" customHeight="1" thickBot="1" x14ac:dyDescent="0.25">
      <c r="A12" s="1295" t="s">
        <v>346</v>
      </c>
      <c r="B12" s="1296"/>
      <c r="C12" s="1296"/>
      <c r="D12" s="1296"/>
      <c r="E12" s="1296"/>
      <c r="F12" s="1296"/>
      <c r="G12" s="1296"/>
      <c r="H12" s="1296"/>
      <c r="I12" s="1296"/>
      <c r="J12" s="1296"/>
      <c r="K12" s="1296"/>
      <c r="L12" s="1296"/>
      <c r="M12" s="1283"/>
      <c r="N12" s="1283"/>
      <c r="O12" s="1283"/>
      <c r="P12" s="1297"/>
    </row>
    <row r="13" spans="1:58" ht="55.5" customHeight="1" x14ac:dyDescent="0.2">
      <c r="A13" s="60">
        <v>1</v>
      </c>
      <c r="B13" s="653" t="s">
        <v>190</v>
      </c>
      <c r="C13" s="61"/>
      <c r="D13" s="61"/>
      <c r="E13" s="592"/>
      <c r="F13" s="637" t="s">
        <v>416</v>
      </c>
      <c r="G13" s="639" t="s">
        <v>219</v>
      </c>
      <c r="H13" s="772" t="s">
        <v>220</v>
      </c>
      <c r="I13" s="772" t="s">
        <v>221</v>
      </c>
      <c r="J13" s="1088">
        <v>14500</v>
      </c>
      <c r="K13" s="1089">
        <v>2015</v>
      </c>
      <c r="L13" s="1090">
        <v>0</v>
      </c>
      <c r="M13" s="1085">
        <f t="shared" ref="M13:M20" si="0">SUM(N13:O13)</f>
        <v>14500</v>
      </c>
      <c r="N13" s="1061">
        <v>1000</v>
      </c>
      <c r="O13" s="1062">
        <v>13500</v>
      </c>
      <c r="P13" s="1063">
        <f>J13-L13-M13</f>
        <v>0</v>
      </c>
    </row>
    <row r="14" spans="1:58" ht="38.25" customHeight="1" x14ac:dyDescent="0.2">
      <c r="A14" s="5">
        <v>2</v>
      </c>
      <c r="B14" s="569" t="s">
        <v>190</v>
      </c>
      <c r="C14" s="3"/>
      <c r="D14" s="3"/>
      <c r="E14" s="295"/>
      <c r="F14" s="628" t="s">
        <v>417</v>
      </c>
      <c r="G14" s="629" t="s">
        <v>464</v>
      </c>
      <c r="H14" s="570" t="s">
        <v>139</v>
      </c>
      <c r="I14" s="714" t="s">
        <v>223</v>
      </c>
      <c r="J14" s="715">
        <v>2623</v>
      </c>
      <c r="K14" s="726">
        <v>2015</v>
      </c>
      <c r="L14" s="1091">
        <v>0</v>
      </c>
      <c r="M14" s="1086">
        <f t="shared" si="0"/>
        <v>2623</v>
      </c>
      <c r="N14" s="785">
        <v>0</v>
      </c>
      <c r="O14" s="753">
        <v>2623</v>
      </c>
      <c r="P14" s="716">
        <f t="shared" ref="P14:P24" si="1">J14-L14-M14</f>
        <v>0</v>
      </c>
    </row>
    <row r="15" spans="1:58" ht="29.25" customHeight="1" x14ac:dyDescent="0.2">
      <c r="A15" s="5">
        <v>3</v>
      </c>
      <c r="B15" s="569" t="s">
        <v>179</v>
      </c>
      <c r="C15" s="3"/>
      <c r="D15" s="3"/>
      <c r="E15" s="295"/>
      <c r="F15" s="628" t="s">
        <v>458</v>
      </c>
      <c r="G15" s="629" t="s">
        <v>465</v>
      </c>
      <c r="H15" s="570" t="s">
        <v>138</v>
      </c>
      <c r="I15" s="570" t="s">
        <v>221</v>
      </c>
      <c r="J15" s="715">
        <v>54200</v>
      </c>
      <c r="K15" s="713" t="s">
        <v>154</v>
      </c>
      <c r="L15" s="753">
        <v>1200</v>
      </c>
      <c r="M15" s="1086">
        <f>SUM(N15:O15)</f>
        <v>10000</v>
      </c>
      <c r="N15" s="785">
        <v>0</v>
      </c>
      <c r="O15" s="753">
        <v>10000</v>
      </c>
      <c r="P15" s="716">
        <f>J15-L15-M15</f>
        <v>43000</v>
      </c>
    </row>
    <row r="16" spans="1:58" ht="68.25" customHeight="1" x14ac:dyDescent="0.2">
      <c r="A16" s="5">
        <v>4</v>
      </c>
      <c r="B16" s="711" t="s">
        <v>158</v>
      </c>
      <c r="C16" s="3"/>
      <c r="D16" s="3"/>
      <c r="E16" s="295"/>
      <c r="F16" s="628" t="s">
        <v>459</v>
      </c>
      <c r="G16" s="629" t="s">
        <v>222</v>
      </c>
      <c r="H16" s="714" t="s">
        <v>129</v>
      </c>
      <c r="I16" s="714" t="s">
        <v>223</v>
      </c>
      <c r="J16" s="712">
        <v>1294</v>
      </c>
      <c r="K16" s="713">
        <v>2015</v>
      </c>
      <c r="L16" s="1092">
        <v>0</v>
      </c>
      <c r="M16" s="1086">
        <f t="shared" si="0"/>
        <v>1294</v>
      </c>
      <c r="N16" s="786">
        <v>0</v>
      </c>
      <c r="O16" s="780">
        <v>1294</v>
      </c>
      <c r="P16" s="716">
        <f t="shared" si="1"/>
        <v>0</v>
      </c>
    </row>
    <row r="17" spans="1:30" ht="82.5" customHeight="1" x14ac:dyDescent="0.2">
      <c r="A17" s="5">
        <v>5</v>
      </c>
      <c r="B17" s="711" t="s">
        <v>158</v>
      </c>
      <c r="C17" s="3"/>
      <c r="D17" s="3"/>
      <c r="E17" s="295"/>
      <c r="F17" s="628" t="s">
        <v>460</v>
      </c>
      <c r="G17" s="629" t="s">
        <v>461</v>
      </c>
      <c r="H17" s="714" t="s">
        <v>139</v>
      </c>
      <c r="I17" s="714" t="s">
        <v>223</v>
      </c>
      <c r="J17" s="712">
        <v>3800</v>
      </c>
      <c r="K17" s="713">
        <v>2015</v>
      </c>
      <c r="L17" s="1092">
        <v>0</v>
      </c>
      <c r="M17" s="1086">
        <f>SUM(N17:O17)</f>
        <v>3800</v>
      </c>
      <c r="N17" s="786">
        <v>0</v>
      </c>
      <c r="O17" s="780">
        <v>3800</v>
      </c>
      <c r="P17" s="716">
        <f>J17-L17-M17</f>
        <v>0</v>
      </c>
    </row>
    <row r="18" spans="1:30" ht="32.25" customHeight="1" x14ac:dyDescent="0.2">
      <c r="A18" s="5">
        <v>6</v>
      </c>
      <c r="B18" s="711" t="s">
        <v>179</v>
      </c>
      <c r="C18" s="3"/>
      <c r="D18" s="3"/>
      <c r="E18" s="295"/>
      <c r="F18" s="628" t="s">
        <v>462</v>
      </c>
      <c r="G18" s="629" t="s">
        <v>224</v>
      </c>
      <c r="H18" s="714" t="s">
        <v>225</v>
      </c>
      <c r="I18" s="714" t="s">
        <v>221</v>
      </c>
      <c r="J18" s="712">
        <v>1655</v>
      </c>
      <c r="K18" s="713">
        <v>2015</v>
      </c>
      <c r="L18" s="778">
        <v>155</v>
      </c>
      <c r="M18" s="1086">
        <f>SUM(N18:O18)</f>
        <v>1500</v>
      </c>
      <c r="N18" s="787">
        <v>0</v>
      </c>
      <c r="O18" s="783">
        <v>1500</v>
      </c>
      <c r="P18" s="716">
        <f>J18-L18-M18</f>
        <v>0</v>
      </c>
    </row>
    <row r="19" spans="1:30" ht="31.5" customHeight="1" x14ac:dyDescent="0.2">
      <c r="A19" s="5">
        <v>7</v>
      </c>
      <c r="B19" s="711" t="s">
        <v>172</v>
      </c>
      <c r="C19" s="3"/>
      <c r="D19" s="3"/>
      <c r="E19" s="295"/>
      <c r="F19" s="957" t="s">
        <v>418</v>
      </c>
      <c r="G19" s="629" t="s">
        <v>463</v>
      </c>
      <c r="H19" s="714"/>
      <c r="I19" s="714" t="s">
        <v>223</v>
      </c>
      <c r="J19" s="712">
        <v>2200</v>
      </c>
      <c r="K19" s="713">
        <v>2015</v>
      </c>
      <c r="L19" s="778">
        <v>0</v>
      </c>
      <c r="M19" s="1086">
        <f t="shared" si="0"/>
        <v>2200</v>
      </c>
      <c r="N19" s="787">
        <v>0</v>
      </c>
      <c r="O19" s="783">
        <v>2200</v>
      </c>
      <c r="P19" s="716">
        <f t="shared" si="1"/>
        <v>0</v>
      </c>
    </row>
    <row r="20" spans="1:30" ht="28.5" customHeight="1" x14ac:dyDescent="0.2">
      <c r="A20" s="5">
        <v>8</v>
      </c>
      <c r="B20" s="711" t="s">
        <v>191</v>
      </c>
      <c r="C20" s="3"/>
      <c r="D20" s="3"/>
      <c r="E20" s="295"/>
      <c r="F20" s="957" t="s">
        <v>226</v>
      </c>
      <c r="G20" s="629" t="s">
        <v>227</v>
      </c>
      <c r="H20" s="714"/>
      <c r="I20" s="714" t="s">
        <v>223</v>
      </c>
      <c r="J20" s="712">
        <v>2500</v>
      </c>
      <c r="K20" s="713">
        <v>2015</v>
      </c>
      <c r="L20" s="778">
        <v>0</v>
      </c>
      <c r="M20" s="1086">
        <f t="shared" si="0"/>
        <v>2500</v>
      </c>
      <c r="N20" s="787">
        <v>0</v>
      </c>
      <c r="O20" s="783">
        <v>2500</v>
      </c>
      <c r="P20" s="716">
        <f t="shared" si="1"/>
        <v>0</v>
      </c>
    </row>
    <row r="21" spans="1:30" s="322" customFormat="1" ht="46.5" customHeight="1" x14ac:dyDescent="0.2">
      <c r="A21" s="5">
        <v>9</v>
      </c>
      <c r="B21" s="711" t="s">
        <v>179</v>
      </c>
      <c r="C21" s="593"/>
      <c r="D21" s="593"/>
      <c r="E21" s="295"/>
      <c r="F21" s="628" t="s">
        <v>466</v>
      </c>
      <c r="G21" s="770" t="s">
        <v>468</v>
      </c>
      <c r="H21" s="714" t="s">
        <v>139</v>
      </c>
      <c r="I21" s="714" t="s">
        <v>223</v>
      </c>
      <c r="J21" s="712">
        <v>1050</v>
      </c>
      <c r="K21" s="713">
        <v>2015</v>
      </c>
      <c r="L21" s="778">
        <v>0</v>
      </c>
      <c r="M21" s="1086">
        <f t="shared" ref="M21:M24" si="2">SUM(N21:O21)</f>
        <v>1050</v>
      </c>
      <c r="N21" s="787">
        <v>0</v>
      </c>
      <c r="O21" s="783">
        <v>1050</v>
      </c>
      <c r="P21" s="716">
        <f t="shared" si="1"/>
        <v>0</v>
      </c>
      <c r="Q21" s="62"/>
      <c r="R21" s="62"/>
      <c r="S21" s="62"/>
      <c r="T21" s="62"/>
      <c r="U21" s="62"/>
      <c r="V21" s="62"/>
      <c r="W21" s="62"/>
      <c r="X21" s="62"/>
      <c r="Y21" s="62"/>
      <c r="Z21" s="62"/>
      <c r="AA21" s="62"/>
      <c r="AB21" s="62"/>
      <c r="AC21" s="62"/>
      <c r="AD21" s="62"/>
    </row>
    <row r="22" spans="1:30" s="322" customFormat="1" ht="57" customHeight="1" x14ac:dyDescent="0.2">
      <c r="A22" s="5">
        <v>10</v>
      </c>
      <c r="B22" s="711" t="s">
        <v>191</v>
      </c>
      <c r="C22" s="593"/>
      <c r="D22" s="593"/>
      <c r="E22" s="295"/>
      <c r="F22" s="628" t="s">
        <v>467</v>
      </c>
      <c r="G22" s="629" t="s">
        <v>229</v>
      </c>
      <c r="H22" s="714"/>
      <c r="I22" s="714" t="s">
        <v>223</v>
      </c>
      <c r="J22" s="712">
        <v>1000</v>
      </c>
      <c r="K22" s="713">
        <v>2015</v>
      </c>
      <c r="L22" s="1092">
        <v>0</v>
      </c>
      <c r="M22" s="1086">
        <f t="shared" si="2"/>
        <v>1000</v>
      </c>
      <c r="N22" s="786">
        <v>0</v>
      </c>
      <c r="O22" s="780">
        <v>1000</v>
      </c>
      <c r="P22" s="716">
        <f t="shared" si="1"/>
        <v>0</v>
      </c>
      <c r="Q22" s="62"/>
      <c r="R22" s="62"/>
      <c r="S22" s="62"/>
      <c r="T22" s="62"/>
      <c r="U22" s="62"/>
      <c r="V22" s="62"/>
      <c r="W22" s="62"/>
      <c r="X22" s="62"/>
      <c r="Y22" s="62"/>
      <c r="Z22" s="62"/>
      <c r="AA22" s="62"/>
      <c r="AB22" s="62"/>
      <c r="AC22" s="62"/>
      <c r="AD22" s="62"/>
    </row>
    <row r="23" spans="1:30" s="322" customFormat="1" ht="34.5" customHeight="1" x14ac:dyDescent="0.2">
      <c r="A23" s="5">
        <v>11</v>
      </c>
      <c r="B23" s="711" t="s">
        <v>158</v>
      </c>
      <c r="C23" s="593"/>
      <c r="D23" s="593"/>
      <c r="E23" s="295"/>
      <c r="F23" s="628" t="s">
        <v>469</v>
      </c>
      <c r="G23" s="629" t="s">
        <v>230</v>
      </c>
      <c r="H23" s="714" t="s">
        <v>139</v>
      </c>
      <c r="I23" s="714" t="s">
        <v>223</v>
      </c>
      <c r="J23" s="712">
        <v>1350</v>
      </c>
      <c r="K23" s="713">
        <v>2015</v>
      </c>
      <c r="L23" s="1092">
        <v>0</v>
      </c>
      <c r="M23" s="1086">
        <f t="shared" si="2"/>
        <v>1350</v>
      </c>
      <c r="N23" s="786">
        <v>0</v>
      </c>
      <c r="O23" s="780">
        <v>1350</v>
      </c>
      <c r="P23" s="716">
        <f t="shared" si="1"/>
        <v>0</v>
      </c>
      <c r="Q23" s="62"/>
      <c r="R23" s="62"/>
      <c r="S23" s="62"/>
      <c r="T23" s="62"/>
      <c r="U23" s="62"/>
      <c r="V23" s="62"/>
      <c r="W23" s="62"/>
      <c r="X23" s="62"/>
      <c r="Y23" s="62"/>
      <c r="Z23" s="62"/>
      <c r="AA23" s="62"/>
      <c r="AB23" s="62"/>
      <c r="AC23" s="62"/>
      <c r="AD23" s="62"/>
    </row>
    <row r="24" spans="1:30" s="322" customFormat="1" ht="29.25" customHeight="1" x14ac:dyDescent="0.2">
      <c r="A24" s="5">
        <v>12</v>
      </c>
      <c r="B24" s="569" t="s">
        <v>158</v>
      </c>
      <c r="C24" s="593"/>
      <c r="D24" s="593"/>
      <c r="E24" s="295"/>
      <c r="F24" s="628" t="s">
        <v>419</v>
      </c>
      <c r="G24" s="629" t="s">
        <v>470</v>
      </c>
      <c r="H24" s="570"/>
      <c r="I24" s="570" t="s">
        <v>223</v>
      </c>
      <c r="J24" s="715">
        <v>4799</v>
      </c>
      <c r="K24" s="713">
        <v>2015</v>
      </c>
      <c r="L24" s="1091">
        <v>0</v>
      </c>
      <c r="M24" s="1086">
        <f t="shared" si="2"/>
        <v>4799</v>
      </c>
      <c r="N24" s="785">
        <v>0</v>
      </c>
      <c r="O24" s="753">
        <v>4799</v>
      </c>
      <c r="P24" s="716">
        <f t="shared" si="1"/>
        <v>0</v>
      </c>
      <c r="Q24" s="62"/>
      <c r="R24" s="62"/>
      <c r="S24" s="62"/>
      <c r="T24" s="62"/>
      <c r="U24" s="62"/>
      <c r="V24" s="62"/>
      <c r="W24" s="62"/>
      <c r="X24" s="62"/>
      <c r="Y24" s="62"/>
      <c r="Z24" s="62"/>
      <c r="AA24" s="62"/>
      <c r="AB24" s="62"/>
      <c r="AC24" s="62"/>
      <c r="AD24" s="62"/>
    </row>
    <row r="25" spans="1:30" s="322" customFormat="1" ht="25.5" customHeight="1" x14ac:dyDescent="0.2">
      <c r="A25" s="5">
        <v>13</v>
      </c>
      <c r="B25" s="711" t="s">
        <v>191</v>
      </c>
      <c r="C25" s="593"/>
      <c r="D25" s="593"/>
      <c r="E25" s="295"/>
      <c r="F25" s="957" t="s">
        <v>420</v>
      </c>
      <c r="G25" s="958" t="s">
        <v>471</v>
      </c>
      <c r="H25" s="714"/>
      <c r="I25" s="714" t="s">
        <v>223</v>
      </c>
      <c r="J25" s="712">
        <v>1560</v>
      </c>
      <c r="K25" s="713">
        <v>2015</v>
      </c>
      <c r="L25" s="778">
        <v>0</v>
      </c>
      <c r="M25" s="1086">
        <f>SUM(N25:O25)</f>
        <v>1560</v>
      </c>
      <c r="N25" s="787">
        <v>0</v>
      </c>
      <c r="O25" s="783">
        <v>1560</v>
      </c>
      <c r="P25" s="716">
        <f>J25-L25-M25</f>
        <v>0</v>
      </c>
      <c r="Q25" s="62"/>
      <c r="R25" s="62"/>
      <c r="S25" s="62"/>
      <c r="T25" s="62"/>
      <c r="U25" s="62"/>
      <c r="V25" s="62"/>
      <c r="W25" s="62"/>
      <c r="X25" s="62"/>
      <c r="Y25" s="62"/>
      <c r="Z25" s="62"/>
      <c r="AA25" s="62"/>
      <c r="AB25" s="62"/>
      <c r="AC25" s="62"/>
      <c r="AD25" s="62"/>
    </row>
    <row r="26" spans="1:30" s="322" customFormat="1" ht="71.25" customHeight="1" thickBot="1" x14ac:dyDescent="0.25">
      <c r="A26" s="5">
        <v>14</v>
      </c>
      <c r="B26" s="295" t="s">
        <v>179</v>
      </c>
      <c r="C26" s="593"/>
      <c r="D26" s="593"/>
      <c r="E26" s="295"/>
      <c r="F26" s="658" t="s">
        <v>472</v>
      </c>
      <c r="G26" s="629" t="s">
        <v>473</v>
      </c>
      <c r="H26" s="714"/>
      <c r="I26" s="714" t="s">
        <v>223</v>
      </c>
      <c r="J26" s="712">
        <v>620</v>
      </c>
      <c r="K26" s="713">
        <v>2015</v>
      </c>
      <c r="L26" s="1092">
        <v>0</v>
      </c>
      <c r="M26" s="1086">
        <f>SUM(N26:O26)</f>
        <v>620</v>
      </c>
      <c r="N26" s="786">
        <v>0</v>
      </c>
      <c r="O26" s="780">
        <v>620</v>
      </c>
      <c r="P26" s="716">
        <f>J26-L26-M26</f>
        <v>0</v>
      </c>
      <c r="Q26" s="62"/>
      <c r="R26" s="62"/>
      <c r="S26" s="62"/>
      <c r="T26" s="62"/>
      <c r="U26" s="62"/>
      <c r="V26" s="62"/>
      <c r="W26" s="62"/>
      <c r="X26" s="62"/>
      <c r="Y26" s="62"/>
      <c r="Z26" s="62"/>
      <c r="AA26" s="62"/>
      <c r="AB26" s="62"/>
      <c r="AC26" s="62"/>
      <c r="AD26" s="62"/>
    </row>
    <row r="27" spans="1:30" s="1067" customFormat="1" ht="27.75" customHeight="1" thickBot="1" x14ac:dyDescent="0.25">
      <c r="A27" s="1299" t="s">
        <v>347</v>
      </c>
      <c r="B27" s="1300"/>
      <c r="C27" s="1300"/>
      <c r="D27" s="1300"/>
      <c r="E27" s="1300"/>
      <c r="F27" s="1300"/>
      <c r="G27" s="1301"/>
      <c r="H27" s="1087"/>
      <c r="I27" s="1087"/>
      <c r="J27" s="614">
        <f>SUM(J13:J26)</f>
        <v>93151</v>
      </c>
      <c r="K27" s="614"/>
      <c r="L27" s="231">
        <f>SUM(L13:L26)</f>
        <v>1355</v>
      </c>
      <c r="M27" s="227">
        <f>SUM(M13:M26)</f>
        <v>48796</v>
      </c>
      <c r="N27" s="1066">
        <f>SUM(N13:N26)</f>
        <v>1000</v>
      </c>
      <c r="O27" s="79">
        <f>SUM(O13:O26)</f>
        <v>47796</v>
      </c>
      <c r="P27" s="244">
        <f>SUM(P13:P26)</f>
        <v>43000</v>
      </c>
    </row>
    <row r="28" spans="1:30" s="4" customFormat="1" ht="37.5" customHeight="1" thickBot="1" x14ac:dyDescent="0.25">
      <c r="A28" s="1282" t="s">
        <v>255</v>
      </c>
      <c r="B28" s="1283"/>
      <c r="C28" s="1283"/>
      <c r="D28" s="1283"/>
      <c r="E28" s="1283"/>
      <c r="F28" s="1283"/>
      <c r="G28" s="1283"/>
      <c r="H28" s="1283"/>
      <c r="I28" s="1283"/>
      <c r="J28" s="1283"/>
      <c r="K28" s="1283"/>
      <c r="L28" s="1283"/>
      <c r="M28" s="1283"/>
      <c r="N28" s="1298"/>
      <c r="O28" s="1298"/>
      <c r="P28" s="1297"/>
    </row>
    <row r="29" spans="1:30" ht="39" customHeight="1" x14ac:dyDescent="0.2">
      <c r="A29" s="5">
        <v>1</v>
      </c>
      <c r="B29" s="721" t="s">
        <v>179</v>
      </c>
      <c r="C29" s="61"/>
      <c r="D29" s="61"/>
      <c r="E29" s="592"/>
      <c r="F29" s="637" t="s">
        <v>421</v>
      </c>
      <c r="G29" s="639" t="s">
        <v>474</v>
      </c>
      <c r="H29" s="722"/>
      <c r="I29" s="772" t="s">
        <v>223</v>
      </c>
      <c r="J29" s="953">
        <v>800</v>
      </c>
      <c r="K29" s="723">
        <v>2015</v>
      </c>
      <c r="L29" s="724">
        <v>0</v>
      </c>
      <c r="M29" s="619">
        <f>SUM(N29:O29)</f>
        <v>800</v>
      </c>
      <c r="N29" s="729">
        <v>0</v>
      </c>
      <c r="O29" s="954">
        <v>800</v>
      </c>
      <c r="P29" s="730">
        <f t="shared" ref="P29:P40" si="3">J29-L29-M29</f>
        <v>0</v>
      </c>
    </row>
    <row r="30" spans="1:30" ht="55.5" customHeight="1" x14ac:dyDescent="0.2">
      <c r="A30" s="5">
        <v>2</v>
      </c>
      <c r="B30" s="711" t="s">
        <v>190</v>
      </c>
      <c r="C30" s="3"/>
      <c r="D30" s="3"/>
      <c r="E30" s="295"/>
      <c r="F30" s="628" t="s">
        <v>475</v>
      </c>
      <c r="G30" s="770" t="s">
        <v>228</v>
      </c>
      <c r="H30" s="710" t="s">
        <v>138</v>
      </c>
      <c r="I30" s="714" t="s">
        <v>221</v>
      </c>
      <c r="J30" s="774">
        <v>730</v>
      </c>
      <c r="K30" s="713">
        <v>2015</v>
      </c>
      <c r="L30" s="725">
        <v>0</v>
      </c>
      <c r="M30" s="620">
        <f>SUM(N30:O30)</f>
        <v>730</v>
      </c>
      <c r="N30" s="719">
        <v>0</v>
      </c>
      <c r="O30" s="954">
        <v>730</v>
      </c>
      <c r="P30" s="731">
        <f t="shared" si="3"/>
        <v>0</v>
      </c>
    </row>
    <row r="31" spans="1:30" ht="39" customHeight="1" x14ac:dyDescent="0.2">
      <c r="A31" s="5">
        <v>3</v>
      </c>
      <c r="B31" s="711" t="s">
        <v>179</v>
      </c>
      <c r="C31" s="3"/>
      <c r="D31" s="3"/>
      <c r="E31" s="295"/>
      <c r="F31" s="628" t="s">
        <v>476</v>
      </c>
      <c r="G31" s="770" t="s">
        <v>477</v>
      </c>
      <c r="H31" s="710"/>
      <c r="I31" s="714" t="s">
        <v>223</v>
      </c>
      <c r="J31" s="774">
        <v>800</v>
      </c>
      <c r="K31" s="713">
        <v>2015</v>
      </c>
      <c r="L31" s="725">
        <v>0</v>
      </c>
      <c r="M31" s="620">
        <f>SUM(N31:O31)</f>
        <v>800</v>
      </c>
      <c r="N31" s="719">
        <v>0</v>
      </c>
      <c r="O31" s="954">
        <v>800</v>
      </c>
      <c r="P31" s="731">
        <f t="shared" si="3"/>
        <v>0</v>
      </c>
    </row>
    <row r="32" spans="1:30" s="322" customFormat="1" ht="33" customHeight="1" x14ac:dyDescent="0.2">
      <c r="A32" s="5">
        <v>4</v>
      </c>
      <c r="B32" s="711" t="s">
        <v>172</v>
      </c>
      <c r="C32" s="593"/>
      <c r="D32" s="593"/>
      <c r="E32" s="295"/>
      <c r="F32" s="960" t="s">
        <v>422</v>
      </c>
      <c r="G32" s="958" t="s">
        <v>478</v>
      </c>
      <c r="H32" s="710"/>
      <c r="I32" s="714" t="s">
        <v>223</v>
      </c>
      <c r="J32" s="774">
        <v>600</v>
      </c>
      <c r="K32" s="713">
        <v>2015</v>
      </c>
      <c r="L32" s="725">
        <v>0</v>
      </c>
      <c r="M32" s="620">
        <f>SUM(N32:O32)</f>
        <v>600</v>
      </c>
      <c r="N32" s="719">
        <v>0</v>
      </c>
      <c r="O32" s="954">
        <v>600</v>
      </c>
      <c r="P32" s="731">
        <f t="shared" si="3"/>
        <v>0</v>
      </c>
      <c r="Q32" s="62"/>
      <c r="R32" s="62"/>
      <c r="S32" s="62"/>
      <c r="T32" s="62"/>
      <c r="U32" s="62"/>
      <c r="V32" s="62"/>
      <c r="W32" s="62"/>
      <c r="X32" s="62"/>
      <c r="Y32" s="62"/>
      <c r="Z32" s="62"/>
      <c r="AA32" s="62"/>
      <c r="AB32" s="62"/>
      <c r="AC32" s="62"/>
      <c r="AD32" s="62"/>
    </row>
    <row r="33" spans="1:30" s="322" customFormat="1" ht="32.25" customHeight="1" x14ac:dyDescent="0.2">
      <c r="A33" s="5">
        <v>5</v>
      </c>
      <c r="B33" s="711" t="s">
        <v>158</v>
      </c>
      <c r="C33" s="593"/>
      <c r="D33" s="593"/>
      <c r="E33" s="295"/>
      <c r="F33" s="957" t="s">
        <v>423</v>
      </c>
      <c r="G33" s="958" t="s">
        <v>231</v>
      </c>
      <c r="H33" s="710"/>
      <c r="I33" s="714" t="s">
        <v>223</v>
      </c>
      <c r="J33" s="774">
        <v>600</v>
      </c>
      <c r="K33" s="713">
        <v>2015</v>
      </c>
      <c r="L33" s="725">
        <v>0</v>
      </c>
      <c r="M33" s="620">
        <f t="shared" ref="M33:M40" si="4">SUM(N33:O33)</f>
        <v>600</v>
      </c>
      <c r="N33" s="719">
        <v>0</v>
      </c>
      <c r="O33" s="954">
        <v>600</v>
      </c>
      <c r="P33" s="731">
        <f t="shared" si="3"/>
        <v>0</v>
      </c>
      <c r="Q33" s="62"/>
      <c r="R33" s="62"/>
      <c r="S33" s="62"/>
      <c r="T33" s="62"/>
      <c r="U33" s="62"/>
      <c r="V33" s="62"/>
      <c r="W33" s="62"/>
      <c r="X33" s="62"/>
      <c r="Y33" s="62"/>
      <c r="Z33" s="62"/>
      <c r="AA33" s="62"/>
      <c r="AB33" s="62"/>
      <c r="AC33" s="62"/>
      <c r="AD33" s="62"/>
    </row>
    <row r="34" spans="1:30" s="322" customFormat="1" ht="28.5" customHeight="1" x14ac:dyDescent="0.2">
      <c r="A34" s="5">
        <v>6</v>
      </c>
      <c r="B34" s="711" t="s">
        <v>190</v>
      </c>
      <c r="C34" s="593"/>
      <c r="D34" s="593"/>
      <c r="E34" s="295"/>
      <c r="F34" s="959" t="s">
        <v>424</v>
      </c>
      <c r="G34" s="629" t="s">
        <v>479</v>
      </c>
      <c r="H34" s="710"/>
      <c r="I34" s="714" t="s">
        <v>223</v>
      </c>
      <c r="J34" s="774">
        <v>500</v>
      </c>
      <c r="K34" s="713">
        <v>2015</v>
      </c>
      <c r="L34" s="725">
        <v>0</v>
      </c>
      <c r="M34" s="620">
        <f t="shared" si="4"/>
        <v>500</v>
      </c>
      <c r="N34" s="719">
        <v>0</v>
      </c>
      <c r="O34" s="954">
        <v>500</v>
      </c>
      <c r="P34" s="731">
        <f t="shared" si="3"/>
        <v>0</v>
      </c>
      <c r="Q34" s="62"/>
      <c r="R34" s="62"/>
      <c r="S34" s="62"/>
      <c r="T34" s="62"/>
      <c r="U34" s="62"/>
      <c r="V34" s="62"/>
      <c r="W34" s="62"/>
      <c r="X34" s="62"/>
      <c r="Y34" s="62"/>
      <c r="Z34" s="62"/>
      <c r="AA34" s="62"/>
      <c r="AB34" s="62"/>
      <c r="AC34" s="62"/>
      <c r="AD34" s="62"/>
    </row>
    <row r="35" spans="1:30" s="322" customFormat="1" ht="57" customHeight="1" x14ac:dyDescent="0.2">
      <c r="A35" s="5">
        <v>7</v>
      </c>
      <c r="B35" s="711" t="s">
        <v>190</v>
      </c>
      <c r="C35" s="593"/>
      <c r="D35" s="593"/>
      <c r="E35" s="295"/>
      <c r="F35" s="628" t="s">
        <v>480</v>
      </c>
      <c r="G35" s="770" t="s">
        <v>232</v>
      </c>
      <c r="H35" s="710" t="s">
        <v>139</v>
      </c>
      <c r="I35" s="714" t="s">
        <v>223</v>
      </c>
      <c r="J35" s="774">
        <v>730</v>
      </c>
      <c r="K35" s="713">
        <v>2015</v>
      </c>
      <c r="L35" s="725">
        <v>0</v>
      </c>
      <c r="M35" s="620">
        <f t="shared" si="4"/>
        <v>730</v>
      </c>
      <c r="N35" s="719">
        <v>0</v>
      </c>
      <c r="O35" s="954">
        <v>730</v>
      </c>
      <c r="P35" s="731">
        <f t="shared" si="3"/>
        <v>0</v>
      </c>
      <c r="Q35" s="62"/>
      <c r="R35" s="62"/>
      <c r="S35" s="62"/>
      <c r="T35" s="62"/>
      <c r="U35" s="62"/>
      <c r="V35" s="62"/>
      <c r="W35" s="62"/>
      <c r="X35" s="62"/>
      <c r="Y35" s="62"/>
      <c r="Z35" s="62"/>
      <c r="AA35" s="62"/>
      <c r="AB35" s="62"/>
      <c r="AC35" s="62"/>
      <c r="AD35" s="62"/>
    </row>
    <row r="36" spans="1:30" s="322" customFormat="1" ht="36" customHeight="1" x14ac:dyDescent="0.2">
      <c r="A36" s="5">
        <v>8</v>
      </c>
      <c r="B36" s="711" t="s">
        <v>179</v>
      </c>
      <c r="C36" s="593"/>
      <c r="D36" s="593"/>
      <c r="E36" s="295"/>
      <c r="F36" s="961" t="s">
        <v>481</v>
      </c>
      <c r="G36" s="771" t="s">
        <v>482</v>
      </c>
      <c r="H36" s="710"/>
      <c r="I36" s="714" t="s">
        <v>223</v>
      </c>
      <c r="J36" s="774">
        <v>600</v>
      </c>
      <c r="K36" s="713">
        <v>2015</v>
      </c>
      <c r="L36" s="725">
        <v>0</v>
      </c>
      <c r="M36" s="620">
        <f t="shared" si="4"/>
        <v>600</v>
      </c>
      <c r="N36" s="719">
        <v>0</v>
      </c>
      <c r="O36" s="954">
        <v>600</v>
      </c>
      <c r="P36" s="731">
        <f t="shared" si="3"/>
        <v>0</v>
      </c>
      <c r="Q36" s="62"/>
      <c r="R36" s="62"/>
      <c r="S36" s="62"/>
      <c r="T36" s="62"/>
      <c r="U36" s="62"/>
      <c r="V36" s="62"/>
      <c r="W36" s="62"/>
      <c r="X36" s="62"/>
      <c r="Y36" s="62"/>
      <c r="Z36" s="62"/>
      <c r="AA36" s="62"/>
      <c r="AB36" s="62"/>
      <c r="AC36" s="62"/>
      <c r="AD36" s="62"/>
    </row>
    <row r="37" spans="1:30" s="322" customFormat="1" ht="36.75" customHeight="1" x14ac:dyDescent="0.2">
      <c r="A37" s="5">
        <v>9</v>
      </c>
      <c r="B37" s="711" t="s">
        <v>179</v>
      </c>
      <c r="C37" s="593"/>
      <c r="D37" s="593"/>
      <c r="E37" s="295"/>
      <c r="F37" s="959" t="s">
        <v>483</v>
      </c>
      <c r="G37" s="629" t="s">
        <v>233</v>
      </c>
      <c r="H37" s="710" t="s">
        <v>148</v>
      </c>
      <c r="I37" s="714" t="s">
        <v>221</v>
      </c>
      <c r="J37" s="774">
        <v>1000</v>
      </c>
      <c r="K37" s="713">
        <v>2015</v>
      </c>
      <c r="L37" s="725">
        <v>0</v>
      </c>
      <c r="M37" s="620">
        <f t="shared" si="4"/>
        <v>1000</v>
      </c>
      <c r="N37" s="719">
        <v>0</v>
      </c>
      <c r="O37" s="954">
        <v>1000</v>
      </c>
      <c r="P37" s="731">
        <f t="shared" si="3"/>
        <v>0</v>
      </c>
      <c r="Q37" s="62"/>
      <c r="R37" s="62"/>
      <c r="S37" s="62"/>
      <c r="T37" s="62"/>
      <c r="U37" s="62"/>
      <c r="V37" s="62"/>
      <c r="W37" s="62"/>
      <c r="X37" s="62"/>
      <c r="Y37" s="62"/>
      <c r="Z37" s="62"/>
      <c r="AA37" s="62"/>
      <c r="AB37" s="62"/>
      <c r="AC37" s="62"/>
      <c r="AD37" s="62"/>
    </row>
    <row r="38" spans="1:30" s="322" customFormat="1" ht="85.5" customHeight="1" x14ac:dyDescent="0.2">
      <c r="A38" s="5">
        <v>10</v>
      </c>
      <c r="B38" s="711" t="s">
        <v>190</v>
      </c>
      <c r="C38" s="593"/>
      <c r="D38" s="593"/>
      <c r="E38" s="295"/>
      <c r="F38" s="628" t="s">
        <v>484</v>
      </c>
      <c r="G38" s="629" t="s">
        <v>234</v>
      </c>
      <c r="H38" s="710"/>
      <c r="I38" s="714" t="s">
        <v>221</v>
      </c>
      <c r="J38" s="774">
        <v>800</v>
      </c>
      <c r="K38" s="713">
        <v>2015</v>
      </c>
      <c r="L38" s="727">
        <v>0</v>
      </c>
      <c r="M38" s="620">
        <f>SUM(N38:O38)</f>
        <v>800</v>
      </c>
      <c r="N38" s="717">
        <v>0</v>
      </c>
      <c r="O38" s="954">
        <v>800</v>
      </c>
      <c r="P38" s="731">
        <f>J38-L38-M38</f>
        <v>0</v>
      </c>
      <c r="Q38" s="62"/>
      <c r="R38" s="62"/>
      <c r="S38" s="62"/>
      <c r="T38" s="62"/>
      <c r="U38" s="62"/>
      <c r="V38" s="62"/>
      <c r="W38" s="62"/>
      <c r="X38" s="62"/>
      <c r="Y38" s="62"/>
      <c r="Z38" s="62"/>
      <c r="AA38" s="62"/>
      <c r="AB38" s="62"/>
      <c r="AC38" s="62"/>
      <c r="AD38" s="62"/>
    </row>
    <row r="39" spans="1:30" s="322" customFormat="1" ht="121.5" customHeight="1" x14ac:dyDescent="0.2">
      <c r="A39" s="5">
        <v>11</v>
      </c>
      <c r="B39" s="295" t="s">
        <v>190</v>
      </c>
      <c r="C39" s="593"/>
      <c r="D39" s="593"/>
      <c r="E39" s="295"/>
      <c r="F39" s="658" t="s">
        <v>425</v>
      </c>
      <c r="G39" s="770" t="s">
        <v>485</v>
      </c>
      <c r="H39" s="710"/>
      <c r="I39" s="714" t="s">
        <v>223</v>
      </c>
      <c r="J39" s="774">
        <v>550</v>
      </c>
      <c r="K39" s="713">
        <v>2015</v>
      </c>
      <c r="L39" s="725">
        <v>0</v>
      </c>
      <c r="M39" s="620">
        <f t="shared" si="4"/>
        <v>550</v>
      </c>
      <c r="N39" s="720">
        <v>0</v>
      </c>
      <c r="O39" s="954">
        <v>550</v>
      </c>
      <c r="P39" s="731">
        <f t="shared" si="3"/>
        <v>0</v>
      </c>
      <c r="Q39" s="62"/>
      <c r="R39" s="62"/>
      <c r="S39" s="62"/>
      <c r="T39" s="62"/>
      <c r="U39" s="62"/>
      <c r="V39" s="62"/>
      <c r="W39" s="62"/>
      <c r="X39" s="62"/>
      <c r="Y39" s="62"/>
      <c r="Z39" s="62"/>
      <c r="AA39" s="62"/>
      <c r="AB39" s="62"/>
      <c r="AC39" s="62"/>
      <c r="AD39" s="62"/>
    </row>
    <row r="40" spans="1:30" s="322" customFormat="1" ht="72.75" customHeight="1" thickBot="1" x14ac:dyDescent="0.25">
      <c r="A40" s="5">
        <v>12</v>
      </c>
      <c r="B40" s="295" t="s">
        <v>172</v>
      </c>
      <c r="C40" s="593"/>
      <c r="D40" s="593"/>
      <c r="E40" s="295"/>
      <c r="F40" s="658" t="s">
        <v>426</v>
      </c>
      <c r="G40" s="680" t="s">
        <v>235</v>
      </c>
      <c r="H40" s="710"/>
      <c r="I40" s="714" t="s">
        <v>223</v>
      </c>
      <c r="J40" s="774">
        <v>600</v>
      </c>
      <c r="K40" s="713">
        <v>2015</v>
      </c>
      <c r="L40" s="725">
        <v>0</v>
      </c>
      <c r="M40" s="620">
        <f t="shared" si="4"/>
        <v>600</v>
      </c>
      <c r="N40" s="720">
        <v>0</v>
      </c>
      <c r="O40" s="954">
        <v>600</v>
      </c>
      <c r="P40" s="731">
        <f t="shared" si="3"/>
        <v>0</v>
      </c>
      <c r="Q40" s="62"/>
      <c r="R40" s="62"/>
      <c r="S40" s="62"/>
      <c r="T40" s="62"/>
      <c r="U40" s="62"/>
      <c r="V40" s="62"/>
      <c r="W40" s="62"/>
      <c r="X40" s="62"/>
      <c r="Y40" s="62"/>
      <c r="Z40" s="62"/>
      <c r="AA40" s="62"/>
      <c r="AB40" s="62"/>
      <c r="AC40" s="62"/>
      <c r="AD40" s="62"/>
    </row>
    <row r="41" spans="1:30" s="1067" customFormat="1" ht="27.75" customHeight="1" thickBot="1" x14ac:dyDescent="0.25">
      <c r="A41" s="1285" t="s">
        <v>348</v>
      </c>
      <c r="B41" s="1286"/>
      <c r="C41" s="1286"/>
      <c r="D41" s="1286"/>
      <c r="E41" s="1286"/>
      <c r="F41" s="1286"/>
      <c r="G41" s="1287"/>
      <c r="H41" s="1064"/>
      <c r="I41" s="1064"/>
      <c r="J41" s="1065">
        <f>SUM(J29:J40)</f>
        <v>8310</v>
      </c>
      <c r="K41" s="1065"/>
      <c r="L41" s="236">
        <f>SUM(L29:L40)</f>
        <v>0</v>
      </c>
      <c r="M41" s="150">
        <f>SUM(M29:M40)</f>
        <v>8310</v>
      </c>
      <c r="N41" s="1066">
        <f>SUM(N29:N40)</f>
        <v>0</v>
      </c>
      <c r="O41" s="244">
        <f>SUM(O29:O40)</f>
        <v>8310</v>
      </c>
      <c r="P41" s="150">
        <f>SUM(P29:P40)</f>
        <v>0</v>
      </c>
    </row>
    <row r="42" spans="1:30" s="793" customFormat="1" ht="27.75" customHeight="1" thickBot="1" x14ac:dyDescent="0.25">
      <c r="A42" s="1282" t="s">
        <v>279</v>
      </c>
      <c r="B42" s="1283"/>
      <c r="C42" s="1283"/>
      <c r="D42" s="1283"/>
      <c r="E42" s="1283"/>
      <c r="F42" s="1283"/>
      <c r="G42" s="1284"/>
      <c r="H42" s="792"/>
      <c r="I42" s="792"/>
      <c r="J42" s="788">
        <f t="shared" ref="J42:P42" si="5">J27+J41</f>
        <v>101461</v>
      </c>
      <c r="K42" s="788">
        <f t="shared" si="5"/>
        <v>0</v>
      </c>
      <c r="L42" s="789">
        <f t="shared" si="5"/>
        <v>1355</v>
      </c>
      <c r="M42" s="790">
        <f t="shared" si="5"/>
        <v>57106</v>
      </c>
      <c r="N42" s="852">
        <f t="shared" si="5"/>
        <v>1000</v>
      </c>
      <c r="O42" s="789">
        <f t="shared" si="5"/>
        <v>56106</v>
      </c>
      <c r="P42" s="790">
        <f t="shared" si="5"/>
        <v>43000</v>
      </c>
    </row>
    <row r="43" spans="1:30" x14ac:dyDescent="0.2">
      <c r="B43" s="223"/>
      <c r="C43" s="223"/>
      <c r="D43" s="223"/>
      <c r="E43" s="223"/>
      <c r="F43" s="17"/>
      <c r="G43" s="17"/>
      <c r="H43" s="223"/>
      <c r="I43" s="223"/>
    </row>
    <row r="44" spans="1:30" x14ac:dyDescent="0.2">
      <c r="B44" s="223"/>
      <c r="C44" s="223"/>
      <c r="D44" s="223"/>
      <c r="E44" s="223"/>
      <c r="F44" s="17"/>
      <c r="G44" s="17"/>
      <c r="H44" s="223"/>
      <c r="I44" s="223"/>
      <c r="N44" s="558"/>
    </row>
    <row r="45" spans="1:30" x14ac:dyDescent="0.2">
      <c r="B45" s="223"/>
      <c r="C45" s="223"/>
      <c r="D45" s="223"/>
      <c r="E45" s="223"/>
      <c r="F45" s="17"/>
      <c r="G45" s="17"/>
      <c r="H45" s="223"/>
      <c r="I45" s="223"/>
      <c r="J45" s="558"/>
      <c r="K45" s="558"/>
      <c r="L45" s="558"/>
      <c r="M45" s="558"/>
      <c r="N45" s="558"/>
      <c r="O45" s="558"/>
      <c r="P45" s="558"/>
    </row>
    <row r="46" spans="1:30" x14ac:dyDescent="0.2">
      <c r="B46" s="223"/>
      <c r="C46" s="223"/>
      <c r="D46" s="223"/>
      <c r="E46" s="223"/>
      <c r="F46" s="17"/>
      <c r="G46" s="17"/>
      <c r="H46" s="223"/>
      <c r="I46" s="223"/>
    </row>
    <row r="47" spans="1:30" x14ac:dyDescent="0.2">
      <c r="B47" s="223"/>
      <c r="C47" s="223"/>
      <c r="D47" s="223"/>
      <c r="E47" s="223"/>
      <c r="F47" s="17"/>
      <c r="G47" s="17"/>
      <c r="H47" s="223"/>
      <c r="I47" s="223"/>
    </row>
    <row r="48" spans="1:30" x14ac:dyDescent="0.2">
      <c r="B48" s="223"/>
      <c r="C48" s="223"/>
      <c r="D48" s="223"/>
      <c r="E48" s="223"/>
      <c r="F48" s="17"/>
      <c r="G48" s="17"/>
      <c r="H48" s="223"/>
      <c r="I48" s="223"/>
    </row>
    <row r="49" spans="2:9" x14ac:dyDescent="0.2">
      <c r="B49" s="223"/>
      <c r="C49" s="223"/>
      <c r="D49" s="223"/>
      <c r="E49" s="223"/>
      <c r="F49" s="17"/>
      <c r="G49" s="17"/>
      <c r="H49" s="223"/>
      <c r="I49" s="223"/>
    </row>
    <row r="50" spans="2:9" x14ac:dyDescent="0.2">
      <c r="B50" s="223"/>
      <c r="C50" s="223"/>
      <c r="D50" s="223"/>
      <c r="E50" s="223"/>
      <c r="F50" s="17"/>
      <c r="G50" s="17"/>
      <c r="H50" s="223"/>
      <c r="I50" s="223"/>
    </row>
    <row r="51" spans="2:9" x14ac:dyDescent="0.2">
      <c r="B51" s="223"/>
      <c r="C51" s="223"/>
      <c r="D51" s="223"/>
      <c r="E51" s="223"/>
      <c r="F51" s="17"/>
      <c r="G51" s="17"/>
      <c r="H51" s="223"/>
      <c r="I51" s="223"/>
    </row>
    <row r="52" spans="2:9" x14ac:dyDescent="0.2">
      <c r="B52" s="223"/>
      <c r="C52" s="223"/>
      <c r="D52" s="223"/>
      <c r="E52" s="223"/>
      <c r="F52" s="17"/>
      <c r="G52" s="17"/>
      <c r="H52" s="223"/>
      <c r="I52" s="223"/>
    </row>
    <row r="53" spans="2:9" x14ac:dyDescent="0.2">
      <c r="B53" s="223"/>
      <c r="C53" s="223"/>
      <c r="D53" s="223"/>
      <c r="E53" s="223"/>
      <c r="F53" s="17"/>
      <c r="G53" s="17"/>
      <c r="H53" s="223"/>
      <c r="I53" s="223"/>
    </row>
    <row r="54" spans="2:9" x14ac:dyDescent="0.2">
      <c r="B54" s="223"/>
      <c r="C54" s="223"/>
      <c r="D54" s="223"/>
      <c r="E54" s="223"/>
      <c r="F54" s="17"/>
      <c r="G54" s="17"/>
      <c r="H54" s="223"/>
      <c r="I54" s="223"/>
    </row>
  </sheetData>
  <mergeCells count="23">
    <mergeCell ref="A42:G42"/>
    <mergeCell ref="A41:G41"/>
    <mergeCell ref="A10:G10"/>
    <mergeCell ref="A11:P11"/>
    <mergeCell ref="P6:P7"/>
    <mergeCell ref="A8:P8"/>
    <mergeCell ref="A12:P12"/>
    <mergeCell ref="A28:P28"/>
    <mergeCell ref="A27:G27"/>
    <mergeCell ref="A5:P5"/>
    <mergeCell ref="A6:A7"/>
    <mergeCell ref="B6:B7"/>
    <mergeCell ref="C6:C7"/>
    <mergeCell ref="D6:D7"/>
    <mergeCell ref="E6:E7"/>
    <mergeCell ref="F6:F7"/>
    <mergeCell ref="G6:G7"/>
    <mergeCell ref="H6:H7"/>
    <mergeCell ref="I6:I7"/>
    <mergeCell ref="J6:J7"/>
    <mergeCell ref="K6:K7"/>
    <mergeCell ref="L6:L7"/>
    <mergeCell ref="M6:O6"/>
  </mergeCells>
  <pageMargins left="0.78740157480314965" right="0.78740157480314965" top="0.6692913385826772" bottom="0.86614173228346458" header="0.27559055118110237" footer="0.39370078740157483"/>
  <pageSetup paperSize="9" scale="52" firstPageNumber="3" fitToHeight="2" orientation="landscape" r:id="rId1"/>
  <headerFooter alignWithMargins="0">
    <oddFooter>&amp;L&amp;"Arial,Kurzíva"Zastupitelstvo Olomouckého kraje 20-02-2015
6.1 Rozpočet Olomouckého kraje 2015 - investice
Příloha č. 1: Návrh nových investičních akcí 2015&amp;RStrana &amp;P (celkem 22)</oddFooter>
  </headerFooter>
  <rowBreaks count="1" manualBreakCount="1">
    <brk id="27"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5"/>
    <pageSetUpPr fitToPage="1"/>
  </sheetPr>
  <dimension ref="A1:AE55"/>
  <sheetViews>
    <sheetView view="pageLayout" topLeftCell="A18" zoomScaleNormal="80" zoomScaleSheetLayoutView="100" workbookViewId="0">
      <selection activeCell="F22" sqref="F22"/>
    </sheetView>
  </sheetViews>
  <sheetFormatPr defaultColWidth="29.7109375" defaultRowHeight="12.75" outlineLevelCol="1" x14ac:dyDescent="0.2"/>
  <cols>
    <col min="1" max="1" width="5.140625" style="10" customWidth="1"/>
    <col min="2" max="2" width="4.7109375" style="177" customWidth="1"/>
    <col min="3" max="3" width="17.28515625" style="177" hidden="1" customWidth="1" outlineLevel="1"/>
    <col min="4" max="5" width="6.42578125" style="177" hidden="1" customWidth="1" outlineLevel="1"/>
    <col min="6" max="6" width="63.85546875" style="10" customWidth="1" collapsed="1"/>
    <col min="7" max="7" width="66.140625" style="10" customWidth="1"/>
    <col min="8" max="8" width="9" style="177" customWidth="1"/>
    <col min="9" max="9" width="14.42578125" style="177" customWidth="1"/>
    <col min="10" max="10" width="18.140625" style="184" customWidth="1"/>
    <col min="11" max="11" width="13.7109375" style="185" customWidth="1"/>
    <col min="12" max="12" width="12.42578125" style="185" customWidth="1"/>
    <col min="13" max="13" width="13.28515625" style="10" customWidth="1"/>
    <col min="14" max="14" width="13.42578125" style="10" customWidth="1"/>
    <col min="15" max="15" width="12.85546875" style="10" hidden="1" customWidth="1"/>
    <col min="16" max="16" width="10.42578125" style="10" hidden="1" customWidth="1"/>
    <col min="17" max="18" width="13.28515625" style="10" customWidth="1"/>
    <col min="19" max="30" width="29.7109375" style="10" customWidth="1"/>
    <col min="31" max="16384" width="29.7109375" style="10"/>
  </cols>
  <sheetData>
    <row r="1" spans="1:31" s="49" customFormat="1" ht="18" x14ac:dyDescent="0.25">
      <c r="A1" s="160" t="s">
        <v>113</v>
      </c>
      <c r="B1" s="175"/>
      <c r="C1" s="175"/>
      <c r="D1" s="175"/>
      <c r="E1" s="175"/>
      <c r="F1" s="176"/>
      <c r="G1" s="175"/>
      <c r="H1" s="178"/>
      <c r="I1" s="177"/>
      <c r="J1" s="178"/>
      <c r="K1" s="179"/>
      <c r="L1" s="175"/>
      <c r="M1" s="175"/>
      <c r="N1" s="175"/>
      <c r="O1" s="175"/>
      <c r="P1" s="175"/>
      <c r="Q1" s="175"/>
      <c r="R1" s="175"/>
    </row>
    <row r="2" spans="1:31" s="49" customFormat="1" ht="15.75" x14ac:dyDescent="0.25">
      <c r="A2" s="163" t="s">
        <v>6</v>
      </c>
      <c r="B2" s="163"/>
      <c r="C2" s="163"/>
      <c r="D2" s="163"/>
      <c r="E2" s="163"/>
      <c r="F2" s="163" t="s">
        <v>114</v>
      </c>
      <c r="G2" s="173" t="s">
        <v>242</v>
      </c>
      <c r="H2" s="163"/>
      <c r="I2" s="177"/>
      <c r="J2" s="163"/>
      <c r="K2" s="180"/>
      <c r="L2" s="163"/>
      <c r="M2" s="163"/>
      <c r="N2" s="163"/>
      <c r="O2" s="163"/>
      <c r="P2" s="163"/>
      <c r="Q2" s="163"/>
      <c r="R2" s="163"/>
    </row>
    <row r="3" spans="1:31" s="49" customFormat="1" ht="10.5" customHeight="1" x14ac:dyDescent="0.2">
      <c r="A3" s="163"/>
      <c r="B3" s="163"/>
      <c r="C3" s="163"/>
      <c r="D3" s="163"/>
      <c r="E3" s="163"/>
      <c r="F3" s="163" t="s">
        <v>9</v>
      </c>
      <c r="G3" s="163"/>
      <c r="H3" s="163"/>
      <c r="I3" s="177"/>
      <c r="J3" s="163"/>
      <c r="K3" s="180"/>
      <c r="L3" s="163"/>
      <c r="M3" s="163"/>
      <c r="N3" s="163"/>
      <c r="O3" s="163"/>
      <c r="P3" s="163"/>
      <c r="Q3" s="163"/>
      <c r="R3" s="163"/>
    </row>
    <row r="4" spans="1:31" ht="19.5" customHeight="1" thickBot="1" x14ac:dyDescent="0.25">
      <c r="A4" s="18"/>
      <c r="B4" s="19"/>
      <c r="C4" s="19"/>
      <c r="D4" s="19"/>
      <c r="E4" s="19"/>
      <c r="F4" s="20"/>
      <c r="G4" s="19"/>
      <c r="H4" s="19"/>
      <c r="I4" s="19"/>
      <c r="J4" s="19"/>
      <c r="K4" s="19"/>
      <c r="L4" s="19"/>
      <c r="M4" s="19"/>
      <c r="N4" s="19"/>
      <c r="O4" s="19"/>
      <c r="P4" s="19"/>
      <c r="Q4" s="19"/>
      <c r="R4" s="220" t="s">
        <v>10</v>
      </c>
    </row>
    <row r="5" spans="1:31" ht="29.1" customHeight="1" thickBot="1" x14ac:dyDescent="0.25">
      <c r="A5" s="1252" t="s">
        <v>280</v>
      </c>
      <c r="B5" s="1314"/>
      <c r="C5" s="1314"/>
      <c r="D5" s="1314"/>
      <c r="E5" s="1314"/>
      <c r="F5" s="1314"/>
      <c r="G5" s="1314"/>
      <c r="H5" s="1314"/>
      <c r="I5" s="1314"/>
      <c r="J5" s="1314"/>
      <c r="K5" s="1314"/>
      <c r="L5" s="1314"/>
      <c r="M5" s="1314"/>
      <c r="N5" s="1314"/>
      <c r="O5" s="1314"/>
      <c r="P5" s="1314"/>
      <c r="Q5" s="1314"/>
      <c r="R5" s="1315"/>
      <c r="S5" s="221"/>
      <c r="T5" s="221"/>
      <c r="U5" s="221"/>
      <c r="V5" s="221"/>
      <c r="W5" s="221"/>
      <c r="X5" s="221"/>
      <c r="Y5" s="221"/>
      <c r="Z5" s="221"/>
      <c r="AA5" s="221"/>
      <c r="AB5" s="221"/>
      <c r="AC5" s="221"/>
      <c r="AD5" s="221"/>
      <c r="AE5" s="221"/>
    </row>
    <row r="6" spans="1:31" ht="27" customHeight="1" thickBot="1" x14ac:dyDescent="0.25">
      <c r="A6" s="1262" t="s">
        <v>22</v>
      </c>
      <c r="B6" s="1262" t="s">
        <v>12</v>
      </c>
      <c r="C6" s="1245" t="s">
        <v>4</v>
      </c>
      <c r="D6" s="1245" t="s">
        <v>3</v>
      </c>
      <c r="E6" s="1245" t="s">
        <v>5</v>
      </c>
      <c r="F6" s="1317" t="s">
        <v>13</v>
      </c>
      <c r="G6" s="1272" t="s">
        <v>73</v>
      </c>
      <c r="H6" s="1247" t="s">
        <v>15</v>
      </c>
      <c r="I6" s="1272" t="s">
        <v>16</v>
      </c>
      <c r="J6" s="1276" t="s">
        <v>17</v>
      </c>
      <c r="K6" s="1276" t="s">
        <v>18</v>
      </c>
      <c r="L6" s="1305" t="s">
        <v>146</v>
      </c>
      <c r="M6" s="1307" t="s">
        <v>144</v>
      </c>
      <c r="N6" s="1308"/>
      <c r="O6" s="1309"/>
      <c r="P6" s="1309"/>
      <c r="Q6" s="1310"/>
      <c r="R6" s="1255" t="s">
        <v>145</v>
      </c>
    </row>
    <row r="7" spans="1:31" ht="62.25" customHeight="1" thickBot="1" x14ac:dyDescent="0.25">
      <c r="A7" s="1316"/>
      <c r="B7" s="1316"/>
      <c r="C7" s="1313"/>
      <c r="D7" s="1313"/>
      <c r="E7" s="1313"/>
      <c r="F7" s="1318"/>
      <c r="G7" s="1311"/>
      <c r="H7" s="1312"/>
      <c r="I7" s="1311"/>
      <c r="J7" s="1304"/>
      <c r="K7" s="1304"/>
      <c r="L7" s="1306"/>
      <c r="M7" s="137" t="s">
        <v>19</v>
      </c>
      <c r="N7" s="137" t="s">
        <v>1</v>
      </c>
      <c r="O7" s="368" t="s">
        <v>99</v>
      </c>
      <c r="P7" s="368" t="s">
        <v>100</v>
      </c>
      <c r="Q7" s="137" t="s">
        <v>2</v>
      </c>
      <c r="R7" s="1244"/>
    </row>
    <row r="8" spans="1:31" ht="28.5" customHeight="1" x14ac:dyDescent="0.2">
      <c r="A8" s="60">
        <v>1</v>
      </c>
      <c r="B8" s="740" t="s">
        <v>179</v>
      </c>
      <c r="C8" s="61"/>
      <c r="D8" s="592"/>
      <c r="E8" s="592"/>
      <c r="F8" s="637" t="s">
        <v>428</v>
      </c>
      <c r="G8" s="639" t="s">
        <v>236</v>
      </c>
      <c r="H8" s="772"/>
      <c r="I8" s="772" t="s">
        <v>223</v>
      </c>
      <c r="J8" s="745">
        <v>400</v>
      </c>
      <c r="K8" s="723">
        <v>2015</v>
      </c>
      <c r="L8" s="777">
        <v>0</v>
      </c>
      <c r="M8" s="617">
        <f t="shared" ref="M8" si="0">N8+O8+P8+Q8</f>
        <v>400</v>
      </c>
      <c r="N8" s="744">
        <v>0</v>
      </c>
      <c r="O8" s="745"/>
      <c r="P8" s="745"/>
      <c r="Q8" s="782">
        <v>400</v>
      </c>
      <c r="R8" s="746">
        <f t="shared" ref="R8" si="1">J8-L8-M8</f>
        <v>0</v>
      </c>
    </row>
    <row r="9" spans="1:31" ht="73.5" customHeight="1" x14ac:dyDescent="0.2">
      <c r="A9" s="5">
        <v>2</v>
      </c>
      <c r="B9" s="711" t="s">
        <v>179</v>
      </c>
      <c r="C9" s="3"/>
      <c r="D9" s="295"/>
      <c r="E9" s="295"/>
      <c r="F9" s="628" t="s">
        <v>429</v>
      </c>
      <c r="G9" s="770" t="s">
        <v>237</v>
      </c>
      <c r="H9" s="714"/>
      <c r="I9" s="714" t="s">
        <v>223</v>
      </c>
      <c r="J9" s="774">
        <v>400</v>
      </c>
      <c r="K9" s="713">
        <v>2015</v>
      </c>
      <c r="L9" s="778">
        <v>0</v>
      </c>
      <c r="M9" s="617">
        <f t="shared" ref="M9" si="2">N9+O9+P9+Q9</f>
        <v>400</v>
      </c>
      <c r="N9" s="747">
        <v>0</v>
      </c>
      <c r="O9" s="682"/>
      <c r="P9" s="682"/>
      <c r="Q9" s="783">
        <v>400</v>
      </c>
      <c r="R9" s="748">
        <f t="shared" ref="R9" si="3">J9-L9-M9</f>
        <v>0</v>
      </c>
    </row>
    <row r="10" spans="1:31" ht="33.75" customHeight="1" x14ac:dyDescent="0.2">
      <c r="A10" s="5">
        <v>3</v>
      </c>
      <c r="B10" s="711" t="s">
        <v>179</v>
      </c>
      <c r="C10" s="3"/>
      <c r="D10" s="295"/>
      <c r="E10" s="295"/>
      <c r="F10" s="628" t="s">
        <v>238</v>
      </c>
      <c r="G10" s="629" t="s">
        <v>239</v>
      </c>
      <c r="H10" s="741" t="s">
        <v>129</v>
      </c>
      <c r="I10" s="714" t="s">
        <v>223</v>
      </c>
      <c r="J10" s="775">
        <v>300</v>
      </c>
      <c r="K10" s="713">
        <v>2015</v>
      </c>
      <c r="L10" s="779">
        <v>0</v>
      </c>
      <c r="M10" s="617">
        <f t="shared" ref="M10:M16" si="4">N10+O10+P10+Q10</f>
        <v>300</v>
      </c>
      <c r="N10" s="747">
        <v>0</v>
      </c>
      <c r="O10" s="682"/>
      <c r="P10" s="682"/>
      <c r="Q10" s="783">
        <v>300</v>
      </c>
      <c r="R10" s="748">
        <f t="shared" ref="R10:R16" si="5">J10-L10-M10</f>
        <v>0</v>
      </c>
    </row>
    <row r="11" spans="1:31" ht="32.25" customHeight="1" x14ac:dyDescent="0.2">
      <c r="A11" s="5">
        <v>4</v>
      </c>
      <c r="B11" s="711" t="s">
        <v>179</v>
      </c>
      <c r="C11" s="3"/>
      <c r="D11" s="295"/>
      <c r="E11" s="295"/>
      <c r="F11" s="658" t="s">
        <v>486</v>
      </c>
      <c r="G11" s="629" t="s">
        <v>487</v>
      </c>
      <c r="H11" s="714"/>
      <c r="I11" s="714" t="s">
        <v>223</v>
      </c>
      <c r="J11" s="774">
        <v>300</v>
      </c>
      <c r="K11" s="713">
        <v>2015</v>
      </c>
      <c r="L11" s="778">
        <v>0</v>
      </c>
      <c r="M11" s="617">
        <f t="shared" si="4"/>
        <v>300</v>
      </c>
      <c r="N11" s="747">
        <v>0</v>
      </c>
      <c r="O11" s="682"/>
      <c r="P11" s="682"/>
      <c r="Q11" s="783">
        <v>300</v>
      </c>
      <c r="R11" s="748">
        <f t="shared" si="5"/>
        <v>0</v>
      </c>
    </row>
    <row r="12" spans="1:31" ht="30" customHeight="1" x14ac:dyDescent="0.2">
      <c r="A12" s="5">
        <v>5</v>
      </c>
      <c r="B12" s="711" t="s">
        <v>179</v>
      </c>
      <c r="C12" s="3"/>
      <c r="D12" s="295"/>
      <c r="E12" s="295"/>
      <c r="F12" s="628" t="s">
        <v>240</v>
      </c>
      <c r="G12" s="629" t="s">
        <v>491</v>
      </c>
      <c r="H12" s="714"/>
      <c r="I12" s="714" t="s">
        <v>223</v>
      </c>
      <c r="J12" s="774">
        <v>300</v>
      </c>
      <c r="K12" s="713">
        <v>2015</v>
      </c>
      <c r="L12" s="778">
        <v>0</v>
      </c>
      <c r="M12" s="617">
        <f t="shared" si="4"/>
        <v>300</v>
      </c>
      <c r="N12" s="747">
        <v>0</v>
      </c>
      <c r="O12" s="682"/>
      <c r="P12" s="682"/>
      <c r="Q12" s="783">
        <v>300</v>
      </c>
      <c r="R12" s="748">
        <f t="shared" si="5"/>
        <v>0</v>
      </c>
    </row>
    <row r="13" spans="1:31" ht="35.25" customHeight="1" x14ac:dyDescent="0.2">
      <c r="A13" s="5">
        <v>6</v>
      </c>
      <c r="B13" s="711" t="s">
        <v>158</v>
      </c>
      <c r="C13" s="3"/>
      <c r="D13" s="295"/>
      <c r="E13" s="295"/>
      <c r="F13" s="628" t="s">
        <v>430</v>
      </c>
      <c r="G13" s="629" t="s">
        <v>490</v>
      </c>
      <c r="H13" s="714" t="s">
        <v>488</v>
      </c>
      <c r="I13" s="714" t="s">
        <v>221</v>
      </c>
      <c r="J13" s="774">
        <v>400</v>
      </c>
      <c r="K13" s="713">
        <v>2015</v>
      </c>
      <c r="L13" s="780">
        <v>0</v>
      </c>
      <c r="M13" s="617">
        <f t="shared" si="4"/>
        <v>400</v>
      </c>
      <c r="N13" s="747">
        <v>0</v>
      </c>
      <c r="O13" s="682"/>
      <c r="P13" s="682"/>
      <c r="Q13" s="783">
        <v>400</v>
      </c>
      <c r="R13" s="748">
        <f t="shared" si="5"/>
        <v>0</v>
      </c>
    </row>
    <row r="14" spans="1:31" ht="35.25" customHeight="1" x14ac:dyDescent="0.2">
      <c r="A14" s="5">
        <v>7</v>
      </c>
      <c r="B14" s="711" t="s">
        <v>158</v>
      </c>
      <c r="C14" s="3"/>
      <c r="D14" s="295"/>
      <c r="E14" s="295"/>
      <c r="F14" s="628" t="s">
        <v>518</v>
      </c>
      <c r="G14" s="629" t="s">
        <v>519</v>
      </c>
      <c r="H14" s="714"/>
      <c r="I14" s="714" t="s">
        <v>221</v>
      </c>
      <c r="J14" s="774">
        <v>75</v>
      </c>
      <c r="K14" s="713">
        <v>2015</v>
      </c>
      <c r="L14" s="780">
        <v>0</v>
      </c>
      <c r="M14" s="617">
        <f t="shared" si="4"/>
        <v>75</v>
      </c>
      <c r="N14" s="747">
        <v>0</v>
      </c>
      <c r="O14" s="682"/>
      <c r="P14" s="682"/>
      <c r="Q14" s="783">
        <v>75</v>
      </c>
      <c r="R14" s="748">
        <f t="shared" si="5"/>
        <v>0</v>
      </c>
    </row>
    <row r="15" spans="1:31" ht="30" customHeight="1" x14ac:dyDescent="0.2">
      <c r="A15" s="5">
        <v>8</v>
      </c>
      <c r="B15" s="711" t="s">
        <v>179</v>
      </c>
      <c r="C15" s="3"/>
      <c r="D15" s="295"/>
      <c r="E15" s="295"/>
      <c r="F15" s="658" t="s">
        <v>431</v>
      </c>
      <c r="G15" s="629" t="s">
        <v>489</v>
      </c>
      <c r="H15" s="714"/>
      <c r="I15" s="714" t="s">
        <v>221</v>
      </c>
      <c r="J15" s="774">
        <v>300</v>
      </c>
      <c r="K15" s="713">
        <v>2015</v>
      </c>
      <c r="L15" s="780">
        <v>0</v>
      </c>
      <c r="M15" s="617">
        <f t="shared" si="4"/>
        <v>300</v>
      </c>
      <c r="N15" s="747">
        <v>0</v>
      </c>
      <c r="O15" s="682"/>
      <c r="P15" s="682"/>
      <c r="Q15" s="783">
        <v>300</v>
      </c>
      <c r="R15" s="748">
        <f t="shared" si="5"/>
        <v>0</v>
      </c>
    </row>
    <row r="16" spans="1:31" ht="46.5" customHeight="1" thickBot="1" x14ac:dyDescent="0.25">
      <c r="A16" s="742">
        <v>9</v>
      </c>
      <c r="B16" s="743" t="s">
        <v>158</v>
      </c>
      <c r="C16" s="419"/>
      <c r="D16" s="595"/>
      <c r="E16" s="595"/>
      <c r="F16" s="638" t="s">
        <v>432</v>
      </c>
      <c r="G16" s="640" t="s">
        <v>241</v>
      </c>
      <c r="H16" s="773"/>
      <c r="I16" s="773" t="s">
        <v>223</v>
      </c>
      <c r="J16" s="776">
        <v>385</v>
      </c>
      <c r="K16" s="728">
        <v>2015</v>
      </c>
      <c r="L16" s="781">
        <v>0</v>
      </c>
      <c r="M16" s="617">
        <f t="shared" si="4"/>
        <v>385</v>
      </c>
      <c r="N16" s="749">
        <v>0</v>
      </c>
      <c r="O16" s="750"/>
      <c r="P16" s="750"/>
      <c r="Q16" s="784">
        <v>385</v>
      </c>
      <c r="R16" s="751">
        <f t="shared" si="5"/>
        <v>0</v>
      </c>
    </row>
    <row r="17" spans="1:18" s="11" customFormat="1" ht="30.75" customHeight="1" thickBot="1" x14ac:dyDescent="0.25">
      <c r="A17" s="1302" t="s">
        <v>281</v>
      </c>
      <c r="B17" s="1298"/>
      <c r="C17" s="1298"/>
      <c r="D17" s="1298"/>
      <c r="E17" s="1298"/>
      <c r="F17" s="1298"/>
      <c r="G17" s="1303"/>
      <c r="H17" s="794"/>
      <c r="I17" s="794"/>
      <c r="J17" s="618">
        <f>SUM(J8:J16)</f>
        <v>2860</v>
      </c>
      <c r="K17" s="618"/>
      <c r="L17" s="795">
        <f>SUM(L8:L16)</f>
        <v>0</v>
      </c>
      <c r="M17" s="796">
        <f>SUM(M8:M16)</f>
        <v>2860</v>
      </c>
      <c r="N17" s="791">
        <f>SUM(N8:N16)</f>
        <v>0</v>
      </c>
      <c r="O17" s="788">
        <f>SUM(O8:O16)</f>
        <v>0</v>
      </c>
      <c r="P17" s="286"/>
      <c r="Q17" s="797">
        <f>SUM(Q8:Q16)</f>
        <v>2860</v>
      </c>
      <c r="R17" s="798">
        <f>SUM(R8:R16)</f>
        <v>0</v>
      </c>
    </row>
    <row r="18" spans="1:18" x14ac:dyDescent="0.2">
      <c r="B18" s="223"/>
      <c r="C18" s="223"/>
      <c r="D18" s="223"/>
      <c r="E18" s="223"/>
      <c r="F18" s="17"/>
      <c r="G18" s="17"/>
      <c r="H18" s="223"/>
      <c r="I18" s="223"/>
    </row>
    <row r="19" spans="1:18" x14ac:dyDescent="0.2">
      <c r="B19" s="223"/>
      <c r="C19" s="223"/>
      <c r="D19" s="223"/>
      <c r="E19" s="223"/>
      <c r="F19" s="17"/>
      <c r="G19" s="17"/>
      <c r="H19" s="223"/>
      <c r="I19" s="223"/>
    </row>
    <row r="20" spans="1:18" x14ac:dyDescent="0.2">
      <c r="B20" s="223"/>
      <c r="C20" s="223"/>
      <c r="D20" s="223"/>
      <c r="E20" s="223"/>
      <c r="F20" s="17"/>
      <c r="G20" s="17"/>
      <c r="H20" s="223"/>
      <c r="I20" s="223"/>
      <c r="K20" s="184"/>
      <c r="L20" s="184"/>
      <c r="M20" s="184"/>
      <c r="N20" s="184"/>
      <c r="O20" s="184"/>
      <c r="P20" s="184"/>
      <c r="Q20" s="184"/>
      <c r="R20" s="184"/>
    </row>
    <row r="21" spans="1:18" x14ac:dyDescent="0.2">
      <c r="B21" s="223"/>
      <c r="C21" s="223"/>
      <c r="D21" s="223"/>
      <c r="E21" s="223"/>
      <c r="F21" s="17"/>
      <c r="G21" s="17"/>
      <c r="H21" s="223"/>
      <c r="I21" s="223"/>
    </row>
    <row r="22" spans="1:18" x14ac:dyDescent="0.2">
      <c r="B22" s="223"/>
      <c r="C22" s="223"/>
      <c r="D22" s="223"/>
      <c r="E22" s="223"/>
      <c r="F22" s="17"/>
      <c r="G22" s="17"/>
      <c r="H22" s="223"/>
      <c r="I22" s="223"/>
    </row>
    <row r="23" spans="1:18" x14ac:dyDescent="0.2">
      <c r="B23" s="223"/>
      <c r="C23" s="223"/>
      <c r="D23" s="223"/>
      <c r="E23" s="223"/>
      <c r="F23" s="17"/>
      <c r="G23" s="17"/>
      <c r="H23" s="223"/>
      <c r="I23" s="223"/>
    </row>
    <row r="24" spans="1:18" x14ac:dyDescent="0.2">
      <c r="B24" s="223"/>
      <c r="C24" s="223"/>
      <c r="D24" s="223"/>
      <c r="E24" s="223"/>
      <c r="F24" s="17"/>
      <c r="G24" s="17"/>
      <c r="H24" s="223"/>
      <c r="I24" s="223"/>
    </row>
    <row r="25" spans="1:18" x14ac:dyDescent="0.2">
      <c r="B25" s="223"/>
      <c r="C25" s="223"/>
      <c r="D25" s="223"/>
      <c r="E25" s="223"/>
      <c r="F25" s="17"/>
      <c r="G25" s="17"/>
      <c r="H25" s="223"/>
      <c r="I25" s="223"/>
    </row>
    <row r="26" spans="1:18" x14ac:dyDescent="0.2">
      <c r="B26" s="223"/>
      <c r="C26" s="223"/>
      <c r="D26" s="223"/>
      <c r="E26" s="223"/>
      <c r="F26" s="17"/>
      <c r="G26" s="17"/>
      <c r="H26" s="223"/>
      <c r="I26" s="223"/>
    </row>
    <row r="27" spans="1:18" x14ac:dyDescent="0.2">
      <c r="B27" s="223"/>
      <c r="C27" s="223"/>
      <c r="D27" s="223"/>
      <c r="E27" s="223"/>
      <c r="F27" s="17"/>
      <c r="G27" s="17"/>
      <c r="H27" s="223"/>
      <c r="I27" s="223"/>
    </row>
    <row r="28" spans="1:18" x14ac:dyDescent="0.2">
      <c r="B28" s="223"/>
      <c r="C28" s="223"/>
      <c r="D28" s="223"/>
      <c r="E28" s="223"/>
      <c r="F28" s="17"/>
      <c r="G28" s="17"/>
      <c r="H28" s="223"/>
      <c r="I28" s="223"/>
    </row>
    <row r="29" spans="1:18" x14ac:dyDescent="0.2">
      <c r="B29" s="223"/>
      <c r="C29" s="223"/>
      <c r="D29" s="223"/>
      <c r="E29" s="223"/>
      <c r="F29" s="17"/>
      <c r="G29" s="17"/>
      <c r="H29" s="223"/>
      <c r="I29" s="223"/>
    </row>
    <row r="30" spans="1:18" x14ac:dyDescent="0.2">
      <c r="B30" s="223"/>
      <c r="C30" s="223"/>
      <c r="D30" s="223"/>
      <c r="E30" s="223"/>
      <c r="F30" s="17"/>
      <c r="G30" s="17"/>
      <c r="H30" s="223"/>
      <c r="I30" s="223"/>
    </row>
    <row r="31" spans="1:18" x14ac:dyDescent="0.2">
      <c r="B31" s="223"/>
      <c r="C31" s="223"/>
      <c r="D31" s="223"/>
      <c r="E31" s="223"/>
      <c r="F31" s="17"/>
      <c r="G31" s="17"/>
      <c r="H31" s="223"/>
      <c r="I31" s="223"/>
    </row>
    <row r="32" spans="1:18" x14ac:dyDescent="0.2">
      <c r="B32" s="223"/>
      <c r="C32" s="223"/>
      <c r="D32" s="223"/>
      <c r="E32" s="223"/>
      <c r="F32" s="17"/>
      <c r="G32" s="17"/>
      <c r="H32" s="223"/>
      <c r="I32" s="223"/>
    </row>
    <row r="33" spans="2:9" x14ac:dyDescent="0.2">
      <c r="B33" s="223"/>
      <c r="C33" s="223"/>
      <c r="D33" s="223"/>
      <c r="E33" s="223"/>
      <c r="F33" s="17"/>
      <c r="G33" s="17"/>
      <c r="H33" s="223"/>
      <c r="I33" s="223"/>
    </row>
    <row r="34" spans="2:9" x14ac:dyDescent="0.2">
      <c r="B34" s="223"/>
      <c r="C34" s="223"/>
      <c r="D34" s="223"/>
      <c r="E34" s="223"/>
      <c r="F34" s="17"/>
      <c r="G34" s="17"/>
      <c r="H34" s="223"/>
      <c r="I34" s="223"/>
    </row>
    <row r="35" spans="2:9" x14ac:dyDescent="0.2">
      <c r="B35" s="223"/>
      <c r="C35" s="223"/>
      <c r="D35" s="223"/>
      <c r="E35" s="223"/>
      <c r="F35" s="17"/>
      <c r="G35" s="17"/>
      <c r="H35" s="223"/>
      <c r="I35" s="223"/>
    </row>
    <row r="36" spans="2:9" x14ac:dyDescent="0.2">
      <c r="B36" s="223"/>
      <c r="C36" s="223"/>
      <c r="D36" s="223"/>
      <c r="E36" s="223"/>
      <c r="F36" s="17"/>
      <c r="G36" s="17"/>
      <c r="H36" s="223"/>
      <c r="I36" s="223"/>
    </row>
    <row r="37" spans="2:9" x14ac:dyDescent="0.2">
      <c r="B37" s="223"/>
      <c r="C37" s="223"/>
      <c r="D37" s="223"/>
      <c r="E37" s="223"/>
      <c r="F37" s="17"/>
      <c r="G37" s="17"/>
      <c r="H37" s="223"/>
      <c r="I37" s="223"/>
    </row>
    <row r="38" spans="2:9" x14ac:dyDescent="0.2">
      <c r="B38" s="223"/>
      <c r="C38" s="223"/>
      <c r="D38" s="223"/>
      <c r="E38" s="223"/>
      <c r="F38" s="17"/>
      <c r="G38" s="17"/>
      <c r="H38" s="223"/>
      <c r="I38" s="223"/>
    </row>
    <row r="39" spans="2:9" x14ac:dyDescent="0.2">
      <c r="B39" s="223"/>
      <c r="C39" s="223"/>
      <c r="D39" s="223"/>
      <c r="E39" s="223"/>
      <c r="F39" s="17"/>
      <c r="G39" s="17"/>
      <c r="H39" s="223"/>
      <c r="I39" s="223"/>
    </row>
    <row r="40" spans="2:9" x14ac:dyDescent="0.2">
      <c r="B40" s="223"/>
      <c r="C40" s="223"/>
      <c r="D40" s="223"/>
      <c r="E40" s="223"/>
      <c r="F40" s="17"/>
      <c r="G40" s="17"/>
      <c r="H40" s="223"/>
      <c r="I40" s="223"/>
    </row>
    <row r="41" spans="2:9" x14ac:dyDescent="0.2">
      <c r="B41" s="223"/>
      <c r="C41" s="223"/>
      <c r="D41" s="223"/>
      <c r="E41" s="223"/>
      <c r="F41" s="17"/>
      <c r="G41" s="17"/>
      <c r="H41" s="223"/>
      <c r="I41" s="223"/>
    </row>
    <row r="42" spans="2:9" x14ac:dyDescent="0.2">
      <c r="B42" s="223"/>
      <c r="C42" s="223"/>
      <c r="D42" s="223"/>
      <c r="E42" s="223"/>
      <c r="F42" s="17"/>
      <c r="G42" s="17"/>
      <c r="H42" s="223"/>
      <c r="I42" s="223"/>
    </row>
    <row r="43" spans="2:9" x14ac:dyDescent="0.2">
      <c r="B43" s="223"/>
      <c r="C43" s="223"/>
      <c r="D43" s="223"/>
      <c r="E43" s="223"/>
      <c r="F43" s="17"/>
      <c r="G43" s="17"/>
      <c r="H43" s="223"/>
      <c r="I43" s="223"/>
    </row>
    <row r="44" spans="2:9" x14ac:dyDescent="0.2">
      <c r="B44" s="223"/>
      <c r="C44" s="223"/>
      <c r="D44" s="223"/>
      <c r="E44" s="223"/>
      <c r="F44" s="17"/>
      <c r="G44" s="17"/>
      <c r="H44" s="223"/>
      <c r="I44" s="223"/>
    </row>
    <row r="45" spans="2:9" x14ac:dyDescent="0.2">
      <c r="B45" s="223"/>
      <c r="C45" s="223"/>
      <c r="D45" s="223"/>
      <c r="E45" s="223"/>
      <c r="F45" s="17"/>
      <c r="G45" s="17"/>
      <c r="H45" s="223"/>
      <c r="I45" s="223"/>
    </row>
    <row r="46" spans="2:9" x14ac:dyDescent="0.2">
      <c r="B46" s="223"/>
      <c r="C46" s="223"/>
      <c r="D46" s="223"/>
      <c r="E46" s="223"/>
      <c r="F46" s="17"/>
      <c r="G46" s="17"/>
      <c r="H46" s="223"/>
      <c r="I46" s="223"/>
    </row>
    <row r="47" spans="2:9" x14ac:dyDescent="0.2">
      <c r="B47" s="223"/>
      <c r="C47" s="223"/>
      <c r="D47" s="223"/>
      <c r="E47" s="223"/>
      <c r="F47" s="17"/>
      <c r="G47" s="17"/>
      <c r="H47" s="223"/>
      <c r="I47" s="223"/>
    </row>
    <row r="48" spans="2:9" x14ac:dyDescent="0.2">
      <c r="B48" s="223"/>
      <c r="C48" s="223"/>
      <c r="D48" s="223"/>
      <c r="E48" s="223"/>
      <c r="F48" s="17"/>
      <c r="G48" s="17"/>
      <c r="H48" s="223"/>
      <c r="I48" s="223"/>
    </row>
    <row r="49" spans="2:9" x14ac:dyDescent="0.2">
      <c r="B49" s="223"/>
      <c r="C49" s="223"/>
      <c r="D49" s="223"/>
      <c r="E49" s="223"/>
      <c r="F49" s="17"/>
      <c r="G49" s="17"/>
      <c r="H49" s="223"/>
      <c r="I49" s="223"/>
    </row>
    <row r="50" spans="2:9" x14ac:dyDescent="0.2">
      <c r="B50" s="223"/>
      <c r="C50" s="223"/>
      <c r="D50" s="223"/>
      <c r="E50" s="223"/>
      <c r="F50" s="17"/>
      <c r="G50" s="17"/>
      <c r="H50" s="223"/>
      <c r="I50" s="223"/>
    </row>
    <row r="51" spans="2:9" x14ac:dyDescent="0.2">
      <c r="B51" s="223"/>
      <c r="C51" s="223"/>
      <c r="D51" s="223"/>
      <c r="E51" s="223"/>
      <c r="F51" s="17"/>
      <c r="G51" s="17"/>
      <c r="H51" s="223"/>
      <c r="I51" s="223"/>
    </row>
    <row r="52" spans="2:9" x14ac:dyDescent="0.2">
      <c r="B52" s="223"/>
      <c r="C52" s="223"/>
      <c r="D52" s="223"/>
      <c r="E52" s="223"/>
      <c r="F52" s="17"/>
      <c r="G52" s="17"/>
      <c r="H52" s="223"/>
      <c r="I52" s="223"/>
    </row>
    <row r="53" spans="2:9" x14ac:dyDescent="0.2">
      <c r="B53" s="223"/>
      <c r="C53" s="223"/>
      <c r="D53" s="223"/>
      <c r="E53" s="223"/>
      <c r="F53" s="17"/>
      <c r="G53" s="17"/>
      <c r="H53" s="223"/>
      <c r="I53" s="223"/>
    </row>
    <row r="54" spans="2:9" x14ac:dyDescent="0.2">
      <c r="B54" s="223"/>
      <c r="C54" s="223"/>
      <c r="D54" s="223"/>
      <c r="E54" s="223"/>
      <c r="F54" s="17"/>
      <c r="G54" s="17"/>
      <c r="H54" s="223"/>
      <c r="I54" s="223"/>
    </row>
    <row r="55" spans="2:9" x14ac:dyDescent="0.2">
      <c r="B55" s="223"/>
      <c r="C55" s="223"/>
      <c r="D55" s="223"/>
      <c r="E55" s="223"/>
      <c r="F55" s="17"/>
      <c r="G55" s="17"/>
      <c r="H55" s="223"/>
      <c r="I55" s="223"/>
    </row>
  </sheetData>
  <mergeCells count="16">
    <mergeCell ref="A5:R5"/>
    <mergeCell ref="A6:A7"/>
    <mergeCell ref="B6:B7"/>
    <mergeCell ref="F6:F7"/>
    <mergeCell ref="R6:R7"/>
    <mergeCell ref="E6:E7"/>
    <mergeCell ref="A17:G17"/>
    <mergeCell ref="K6:K7"/>
    <mergeCell ref="L6:L7"/>
    <mergeCell ref="M6:Q6"/>
    <mergeCell ref="G6:G7"/>
    <mergeCell ref="H6:H7"/>
    <mergeCell ref="I6:I7"/>
    <mergeCell ref="J6:J7"/>
    <mergeCell ref="C6:C7"/>
    <mergeCell ref="D6:D7"/>
  </mergeCells>
  <phoneticPr fontId="3" type="noConversion"/>
  <pageMargins left="0.78740157480314965" right="0.78740157480314965" top="0.6692913385826772" bottom="0.86614173228346458" header="0.27559055118110237" footer="0.39370078740157483"/>
  <pageSetup paperSize="9" scale="50" firstPageNumber="7" fitToHeight="0" orientation="landscape" r:id="rId1"/>
  <headerFooter alignWithMargins="0">
    <oddFooter>&amp;L&amp;"Arial,Kurzíva"Zastupitelstvo Olomouckého kraje 20-02-2015
6.1 Rozpočet Olomouckého kraje 2015 - investice
Příloha č. 1: Návrh nových investičních akcí 2015&amp;RStrana &amp;P (celkem 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AE64"/>
  <sheetViews>
    <sheetView zoomScale="60" zoomScaleNormal="60" workbookViewId="0">
      <selection activeCell="H59" sqref="H59"/>
    </sheetView>
  </sheetViews>
  <sheetFormatPr defaultColWidth="29.7109375" defaultRowHeight="12.75" outlineLevelCol="1" x14ac:dyDescent="0.2"/>
  <cols>
    <col min="1" max="1" width="5.140625" style="10" customWidth="1"/>
    <col min="2" max="2" width="4.7109375" style="177" customWidth="1"/>
    <col min="3" max="3" width="17.28515625" style="177" hidden="1" customWidth="1" outlineLevel="1"/>
    <col min="4" max="5" width="6.42578125" style="177" hidden="1" customWidth="1" outlineLevel="1"/>
    <col min="6" max="6" width="71.7109375" style="10" customWidth="1" collapsed="1"/>
    <col min="7" max="7" width="75.140625" style="10" customWidth="1"/>
    <col min="8" max="8" width="9" style="177" customWidth="1"/>
    <col min="9" max="9" width="12.5703125" style="177" customWidth="1"/>
    <col min="10" max="10" width="18.140625" style="184" customWidth="1"/>
    <col min="11" max="11" width="13.7109375" style="296" customWidth="1"/>
    <col min="12" max="12" width="12.42578125" style="296" customWidth="1"/>
    <col min="13" max="13" width="13.28515625" style="10" customWidth="1"/>
    <col min="14" max="14" width="13.42578125" style="10" customWidth="1"/>
    <col min="15" max="15" width="12.85546875" style="10" customWidth="1"/>
    <col min="16" max="16" width="10.42578125" style="10" customWidth="1"/>
    <col min="17" max="18" width="13.28515625" style="10" customWidth="1"/>
    <col min="19" max="30" width="29.7109375" style="10" customWidth="1"/>
    <col min="31" max="16384" width="29.7109375" style="10"/>
  </cols>
  <sheetData>
    <row r="1" spans="1:31" s="447" customFormat="1" ht="18" x14ac:dyDescent="0.25">
      <c r="A1" s="160" t="s">
        <v>113</v>
      </c>
      <c r="B1" s="175"/>
      <c r="C1" s="175"/>
      <c r="D1" s="175"/>
      <c r="E1" s="175"/>
      <c r="F1" s="176"/>
      <c r="G1" s="175"/>
      <c r="H1" s="178"/>
      <c r="I1" s="177"/>
      <c r="J1" s="178"/>
      <c r="K1" s="179"/>
      <c r="L1" s="175"/>
      <c r="M1" s="175"/>
      <c r="N1" s="175"/>
      <c r="O1" s="175"/>
      <c r="P1" s="175"/>
      <c r="Q1" s="175"/>
      <c r="R1" s="175"/>
    </row>
    <row r="2" spans="1:31" s="447" customFormat="1" ht="15.75" x14ac:dyDescent="0.25">
      <c r="A2" s="163" t="s">
        <v>6</v>
      </c>
      <c r="B2" s="163"/>
      <c r="C2" s="163"/>
      <c r="D2" s="163"/>
      <c r="E2" s="163"/>
      <c r="F2" s="163" t="s">
        <v>114</v>
      </c>
      <c r="G2" s="173" t="s">
        <v>115</v>
      </c>
      <c r="H2" s="163"/>
      <c r="I2" s="177"/>
      <c r="J2" s="163"/>
      <c r="K2" s="180"/>
      <c r="L2" s="163"/>
      <c r="M2" s="163"/>
      <c r="N2" s="163"/>
      <c r="O2" s="163"/>
      <c r="P2" s="163"/>
      <c r="Q2" s="163"/>
      <c r="R2" s="163"/>
    </row>
    <row r="3" spans="1:31" s="447" customFormat="1" ht="10.5" customHeight="1" x14ac:dyDescent="0.2">
      <c r="A3" s="163"/>
      <c r="B3" s="163"/>
      <c r="C3" s="163"/>
      <c r="D3" s="163"/>
      <c r="E3" s="163"/>
      <c r="F3" s="163" t="s">
        <v>9</v>
      </c>
      <c r="G3" s="163"/>
      <c r="H3" s="163"/>
      <c r="I3" s="177"/>
      <c r="J3" s="163"/>
      <c r="K3" s="180"/>
      <c r="L3" s="163"/>
      <c r="M3" s="163"/>
      <c r="N3" s="163"/>
      <c r="O3" s="163"/>
      <c r="P3" s="163"/>
      <c r="Q3" s="163"/>
      <c r="R3" s="163"/>
    </row>
    <row r="4" spans="1:31" ht="19.5" customHeight="1" thickBot="1" x14ac:dyDescent="0.25">
      <c r="A4" s="18"/>
      <c r="B4" s="19"/>
      <c r="C4" s="19"/>
      <c r="D4" s="19"/>
      <c r="E4" s="19"/>
      <c r="F4" s="20"/>
      <c r="G4" s="19"/>
      <c r="H4" s="19"/>
      <c r="I4" s="19"/>
      <c r="J4" s="19"/>
      <c r="K4" s="19"/>
      <c r="L4" s="19"/>
      <c r="M4" s="19"/>
      <c r="N4" s="19"/>
      <c r="O4" s="19"/>
      <c r="P4" s="19"/>
      <c r="Q4" s="19"/>
      <c r="R4" s="220" t="s">
        <v>10</v>
      </c>
    </row>
    <row r="5" spans="1:31" ht="29.1" customHeight="1" thickBot="1" x14ac:dyDescent="0.25">
      <c r="A5" s="1252" t="s">
        <v>131</v>
      </c>
      <c r="B5" s="1314"/>
      <c r="C5" s="1314"/>
      <c r="D5" s="1314"/>
      <c r="E5" s="1314"/>
      <c r="F5" s="1314"/>
      <c r="G5" s="1314"/>
      <c r="H5" s="1314"/>
      <c r="I5" s="1314"/>
      <c r="J5" s="1314"/>
      <c r="K5" s="1314"/>
      <c r="L5" s="1314"/>
      <c r="M5" s="1314"/>
      <c r="N5" s="1314"/>
      <c r="O5" s="1314"/>
      <c r="P5" s="1314"/>
      <c r="Q5" s="1314"/>
      <c r="R5" s="1315"/>
      <c r="S5" s="221"/>
      <c r="T5" s="221"/>
      <c r="U5" s="221"/>
      <c r="V5" s="221"/>
      <c r="W5" s="221"/>
      <c r="X5" s="221"/>
      <c r="Y5" s="221"/>
      <c r="Z5" s="221"/>
      <c r="AA5" s="221"/>
      <c r="AB5" s="221"/>
      <c r="AC5" s="221"/>
      <c r="AD5" s="221"/>
      <c r="AE5" s="221"/>
    </row>
    <row r="6" spans="1:31" ht="27" customHeight="1" thickBot="1" x14ac:dyDescent="0.25">
      <c r="A6" s="1319" t="s">
        <v>22</v>
      </c>
      <c r="B6" s="1319" t="s">
        <v>12</v>
      </c>
      <c r="C6" s="1321" t="s">
        <v>4</v>
      </c>
      <c r="D6" s="1321" t="s">
        <v>3</v>
      </c>
      <c r="E6" s="1321" t="s">
        <v>5</v>
      </c>
      <c r="F6" s="1323" t="s">
        <v>13</v>
      </c>
      <c r="G6" s="1325" t="s">
        <v>73</v>
      </c>
      <c r="H6" s="1327" t="s">
        <v>15</v>
      </c>
      <c r="I6" s="1325" t="s">
        <v>16</v>
      </c>
      <c r="J6" s="1278" t="s">
        <v>17</v>
      </c>
      <c r="K6" s="1278" t="s">
        <v>18</v>
      </c>
      <c r="L6" s="1305" t="s">
        <v>116</v>
      </c>
      <c r="M6" s="1307" t="s">
        <v>117</v>
      </c>
      <c r="N6" s="1308"/>
      <c r="O6" s="1309"/>
      <c r="P6" s="1309"/>
      <c r="Q6" s="1310"/>
      <c r="R6" s="1255" t="s">
        <v>118</v>
      </c>
    </row>
    <row r="7" spans="1:31" ht="62.25" customHeight="1" thickBot="1" x14ac:dyDescent="0.25">
      <c r="A7" s="1320"/>
      <c r="B7" s="1320"/>
      <c r="C7" s="1322"/>
      <c r="D7" s="1322"/>
      <c r="E7" s="1322"/>
      <c r="F7" s="1324"/>
      <c r="G7" s="1326"/>
      <c r="H7" s="1328"/>
      <c r="I7" s="1326"/>
      <c r="J7" s="1332"/>
      <c r="K7" s="1332"/>
      <c r="L7" s="1333"/>
      <c r="M7" s="368" t="s">
        <v>19</v>
      </c>
      <c r="N7" s="401" t="s">
        <v>1</v>
      </c>
      <c r="O7" s="404" t="s">
        <v>99</v>
      </c>
      <c r="P7" s="404" t="s">
        <v>100</v>
      </c>
      <c r="Q7" s="404" t="s">
        <v>2</v>
      </c>
      <c r="R7" s="1255"/>
    </row>
    <row r="8" spans="1:31" ht="15.75" x14ac:dyDescent="0.2">
      <c r="A8" s="138">
        <v>1</v>
      </c>
      <c r="B8" s="319"/>
      <c r="C8" s="3"/>
      <c r="D8" s="320"/>
      <c r="E8" s="320"/>
      <c r="F8" s="426"/>
      <c r="G8" s="427"/>
      <c r="H8" s="293"/>
      <c r="I8" s="293"/>
      <c r="J8" s="321"/>
      <c r="K8" s="449"/>
      <c r="L8" s="450"/>
      <c r="M8" s="259">
        <f>N8+O8+P8+Q8</f>
        <v>0</v>
      </c>
      <c r="N8" s="451"/>
      <c r="O8" s="452"/>
      <c r="P8" s="284"/>
      <c r="Q8" s="453"/>
      <c r="R8" s="454">
        <v>0</v>
      </c>
    </row>
    <row r="9" spans="1:31" ht="15.75" x14ac:dyDescent="0.2">
      <c r="A9" s="138">
        <v>2</v>
      </c>
      <c r="B9" s="319"/>
      <c r="C9" s="3"/>
      <c r="D9" s="320"/>
      <c r="E9" s="320"/>
      <c r="F9" s="426"/>
      <c r="G9" s="427"/>
      <c r="H9" s="293"/>
      <c r="I9" s="293"/>
      <c r="J9" s="321"/>
      <c r="K9" s="449"/>
      <c r="L9" s="450"/>
      <c r="M9" s="259">
        <f t="shared" ref="M9:M25" si="0">N9+O9+P9+Q9</f>
        <v>0</v>
      </c>
      <c r="N9" s="455"/>
      <c r="O9" s="456"/>
      <c r="P9" s="285"/>
      <c r="Q9" s="457"/>
      <c r="R9" s="458">
        <v>0</v>
      </c>
    </row>
    <row r="10" spans="1:31" ht="15.75" x14ac:dyDescent="0.2">
      <c r="A10" s="138">
        <v>3</v>
      </c>
      <c r="B10" s="319"/>
      <c r="C10" s="3"/>
      <c r="D10" s="320"/>
      <c r="E10" s="320"/>
      <c r="F10" s="426"/>
      <c r="G10" s="427"/>
      <c r="H10" s="293"/>
      <c r="I10" s="293"/>
      <c r="J10" s="321"/>
      <c r="K10" s="449"/>
      <c r="L10" s="450"/>
      <c r="M10" s="259">
        <f t="shared" si="0"/>
        <v>0</v>
      </c>
      <c r="N10" s="455"/>
      <c r="O10" s="456"/>
      <c r="P10" s="285"/>
      <c r="Q10" s="457"/>
      <c r="R10" s="458">
        <v>0</v>
      </c>
    </row>
    <row r="11" spans="1:31" ht="15.75" x14ac:dyDescent="0.2">
      <c r="A11" s="138">
        <v>4</v>
      </c>
      <c r="B11" s="319"/>
      <c r="C11" s="3"/>
      <c r="D11" s="320"/>
      <c r="E11" s="320"/>
      <c r="F11" s="426"/>
      <c r="G11" s="427"/>
      <c r="H11" s="293"/>
      <c r="I11" s="293"/>
      <c r="J11" s="321"/>
      <c r="K11" s="449"/>
      <c r="L11" s="450"/>
      <c r="M11" s="259">
        <f t="shared" si="0"/>
        <v>0</v>
      </c>
      <c r="N11" s="455"/>
      <c r="O11" s="456"/>
      <c r="P11" s="285"/>
      <c r="Q11" s="457"/>
      <c r="R11" s="458">
        <v>0</v>
      </c>
    </row>
    <row r="12" spans="1:31" ht="15.75" x14ac:dyDescent="0.2">
      <c r="A12" s="138">
        <v>5</v>
      </c>
      <c r="B12" s="319"/>
      <c r="C12" s="3"/>
      <c r="D12" s="320"/>
      <c r="E12" s="320"/>
      <c r="F12" s="426"/>
      <c r="G12" s="427"/>
      <c r="H12" s="293"/>
      <c r="I12" s="293"/>
      <c r="J12" s="321"/>
      <c r="K12" s="449"/>
      <c r="L12" s="450"/>
      <c r="M12" s="259">
        <f t="shared" si="0"/>
        <v>0</v>
      </c>
      <c r="N12" s="455"/>
      <c r="O12" s="456"/>
      <c r="P12" s="285"/>
      <c r="Q12" s="457"/>
      <c r="R12" s="458">
        <v>0</v>
      </c>
    </row>
    <row r="13" spans="1:31" ht="15.75" x14ac:dyDescent="0.2">
      <c r="A13" s="138">
        <v>6</v>
      </c>
      <c r="B13" s="319"/>
      <c r="C13" s="3"/>
      <c r="D13" s="320"/>
      <c r="E13" s="320"/>
      <c r="F13" s="426"/>
      <c r="G13" s="427"/>
      <c r="H13" s="293"/>
      <c r="I13" s="293"/>
      <c r="J13" s="321"/>
      <c r="K13" s="449"/>
      <c r="L13" s="450"/>
      <c r="M13" s="259">
        <f t="shared" si="0"/>
        <v>0</v>
      </c>
      <c r="N13" s="455"/>
      <c r="O13" s="456"/>
      <c r="P13" s="285"/>
      <c r="Q13" s="457"/>
      <c r="R13" s="458">
        <v>0</v>
      </c>
    </row>
    <row r="14" spans="1:31" ht="15.75" x14ac:dyDescent="0.2">
      <c r="A14" s="138">
        <v>7</v>
      </c>
      <c r="B14" s="319"/>
      <c r="C14" s="3"/>
      <c r="D14" s="320"/>
      <c r="E14" s="320"/>
      <c r="F14" s="426"/>
      <c r="G14" s="427"/>
      <c r="H14" s="293"/>
      <c r="I14" s="293"/>
      <c r="J14" s="321"/>
      <c r="K14" s="449"/>
      <c r="L14" s="450"/>
      <c r="M14" s="259">
        <f t="shared" si="0"/>
        <v>0</v>
      </c>
      <c r="N14" s="455"/>
      <c r="O14" s="456"/>
      <c r="P14" s="285"/>
      <c r="Q14" s="457"/>
      <c r="R14" s="458">
        <v>0</v>
      </c>
    </row>
    <row r="15" spans="1:31" ht="15.75" x14ac:dyDescent="0.2">
      <c r="A15" s="138">
        <v>8</v>
      </c>
      <c r="B15" s="319"/>
      <c r="C15" s="3"/>
      <c r="D15" s="320"/>
      <c r="E15" s="320"/>
      <c r="F15" s="426"/>
      <c r="G15" s="427"/>
      <c r="H15" s="293"/>
      <c r="I15" s="293"/>
      <c r="J15" s="321"/>
      <c r="K15" s="449"/>
      <c r="L15" s="450"/>
      <c r="M15" s="259">
        <f t="shared" si="0"/>
        <v>0</v>
      </c>
      <c r="N15" s="455"/>
      <c r="O15" s="456"/>
      <c r="P15" s="285"/>
      <c r="Q15" s="457"/>
      <c r="R15" s="458">
        <v>0</v>
      </c>
    </row>
    <row r="16" spans="1:31" ht="15.75" x14ac:dyDescent="0.2">
      <c r="A16" s="138">
        <v>9</v>
      </c>
      <c r="B16" s="319"/>
      <c r="C16" s="3"/>
      <c r="D16" s="320"/>
      <c r="E16" s="320"/>
      <c r="F16" s="426"/>
      <c r="G16" s="427"/>
      <c r="H16" s="293"/>
      <c r="I16" s="293"/>
      <c r="J16" s="321"/>
      <c r="K16" s="449"/>
      <c r="L16" s="450"/>
      <c r="M16" s="259">
        <f t="shared" si="0"/>
        <v>0</v>
      </c>
      <c r="N16" s="455"/>
      <c r="O16" s="456"/>
      <c r="P16" s="285"/>
      <c r="Q16" s="457"/>
      <c r="R16" s="458">
        <v>0</v>
      </c>
    </row>
    <row r="17" spans="1:18" ht="15.75" x14ac:dyDescent="0.2">
      <c r="A17" s="138">
        <v>10</v>
      </c>
      <c r="B17" s="319"/>
      <c r="C17" s="3"/>
      <c r="D17" s="320"/>
      <c r="E17" s="320"/>
      <c r="F17" s="426"/>
      <c r="G17" s="427"/>
      <c r="H17" s="293"/>
      <c r="I17" s="293"/>
      <c r="J17" s="321"/>
      <c r="K17" s="449"/>
      <c r="L17" s="450"/>
      <c r="M17" s="259">
        <f t="shared" si="0"/>
        <v>0</v>
      </c>
      <c r="N17" s="455"/>
      <c r="O17" s="456"/>
      <c r="P17" s="285"/>
      <c r="Q17" s="457"/>
      <c r="R17" s="458">
        <v>0</v>
      </c>
    </row>
    <row r="18" spans="1:18" ht="15.75" x14ac:dyDescent="0.2">
      <c r="A18" s="138">
        <v>11</v>
      </c>
      <c r="B18" s="319"/>
      <c r="C18" s="3"/>
      <c r="D18" s="320"/>
      <c r="E18" s="320"/>
      <c r="F18" s="426"/>
      <c r="G18" s="427"/>
      <c r="H18" s="293"/>
      <c r="I18" s="293"/>
      <c r="J18" s="321"/>
      <c r="K18" s="449"/>
      <c r="L18" s="450"/>
      <c r="M18" s="259">
        <f t="shared" si="0"/>
        <v>0</v>
      </c>
      <c r="N18" s="455"/>
      <c r="O18" s="456"/>
      <c r="P18" s="285"/>
      <c r="Q18" s="457"/>
      <c r="R18" s="458">
        <v>0</v>
      </c>
    </row>
    <row r="19" spans="1:18" ht="15.75" x14ac:dyDescent="0.2">
      <c r="A19" s="138">
        <v>12</v>
      </c>
      <c r="B19" s="319"/>
      <c r="C19" s="3"/>
      <c r="D19" s="320"/>
      <c r="E19" s="320"/>
      <c r="F19" s="426"/>
      <c r="G19" s="427"/>
      <c r="H19" s="293"/>
      <c r="I19" s="293"/>
      <c r="J19" s="321"/>
      <c r="K19" s="449"/>
      <c r="L19" s="450"/>
      <c r="M19" s="259">
        <f t="shared" si="0"/>
        <v>0</v>
      </c>
      <c r="N19" s="455"/>
      <c r="O19" s="456"/>
      <c r="P19" s="285"/>
      <c r="Q19" s="457"/>
      <c r="R19" s="458">
        <v>0</v>
      </c>
    </row>
    <row r="20" spans="1:18" ht="15.75" x14ac:dyDescent="0.2">
      <c r="A20" s="138">
        <v>13</v>
      </c>
      <c r="B20" s="319"/>
      <c r="C20" s="3"/>
      <c r="D20" s="320"/>
      <c r="E20" s="320"/>
      <c r="F20" s="426"/>
      <c r="G20" s="427"/>
      <c r="H20" s="293"/>
      <c r="I20" s="293"/>
      <c r="J20" s="321"/>
      <c r="K20" s="449"/>
      <c r="L20" s="450"/>
      <c r="M20" s="259">
        <f t="shared" si="0"/>
        <v>0</v>
      </c>
      <c r="N20" s="455"/>
      <c r="O20" s="456"/>
      <c r="P20" s="285"/>
      <c r="Q20" s="457"/>
      <c r="R20" s="458">
        <v>0</v>
      </c>
    </row>
    <row r="21" spans="1:18" ht="15.75" x14ac:dyDescent="0.2">
      <c r="A21" s="138">
        <v>14</v>
      </c>
      <c r="B21" s="319"/>
      <c r="C21" s="3"/>
      <c r="D21" s="320"/>
      <c r="E21" s="320"/>
      <c r="F21" s="426"/>
      <c r="G21" s="427"/>
      <c r="H21" s="293"/>
      <c r="I21" s="293"/>
      <c r="J21" s="321"/>
      <c r="K21" s="449"/>
      <c r="L21" s="450"/>
      <c r="M21" s="259">
        <f t="shared" si="0"/>
        <v>0</v>
      </c>
      <c r="N21" s="455"/>
      <c r="O21" s="456"/>
      <c r="P21" s="285"/>
      <c r="Q21" s="457"/>
      <c r="R21" s="458">
        <v>0</v>
      </c>
    </row>
    <row r="22" spans="1:18" ht="15.75" x14ac:dyDescent="0.2">
      <c r="A22" s="138">
        <v>15</v>
      </c>
      <c r="B22" s="319"/>
      <c r="C22" s="3"/>
      <c r="D22" s="320"/>
      <c r="E22" s="320"/>
      <c r="F22" s="426"/>
      <c r="G22" s="427"/>
      <c r="H22" s="293"/>
      <c r="I22" s="293"/>
      <c r="J22" s="321"/>
      <c r="K22" s="449"/>
      <c r="L22" s="450"/>
      <c r="M22" s="259">
        <f t="shared" si="0"/>
        <v>0</v>
      </c>
      <c r="N22" s="455"/>
      <c r="O22" s="456"/>
      <c r="P22" s="285"/>
      <c r="Q22" s="457"/>
      <c r="R22" s="458">
        <v>0</v>
      </c>
    </row>
    <row r="23" spans="1:18" ht="15.75" x14ac:dyDescent="0.2">
      <c r="A23" s="138">
        <v>16</v>
      </c>
      <c r="B23" s="319"/>
      <c r="C23" s="3"/>
      <c r="D23" s="320"/>
      <c r="E23" s="320"/>
      <c r="F23" s="426"/>
      <c r="G23" s="427"/>
      <c r="H23" s="293"/>
      <c r="I23" s="293"/>
      <c r="J23" s="321"/>
      <c r="K23" s="449"/>
      <c r="L23" s="450"/>
      <c r="M23" s="259">
        <f t="shared" si="0"/>
        <v>0</v>
      </c>
      <c r="N23" s="455"/>
      <c r="O23" s="456"/>
      <c r="P23" s="285"/>
      <c r="Q23" s="457"/>
      <c r="R23" s="458">
        <v>0</v>
      </c>
    </row>
    <row r="24" spans="1:18" ht="15.75" x14ac:dyDescent="0.2">
      <c r="A24" s="138">
        <v>17</v>
      </c>
      <c r="B24" s="319"/>
      <c r="C24" s="3"/>
      <c r="D24" s="320"/>
      <c r="E24" s="320"/>
      <c r="F24" s="426"/>
      <c r="G24" s="427"/>
      <c r="H24" s="293"/>
      <c r="I24" s="293"/>
      <c r="J24" s="321"/>
      <c r="K24" s="449"/>
      <c r="L24" s="450"/>
      <c r="M24" s="259">
        <f t="shared" si="0"/>
        <v>0</v>
      </c>
      <c r="N24" s="455"/>
      <c r="O24" s="456"/>
      <c r="P24" s="285"/>
      <c r="Q24" s="457"/>
      <c r="R24" s="458">
        <v>0</v>
      </c>
    </row>
    <row r="25" spans="1:18" ht="16.5" thickBot="1" x14ac:dyDescent="0.25">
      <c r="A25" s="138">
        <v>18</v>
      </c>
      <c r="B25" s="319"/>
      <c r="C25" s="3"/>
      <c r="D25" s="320"/>
      <c r="E25" s="320"/>
      <c r="F25" s="426"/>
      <c r="G25" s="427"/>
      <c r="H25" s="293"/>
      <c r="I25" s="293"/>
      <c r="J25" s="321"/>
      <c r="K25" s="449"/>
      <c r="L25" s="450"/>
      <c r="M25" s="259">
        <f t="shared" si="0"/>
        <v>0</v>
      </c>
      <c r="N25" s="459"/>
      <c r="O25" s="460"/>
      <c r="P25" s="461"/>
      <c r="Q25" s="462"/>
      <c r="R25" s="458">
        <v>0</v>
      </c>
    </row>
    <row r="26" spans="1:18" s="467" customFormat="1" ht="21" thickBot="1" x14ac:dyDescent="0.25">
      <c r="A26" s="1329" t="s">
        <v>119</v>
      </c>
      <c r="B26" s="1330"/>
      <c r="C26" s="1330"/>
      <c r="D26" s="1330"/>
      <c r="E26" s="1330"/>
      <c r="F26" s="1330"/>
      <c r="G26" s="1331"/>
      <c r="H26" s="463"/>
      <c r="I26" s="463"/>
      <c r="J26" s="464">
        <f>SUM(J8:J25)</f>
        <v>0</v>
      </c>
      <c r="K26" s="286"/>
      <c r="L26" s="465">
        <f>SUM(L8:L25)</f>
        <v>0</v>
      </c>
      <c r="M26" s="227">
        <f>SUM(M8:M25)</f>
        <v>0</v>
      </c>
      <c r="N26" s="466">
        <f>SUM(N8:N25)</f>
        <v>0</v>
      </c>
      <c r="O26" s="464">
        <f>SUM(O8:O25)</f>
        <v>0</v>
      </c>
      <c r="P26" s="464"/>
      <c r="Q26" s="79">
        <f>SUM(Q8:Q25)</f>
        <v>0</v>
      </c>
      <c r="R26" s="244"/>
    </row>
    <row r="27" spans="1:18" x14ac:dyDescent="0.2">
      <c r="B27" s="468"/>
      <c r="C27" s="468"/>
      <c r="D27" s="468"/>
      <c r="E27" s="468"/>
      <c r="F27" s="322"/>
      <c r="G27" s="322"/>
      <c r="H27" s="468"/>
      <c r="I27" s="468"/>
    </row>
    <row r="28" spans="1:18" x14ac:dyDescent="0.2">
      <c r="B28" s="468"/>
      <c r="C28" s="468"/>
      <c r="D28" s="468"/>
      <c r="E28" s="468"/>
      <c r="F28" s="322"/>
      <c r="G28" s="322"/>
      <c r="H28" s="468"/>
      <c r="I28" s="468"/>
    </row>
    <row r="29" spans="1:18" x14ac:dyDescent="0.2">
      <c r="B29" s="468"/>
      <c r="C29" s="468"/>
      <c r="D29" s="468"/>
      <c r="E29" s="468"/>
      <c r="F29" s="322"/>
      <c r="G29" s="322"/>
      <c r="H29" s="468"/>
      <c r="I29" s="468"/>
    </row>
    <row r="30" spans="1:18" x14ac:dyDescent="0.2">
      <c r="B30" s="468"/>
      <c r="C30" s="468"/>
      <c r="D30" s="468"/>
      <c r="E30" s="468"/>
      <c r="F30" s="322"/>
      <c r="G30" s="322"/>
      <c r="H30" s="468"/>
      <c r="I30" s="468"/>
    </row>
    <row r="31" spans="1:18" x14ac:dyDescent="0.2">
      <c r="B31" s="468"/>
      <c r="C31" s="468"/>
      <c r="D31" s="468"/>
      <c r="E31" s="468"/>
      <c r="F31" s="322"/>
      <c r="G31" s="322"/>
      <c r="H31" s="468"/>
      <c r="I31" s="468"/>
    </row>
    <row r="32" spans="1:18" x14ac:dyDescent="0.2">
      <c r="B32" s="468"/>
      <c r="C32" s="468"/>
      <c r="D32" s="468"/>
      <c r="E32" s="468"/>
      <c r="F32" s="322"/>
      <c r="G32" s="322"/>
      <c r="H32" s="468"/>
      <c r="I32" s="468"/>
      <c r="J32" s="10"/>
      <c r="K32" s="10"/>
      <c r="L32" s="10"/>
    </row>
    <row r="33" spans="2:12" x14ac:dyDescent="0.2">
      <c r="B33" s="468"/>
      <c r="C33" s="468"/>
      <c r="D33" s="468"/>
      <c r="E33" s="468"/>
      <c r="F33" s="322"/>
      <c r="G33" s="322"/>
      <c r="H33" s="468"/>
      <c r="I33" s="468"/>
      <c r="J33" s="10"/>
      <c r="K33" s="10"/>
      <c r="L33" s="10"/>
    </row>
    <row r="34" spans="2:12" x14ac:dyDescent="0.2">
      <c r="B34" s="468"/>
      <c r="C34" s="468"/>
      <c r="D34" s="468"/>
      <c r="E34" s="468"/>
      <c r="F34" s="322"/>
      <c r="G34" s="322"/>
      <c r="H34" s="468"/>
      <c r="I34" s="468"/>
      <c r="J34" s="10"/>
      <c r="K34" s="10"/>
      <c r="L34" s="10"/>
    </row>
    <row r="35" spans="2:12" x14ac:dyDescent="0.2">
      <c r="B35" s="468"/>
      <c r="C35" s="468"/>
      <c r="D35" s="468"/>
      <c r="E35" s="468"/>
      <c r="F35" s="322"/>
      <c r="G35" s="322"/>
      <c r="H35" s="468"/>
      <c r="I35" s="468"/>
      <c r="J35" s="10"/>
      <c r="K35" s="10"/>
      <c r="L35" s="10"/>
    </row>
    <row r="36" spans="2:12" x14ac:dyDescent="0.2">
      <c r="B36" s="468"/>
      <c r="C36" s="468"/>
      <c r="D36" s="468"/>
      <c r="E36" s="468"/>
      <c r="F36" s="322"/>
      <c r="G36" s="322"/>
      <c r="H36" s="468"/>
      <c r="I36" s="468"/>
      <c r="J36" s="10"/>
      <c r="K36" s="10"/>
      <c r="L36" s="10"/>
    </row>
    <row r="37" spans="2:12" x14ac:dyDescent="0.2">
      <c r="B37" s="468"/>
      <c r="C37" s="468"/>
      <c r="D37" s="468"/>
      <c r="E37" s="468"/>
      <c r="F37" s="322"/>
      <c r="G37" s="322"/>
      <c r="H37" s="468"/>
      <c r="I37" s="468"/>
      <c r="J37" s="10"/>
      <c r="K37" s="10"/>
      <c r="L37" s="10"/>
    </row>
    <row r="38" spans="2:12" x14ac:dyDescent="0.2">
      <c r="B38" s="468"/>
      <c r="C38" s="468"/>
      <c r="D38" s="468"/>
      <c r="E38" s="468"/>
      <c r="F38" s="322"/>
      <c r="G38" s="322"/>
      <c r="H38" s="468"/>
      <c r="I38" s="468"/>
      <c r="J38" s="10"/>
      <c r="K38" s="10"/>
      <c r="L38" s="10"/>
    </row>
    <row r="39" spans="2:12" x14ac:dyDescent="0.2">
      <c r="B39" s="468"/>
      <c r="C39" s="468"/>
      <c r="D39" s="468"/>
      <c r="E39" s="468"/>
      <c r="F39" s="322"/>
      <c r="G39" s="322"/>
      <c r="H39" s="468"/>
      <c r="I39" s="468"/>
      <c r="J39" s="10"/>
      <c r="K39" s="10"/>
      <c r="L39" s="10"/>
    </row>
    <row r="40" spans="2:12" x14ac:dyDescent="0.2">
      <c r="B40" s="468"/>
      <c r="C40" s="468"/>
      <c r="D40" s="468"/>
      <c r="E40" s="468"/>
      <c r="F40" s="322"/>
      <c r="G40" s="322"/>
      <c r="H40" s="468"/>
      <c r="I40" s="468"/>
      <c r="J40" s="10"/>
      <c r="K40" s="10"/>
      <c r="L40" s="10"/>
    </row>
    <row r="41" spans="2:12" x14ac:dyDescent="0.2">
      <c r="B41" s="468"/>
      <c r="C41" s="468"/>
      <c r="D41" s="468"/>
      <c r="E41" s="468"/>
      <c r="F41" s="322"/>
      <c r="G41" s="322"/>
      <c r="H41" s="468"/>
      <c r="I41" s="468"/>
      <c r="J41" s="10"/>
      <c r="K41" s="10"/>
      <c r="L41" s="10"/>
    </row>
    <row r="42" spans="2:12" x14ac:dyDescent="0.2">
      <c r="B42" s="468"/>
      <c r="C42" s="468"/>
      <c r="D42" s="468"/>
      <c r="E42" s="468"/>
      <c r="F42" s="322"/>
      <c r="G42" s="322"/>
      <c r="H42" s="468"/>
      <c r="I42" s="468"/>
      <c r="J42" s="10"/>
      <c r="K42" s="10"/>
      <c r="L42" s="10"/>
    </row>
    <row r="43" spans="2:12" x14ac:dyDescent="0.2">
      <c r="B43" s="468"/>
      <c r="C43" s="468"/>
      <c r="D43" s="468"/>
      <c r="E43" s="468"/>
      <c r="F43" s="322"/>
      <c r="G43" s="322"/>
      <c r="H43" s="468"/>
      <c r="I43" s="468"/>
      <c r="J43" s="10"/>
      <c r="K43" s="10"/>
      <c r="L43" s="10"/>
    </row>
    <row r="44" spans="2:12" x14ac:dyDescent="0.2">
      <c r="B44" s="468"/>
      <c r="C44" s="468"/>
      <c r="D44" s="468"/>
      <c r="E44" s="468"/>
      <c r="F44" s="322"/>
      <c r="G44" s="322"/>
      <c r="H44" s="468"/>
      <c r="I44" s="468"/>
      <c r="J44" s="10"/>
      <c r="K44" s="10"/>
      <c r="L44" s="10"/>
    </row>
    <row r="45" spans="2:12" x14ac:dyDescent="0.2">
      <c r="B45" s="468"/>
      <c r="C45" s="468"/>
      <c r="D45" s="468"/>
      <c r="E45" s="468"/>
      <c r="F45" s="322"/>
      <c r="G45" s="322"/>
      <c r="H45" s="468"/>
      <c r="I45" s="468"/>
      <c r="J45" s="10"/>
      <c r="K45" s="10"/>
      <c r="L45" s="10"/>
    </row>
    <row r="46" spans="2:12" x14ac:dyDescent="0.2">
      <c r="B46" s="468"/>
      <c r="C46" s="468"/>
      <c r="D46" s="468"/>
      <c r="E46" s="468"/>
      <c r="F46" s="322"/>
      <c r="G46" s="322"/>
      <c r="H46" s="468"/>
      <c r="I46" s="468"/>
      <c r="J46" s="10"/>
      <c r="K46" s="10"/>
      <c r="L46" s="10"/>
    </row>
    <row r="47" spans="2:12" x14ac:dyDescent="0.2">
      <c r="B47" s="468"/>
      <c r="C47" s="468"/>
      <c r="D47" s="468"/>
      <c r="E47" s="468"/>
      <c r="F47" s="322"/>
      <c r="G47" s="322"/>
      <c r="H47" s="468"/>
      <c r="I47" s="468"/>
      <c r="J47" s="10"/>
      <c r="K47" s="10"/>
      <c r="L47" s="10"/>
    </row>
    <row r="48" spans="2:12" x14ac:dyDescent="0.2">
      <c r="B48" s="468"/>
      <c r="C48" s="468"/>
      <c r="D48" s="468"/>
      <c r="E48" s="468"/>
      <c r="F48" s="322"/>
      <c r="G48" s="322"/>
      <c r="H48" s="468"/>
      <c r="I48" s="468"/>
      <c r="J48" s="10"/>
      <c r="K48" s="10"/>
      <c r="L48" s="10"/>
    </row>
    <row r="49" spans="2:12" x14ac:dyDescent="0.2">
      <c r="B49" s="468"/>
      <c r="C49" s="468"/>
      <c r="D49" s="468"/>
      <c r="E49" s="468"/>
      <c r="F49" s="322"/>
      <c r="G49" s="322"/>
      <c r="H49" s="468"/>
      <c r="I49" s="468"/>
      <c r="J49" s="10"/>
      <c r="K49" s="10"/>
      <c r="L49" s="10"/>
    </row>
    <row r="50" spans="2:12" x14ac:dyDescent="0.2">
      <c r="B50" s="468"/>
      <c r="C50" s="468"/>
      <c r="D50" s="468"/>
      <c r="E50" s="468"/>
      <c r="F50" s="322"/>
      <c r="G50" s="322"/>
      <c r="H50" s="468"/>
      <c r="I50" s="468"/>
      <c r="J50" s="10"/>
      <c r="K50" s="10"/>
      <c r="L50" s="10"/>
    </row>
    <row r="51" spans="2:12" x14ac:dyDescent="0.2">
      <c r="B51" s="468"/>
      <c r="C51" s="468"/>
      <c r="D51" s="468"/>
      <c r="E51" s="468"/>
      <c r="F51" s="322"/>
      <c r="G51" s="322"/>
      <c r="H51" s="468"/>
      <c r="I51" s="468"/>
      <c r="J51" s="10"/>
      <c r="K51" s="10"/>
      <c r="L51" s="10"/>
    </row>
    <row r="52" spans="2:12" x14ac:dyDescent="0.2">
      <c r="B52" s="468"/>
      <c r="C52" s="468"/>
      <c r="D52" s="468"/>
      <c r="E52" s="468"/>
      <c r="F52" s="322"/>
      <c r="G52" s="322"/>
      <c r="H52" s="468"/>
      <c r="I52" s="468"/>
      <c r="J52" s="10"/>
      <c r="K52" s="10"/>
      <c r="L52" s="10"/>
    </row>
    <row r="53" spans="2:12" x14ac:dyDescent="0.2">
      <c r="B53" s="468"/>
      <c r="C53" s="468"/>
      <c r="D53" s="468"/>
      <c r="E53" s="468"/>
      <c r="F53" s="322"/>
      <c r="G53" s="322"/>
      <c r="H53" s="468"/>
      <c r="I53" s="468"/>
      <c r="J53" s="10"/>
      <c r="K53" s="10"/>
      <c r="L53" s="10"/>
    </row>
    <row r="54" spans="2:12" x14ac:dyDescent="0.2">
      <c r="B54" s="468"/>
      <c r="C54" s="468"/>
      <c r="D54" s="468"/>
      <c r="E54" s="468"/>
      <c r="F54" s="322"/>
      <c r="G54" s="322"/>
      <c r="H54" s="468"/>
      <c r="I54" s="468"/>
      <c r="J54" s="10"/>
      <c r="K54" s="10"/>
      <c r="L54" s="10"/>
    </row>
    <row r="55" spans="2:12" x14ac:dyDescent="0.2">
      <c r="B55" s="468"/>
      <c r="C55" s="468"/>
      <c r="D55" s="468"/>
      <c r="E55" s="468"/>
      <c r="F55" s="322"/>
      <c r="G55" s="322"/>
      <c r="H55" s="468"/>
      <c r="I55" s="468"/>
      <c r="J55" s="10"/>
      <c r="K55" s="10"/>
      <c r="L55" s="10"/>
    </row>
    <row r="56" spans="2:12" x14ac:dyDescent="0.2">
      <c r="B56" s="468"/>
      <c r="C56" s="468"/>
      <c r="D56" s="468"/>
      <c r="E56" s="468"/>
      <c r="F56" s="322"/>
      <c r="G56" s="322"/>
      <c r="H56" s="468"/>
      <c r="I56" s="468"/>
      <c r="J56" s="10"/>
      <c r="K56" s="10"/>
      <c r="L56" s="10"/>
    </row>
    <row r="57" spans="2:12" x14ac:dyDescent="0.2">
      <c r="B57" s="468"/>
      <c r="C57" s="468"/>
      <c r="D57" s="468"/>
      <c r="E57" s="468"/>
      <c r="F57" s="322"/>
      <c r="G57" s="322"/>
      <c r="H57" s="468"/>
      <c r="I57" s="468"/>
      <c r="J57" s="10"/>
      <c r="K57" s="10"/>
      <c r="L57" s="10"/>
    </row>
    <row r="58" spans="2:12" x14ac:dyDescent="0.2">
      <c r="B58" s="468"/>
      <c r="C58" s="468"/>
      <c r="D58" s="468"/>
      <c r="E58" s="468"/>
      <c r="F58" s="322"/>
      <c r="G58" s="322"/>
      <c r="H58" s="468"/>
      <c r="I58" s="468"/>
      <c r="J58" s="10"/>
      <c r="K58" s="10"/>
      <c r="L58" s="10"/>
    </row>
    <row r="59" spans="2:12" x14ac:dyDescent="0.2">
      <c r="B59" s="468"/>
      <c r="C59" s="468"/>
      <c r="D59" s="468"/>
      <c r="E59" s="468"/>
      <c r="F59" s="322"/>
      <c r="G59" s="322"/>
      <c r="H59" s="468"/>
      <c r="I59" s="468"/>
      <c r="J59" s="10"/>
      <c r="K59" s="10"/>
      <c r="L59" s="10"/>
    </row>
    <row r="60" spans="2:12" x14ac:dyDescent="0.2">
      <c r="B60" s="468"/>
      <c r="C60" s="468"/>
      <c r="D60" s="468"/>
      <c r="E60" s="468"/>
      <c r="F60" s="322"/>
      <c r="G60" s="322"/>
      <c r="H60" s="468"/>
      <c r="I60" s="468"/>
      <c r="J60" s="10"/>
      <c r="K60" s="10"/>
      <c r="L60" s="10"/>
    </row>
    <row r="61" spans="2:12" x14ac:dyDescent="0.2">
      <c r="B61" s="468"/>
      <c r="C61" s="468"/>
      <c r="D61" s="468"/>
      <c r="E61" s="468"/>
      <c r="F61" s="322"/>
      <c r="G61" s="322"/>
      <c r="H61" s="468"/>
      <c r="I61" s="468"/>
      <c r="J61" s="10"/>
      <c r="K61" s="10"/>
      <c r="L61" s="10"/>
    </row>
    <row r="62" spans="2:12" x14ac:dyDescent="0.2">
      <c r="B62" s="468"/>
      <c r="C62" s="468"/>
      <c r="D62" s="468"/>
      <c r="E62" s="468"/>
      <c r="F62" s="322"/>
      <c r="G62" s="322"/>
      <c r="H62" s="468"/>
      <c r="I62" s="468"/>
      <c r="J62" s="10"/>
      <c r="K62" s="10"/>
      <c r="L62" s="10"/>
    </row>
    <row r="63" spans="2:12" x14ac:dyDescent="0.2">
      <c r="B63" s="468"/>
      <c r="C63" s="468"/>
      <c r="D63" s="468"/>
      <c r="E63" s="468"/>
      <c r="F63" s="322"/>
      <c r="G63" s="322"/>
      <c r="H63" s="468"/>
      <c r="I63" s="468"/>
      <c r="J63" s="10"/>
      <c r="K63" s="10"/>
      <c r="L63" s="10"/>
    </row>
    <row r="64" spans="2:12" x14ac:dyDescent="0.2">
      <c r="B64" s="468"/>
      <c r="C64" s="468"/>
      <c r="D64" s="468"/>
      <c r="E64" s="468"/>
      <c r="F64" s="322"/>
      <c r="G64" s="322"/>
      <c r="H64" s="468"/>
      <c r="I64" s="468"/>
      <c r="J64" s="10"/>
      <c r="K64" s="10"/>
      <c r="L64" s="10"/>
    </row>
  </sheetData>
  <mergeCells count="16">
    <mergeCell ref="A26:G26"/>
    <mergeCell ref="I6:I7"/>
    <mergeCell ref="J6:J7"/>
    <mergeCell ref="K6:K7"/>
    <mergeCell ref="L6:L7"/>
    <mergeCell ref="M6:Q6"/>
    <mergeCell ref="R6:R7"/>
    <mergeCell ref="A5:R5"/>
    <mergeCell ref="A6:A7"/>
    <mergeCell ref="B6:B7"/>
    <mergeCell ref="C6:C7"/>
    <mergeCell ref="D6:D7"/>
    <mergeCell ref="E6:E7"/>
    <mergeCell ref="F6:F7"/>
    <mergeCell ref="G6:G7"/>
    <mergeCell ref="H6:H7"/>
  </mergeCells>
  <pageMargins left="0.7" right="0.7" top="0.78740157499999996" bottom="0.78740157499999996" header="0.3" footer="0.3"/>
  <pageSetup paperSize="9"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K25"/>
  <sheetViews>
    <sheetView view="pageLayout" topLeftCell="A19" zoomScaleNormal="80" zoomScaleSheetLayoutView="75" workbookViewId="0">
      <selection activeCell="F25" sqref="F25"/>
    </sheetView>
  </sheetViews>
  <sheetFormatPr defaultColWidth="9.140625" defaultRowHeight="12.75" outlineLevelCol="1" x14ac:dyDescent="0.2"/>
  <cols>
    <col min="1" max="1" width="8.5703125" style="584" customWidth="1"/>
    <col min="2" max="2" width="6.140625" style="601" customWidth="1"/>
    <col min="3" max="4" width="6" style="584" hidden="1" customWidth="1" outlineLevel="1"/>
    <col min="5" max="5" width="18.42578125" style="584" hidden="1" customWidth="1" outlineLevel="1"/>
    <col min="6" max="6" width="65.140625" style="584" customWidth="1" collapsed="1"/>
    <col min="7" max="7" width="78.5703125" style="584" customWidth="1"/>
    <col min="8" max="8" width="16.5703125" style="584" customWidth="1"/>
    <col min="9" max="9" width="16.28515625" style="584" customWidth="1"/>
    <col min="10" max="10" width="15" style="584" customWidth="1"/>
    <col min="11" max="11" width="12.85546875" style="584" customWidth="1"/>
    <col min="12" max="16384" width="9.140625" style="584"/>
  </cols>
  <sheetData>
    <row r="1" spans="1:11" ht="18" x14ac:dyDescent="0.25">
      <c r="A1" s="160" t="s">
        <v>113</v>
      </c>
      <c r="B1" s="160"/>
      <c r="C1" s="175"/>
      <c r="D1" s="175"/>
      <c r="E1" s="175"/>
      <c r="F1" s="175"/>
      <c r="G1" s="176"/>
      <c r="H1" s="175"/>
      <c r="I1" s="175"/>
      <c r="J1" s="175"/>
      <c r="K1" s="175"/>
    </row>
    <row r="2" spans="1:11" ht="14.25" x14ac:dyDescent="0.2">
      <c r="A2" s="163" t="s">
        <v>6</v>
      </c>
      <c r="B2" s="163"/>
      <c r="C2" s="163"/>
      <c r="D2" s="163"/>
      <c r="E2" s="163"/>
      <c r="F2" s="163" t="s">
        <v>114</v>
      </c>
      <c r="G2" s="1" t="s">
        <v>255</v>
      </c>
      <c r="H2" s="163"/>
      <c r="I2" s="163"/>
      <c r="J2" s="163"/>
      <c r="K2" s="163"/>
    </row>
    <row r="3" spans="1:11" ht="10.5" customHeight="1" x14ac:dyDescent="0.2">
      <c r="A3" s="163"/>
      <c r="B3" s="163"/>
      <c r="C3" s="163"/>
      <c r="D3" s="163"/>
      <c r="E3" s="163"/>
      <c r="F3" s="163" t="s">
        <v>9</v>
      </c>
      <c r="H3" s="163"/>
      <c r="I3" s="163"/>
      <c r="J3" s="163"/>
      <c r="K3" s="163"/>
    </row>
    <row r="4" spans="1:11" ht="11.25" customHeight="1" thickBot="1" x14ac:dyDescent="0.25">
      <c r="A4" s="175"/>
      <c r="B4" s="175"/>
      <c r="C4" s="175"/>
      <c r="D4" s="175"/>
      <c r="E4" s="175"/>
      <c r="F4" s="175"/>
      <c r="H4" s="175"/>
      <c r="I4" s="175"/>
      <c r="J4" s="175"/>
      <c r="K4" s="187" t="s">
        <v>10</v>
      </c>
    </row>
    <row r="5" spans="1:11" ht="22.5" customHeight="1" thickBot="1" x14ac:dyDescent="0.25">
      <c r="A5" s="1334" t="s">
        <v>299</v>
      </c>
      <c r="B5" s="1335"/>
      <c r="C5" s="1335"/>
      <c r="D5" s="1335"/>
      <c r="E5" s="1335"/>
      <c r="F5" s="1335"/>
      <c r="G5" s="298"/>
      <c r="H5" s="298"/>
      <c r="I5" s="298"/>
      <c r="J5" s="298"/>
      <c r="K5" s="26"/>
    </row>
    <row r="6" spans="1:11" ht="28.5" customHeight="1" thickBot="1" x14ac:dyDescent="0.25">
      <c r="A6" s="1248" t="s">
        <v>51</v>
      </c>
      <c r="B6" s="1262" t="s">
        <v>12</v>
      </c>
      <c r="C6" s="1248" t="s">
        <v>3</v>
      </c>
      <c r="D6" s="1248" t="s">
        <v>74</v>
      </c>
      <c r="E6" s="1248" t="s">
        <v>4</v>
      </c>
      <c r="F6" s="1244" t="s">
        <v>13</v>
      </c>
      <c r="G6" s="1242" t="s">
        <v>14</v>
      </c>
      <c r="H6" s="1257" t="s">
        <v>17</v>
      </c>
      <c r="I6" s="1258" t="s">
        <v>144</v>
      </c>
      <c r="J6" s="1258"/>
      <c r="K6" s="1258"/>
    </row>
    <row r="7" spans="1:11" ht="58.5" customHeight="1" thickBot="1" x14ac:dyDescent="0.25">
      <c r="A7" s="1249"/>
      <c r="B7" s="1316"/>
      <c r="C7" s="1249"/>
      <c r="D7" s="1249"/>
      <c r="E7" s="1249"/>
      <c r="F7" s="1245"/>
      <c r="G7" s="1243"/>
      <c r="H7" s="1336"/>
      <c r="I7" s="123" t="s">
        <v>19</v>
      </c>
      <c r="J7" s="123" t="s">
        <v>65</v>
      </c>
      <c r="K7" s="123" t="s">
        <v>66</v>
      </c>
    </row>
    <row r="8" spans="1:11" s="541" customFormat="1" ht="55.5" customHeight="1" x14ac:dyDescent="0.2">
      <c r="A8" s="732">
        <v>1</v>
      </c>
      <c r="B8" s="644" t="s">
        <v>191</v>
      </c>
      <c r="C8" s="644"/>
      <c r="D8" s="644"/>
      <c r="E8" s="644"/>
      <c r="F8" s="637" t="s">
        <v>492</v>
      </c>
      <c r="G8" s="955" t="s">
        <v>243</v>
      </c>
      <c r="H8" s="803">
        <v>850</v>
      </c>
      <c r="I8" s="621">
        <f>SUM(J8:K8)</f>
        <v>850</v>
      </c>
      <c r="J8" s="735">
        <v>0</v>
      </c>
      <c r="K8" s="736">
        <v>850</v>
      </c>
    </row>
    <row r="9" spans="1:11" s="541" customFormat="1" ht="31.5" customHeight="1" x14ac:dyDescent="0.2">
      <c r="A9" s="733">
        <v>2</v>
      </c>
      <c r="B9" s="642" t="s">
        <v>191</v>
      </c>
      <c r="C9" s="642"/>
      <c r="D9" s="642"/>
      <c r="E9" s="642"/>
      <c r="F9" s="628" t="s">
        <v>494</v>
      </c>
      <c r="G9" s="770" t="s">
        <v>493</v>
      </c>
      <c r="H9" s="804">
        <v>450</v>
      </c>
      <c r="I9" s="622">
        <f t="shared" ref="I9:I11" si="0">SUM(J9:K9)</f>
        <v>450</v>
      </c>
      <c r="J9" s="737">
        <v>0</v>
      </c>
      <c r="K9" s="718">
        <v>450</v>
      </c>
    </row>
    <row r="10" spans="1:11" s="541" customFormat="1" ht="33" customHeight="1" x14ac:dyDescent="0.2">
      <c r="A10" s="733">
        <v>3</v>
      </c>
      <c r="B10" s="642" t="s">
        <v>191</v>
      </c>
      <c r="C10" s="642"/>
      <c r="D10" s="642"/>
      <c r="E10" s="642"/>
      <c r="F10" s="628" t="s">
        <v>495</v>
      </c>
      <c r="G10" s="770" t="s">
        <v>496</v>
      </c>
      <c r="H10" s="804">
        <v>1260</v>
      </c>
      <c r="I10" s="622">
        <f t="shared" si="0"/>
        <v>1260</v>
      </c>
      <c r="J10" s="737">
        <v>0</v>
      </c>
      <c r="K10" s="718">
        <v>1260</v>
      </c>
    </row>
    <row r="11" spans="1:11" s="541" customFormat="1" ht="56.25" customHeight="1" thickBot="1" x14ac:dyDescent="0.25">
      <c r="A11" s="734">
        <v>4</v>
      </c>
      <c r="B11" s="646" t="s">
        <v>190</v>
      </c>
      <c r="C11" s="646"/>
      <c r="D11" s="646"/>
      <c r="E11" s="646"/>
      <c r="F11" s="638" t="s">
        <v>244</v>
      </c>
      <c r="G11" s="956" t="s">
        <v>497</v>
      </c>
      <c r="H11" s="805">
        <v>550</v>
      </c>
      <c r="I11" s="623">
        <f t="shared" si="0"/>
        <v>550</v>
      </c>
      <c r="J11" s="738">
        <v>0</v>
      </c>
      <c r="K11" s="739">
        <v>550</v>
      </c>
    </row>
    <row r="12" spans="1:11" s="369" customFormat="1" ht="27" customHeight="1" thickBot="1" x14ac:dyDescent="0.3">
      <c r="A12" s="1337" t="s">
        <v>299</v>
      </c>
      <c r="B12" s="1338"/>
      <c r="C12" s="1338"/>
      <c r="D12" s="1338"/>
      <c r="E12" s="1339"/>
      <c r="F12" s="1339"/>
      <c r="G12" s="1339"/>
      <c r="H12" s="799">
        <f>SUM(H8:H11)</f>
        <v>3110</v>
      </c>
      <c r="I12" s="800">
        <f>SUM(I8:I11)</f>
        <v>3110</v>
      </c>
      <c r="J12" s="801">
        <f>SUM(J8:J11)</f>
        <v>0</v>
      </c>
      <c r="K12" s="802">
        <f>SUM(K8:K11)</f>
        <v>3110</v>
      </c>
    </row>
    <row r="13" spans="1:11" ht="24.75" customHeight="1" x14ac:dyDescent="0.2">
      <c r="F13" s="44"/>
      <c r="H13" s="116"/>
      <c r="I13" s="116"/>
      <c r="J13" s="116"/>
      <c r="K13" s="116"/>
    </row>
    <row r="14" spans="1:11" ht="24.75" customHeight="1" x14ac:dyDescent="0.2">
      <c r="H14" s="116"/>
      <c r="I14" s="116"/>
      <c r="J14" s="116"/>
      <c r="K14" s="116"/>
    </row>
    <row r="15" spans="1:11" ht="23.25" customHeight="1" x14ac:dyDescent="0.2">
      <c r="I15" s="116"/>
    </row>
    <row r="16" spans="1:11" ht="15.75" x14ac:dyDescent="0.2">
      <c r="I16" s="23"/>
    </row>
    <row r="17" spans="8:9" x14ac:dyDescent="0.2">
      <c r="I17" s="53"/>
    </row>
    <row r="25" spans="8:9" x14ac:dyDescent="0.2">
      <c r="H25" s="53"/>
    </row>
  </sheetData>
  <mergeCells count="11">
    <mergeCell ref="A5:F5"/>
    <mergeCell ref="H6:H7"/>
    <mergeCell ref="I6:K6"/>
    <mergeCell ref="A12:G12"/>
    <mergeCell ref="A6:A7"/>
    <mergeCell ref="C6:C7"/>
    <mergeCell ref="D6:D7"/>
    <mergeCell ref="E6:E7"/>
    <mergeCell ref="F6:F7"/>
    <mergeCell ref="G6:G7"/>
    <mergeCell ref="B6:B7"/>
  </mergeCells>
  <pageMargins left="0.78740157480314965" right="0.78740157480314965" top="0.6692913385826772" bottom="0.86614173228346458" header="0.27559055118110237" footer="0.39370078740157483"/>
  <pageSetup paperSize="9" scale="60" firstPageNumber="8" orientation="landscape" r:id="rId1"/>
  <headerFooter alignWithMargins="0">
    <oddFooter>&amp;L&amp;"Arial,Kurzíva"Zastupitelstvo Olomouckého kraje 20-02-2015
6.1 Rozpočet Olomouckého kraje 2015 - investice
Příloha č. 1: Návrh nových investičních akcí 2015&amp;RStrana &amp;P (celkem 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pageSetUpPr fitToPage="1"/>
  </sheetPr>
  <dimension ref="A1:AI28"/>
  <sheetViews>
    <sheetView view="pageLayout" topLeftCell="B27" zoomScaleNormal="80" zoomScaleSheetLayoutView="75" workbookViewId="0">
      <selection activeCell="I21" sqref="I21"/>
    </sheetView>
  </sheetViews>
  <sheetFormatPr defaultColWidth="9.140625" defaultRowHeight="12.75" outlineLevelCol="1" x14ac:dyDescent="0.2"/>
  <cols>
    <col min="1" max="1" width="5" style="1" customWidth="1"/>
    <col min="2" max="2" width="4.5703125" style="1" customWidth="1"/>
    <col min="3" max="3" width="13.85546875" style="1" hidden="1" customWidth="1" outlineLevel="1"/>
    <col min="4" max="5" width="5.85546875" style="1" hidden="1" customWidth="1" outlineLevel="1"/>
    <col min="6" max="6" width="47.140625" style="1" customWidth="1" collapsed="1"/>
    <col min="7" max="7" width="54.5703125" style="1" customWidth="1"/>
    <col min="8" max="8" width="7.140625" style="1" customWidth="1"/>
    <col min="9" max="9" width="12" style="1" customWidth="1"/>
    <col min="10" max="10" width="15.42578125" style="237" customWidth="1"/>
    <col min="11" max="11" width="11.28515625" style="1" customWidth="1"/>
    <col min="12" max="12" width="12" style="1" customWidth="1"/>
    <col min="13" max="13" width="13.85546875" style="1" customWidth="1"/>
    <col min="14" max="14" width="11.7109375" style="1" customWidth="1"/>
    <col min="15" max="15" width="15.42578125" style="1" customWidth="1"/>
    <col min="16" max="16" width="16.85546875" style="1" customWidth="1"/>
    <col min="17" max="16384" width="9.140625" style="1"/>
  </cols>
  <sheetData>
    <row r="1" spans="1:17" ht="18" x14ac:dyDescent="0.25">
      <c r="A1" s="160" t="s">
        <v>72</v>
      </c>
      <c r="B1" s="813"/>
      <c r="C1" s="813"/>
      <c r="D1" s="813"/>
      <c r="E1" s="813"/>
      <c r="F1" s="814"/>
      <c r="G1" s="813"/>
      <c r="H1" s="218"/>
      <c r="I1" s="218"/>
      <c r="J1" s="815"/>
      <c r="K1" s="813"/>
      <c r="L1" s="813"/>
      <c r="M1" s="813"/>
      <c r="N1" s="813"/>
      <c r="O1" s="813"/>
      <c r="P1" s="813"/>
    </row>
    <row r="2" spans="1:17" ht="15.75" x14ac:dyDescent="0.25">
      <c r="A2" s="163" t="s">
        <v>6</v>
      </c>
      <c r="B2" s="163"/>
      <c r="C2" s="163"/>
      <c r="D2" s="163"/>
      <c r="E2" s="163"/>
      <c r="F2" s="163" t="s">
        <v>7</v>
      </c>
      <c r="G2" s="173" t="s">
        <v>8</v>
      </c>
      <c r="H2" s="163"/>
      <c r="I2" s="163"/>
      <c r="J2" s="180"/>
      <c r="K2" s="163"/>
      <c r="L2" s="163"/>
      <c r="M2" s="163"/>
      <c r="N2" s="163"/>
      <c r="O2" s="163"/>
      <c r="P2" s="163"/>
    </row>
    <row r="3" spans="1:17" ht="10.5" customHeight="1" x14ac:dyDescent="0.2">
      <c r="A3" s="163"/>
      <c r="B3" s="163"/>
      <c r="C3" s="163"/>
      <c r="D3" s="163"/>
      <c r="E3" s="163"/>
      <c r="F3" s="163" t="s">
        <v>9</v>
      </c>
      <c r="G3" s="163"/>
      <c r="H3" s="163"/>
      <c r="I3" s="163"/>
      <c r="J3" s="180"/>
      <c r="K3" s="163"/>
      <c r="L3" s="163"/>
      <c r="M3" s="163"/>
      <c r="N3" s="163"/>
      <c r="O3" s="163"/>
      <c r="P3" s="163"/>
    </row>
    <row r="4" spans="1:17" ht="11.25" customHeight="1" thickBot="1" x14ac:dyDescent="0.25">
      <c r="A4" s="813"/>
      <c r="B4" s="813"/>
      <c r="C4" s="813"/>
      <c r="D4" s="813"/>
      <c r="E4" s="813"/>
      <c r="F4" s="814"/>
      <c r="G4" s="813"/>
      <c r="H4" s="816"/>
      <c r="I4" s="816"/>
      <c r="J4" s="815"/>
      <c r="K4" s="813"/>
      <c r="L4" s="813"/>
      <c r="M4" s="813"/>
      <c r="N4" s="813"/>
      <c r="O4" s="813"/>
      <c r="P4" s="816" t="s">
        <v>10</v>
      </c>
    </row>
    <row r="5" spans="1:17" ht="22.5" customHeight="1" thickBot="1" x14ac:dyDescent="0.25">
      <c r="A5" s="1334" t="s">
        <v>300</v>
      </c>
      <c r="B5" s="1335"/>
      <c r="C5" s="1335"/>
      <c r="D5" s="1335"/>
      <c r="E5" s="1335"/>
      <c r="F5" s="1335"/>
      <c r="G5" s="1335"/>
      <c r="H5" s="765"/>
      <c r="I5" s="765"/>
      <c r="J5" s="765"/>
      <c r="K5" s="765"/>
      <c r="L5" s="765"/>
      <c r="M5" s="765"/>
      <c r="N5" s="765"/>
      <c r="O5" s="765"/>
      <c r="P5" s="766"/>
    </row>
    <row r="6" spans="1:17" ht="24" customHeight="1" thickBot="1" x14ac:dyDescent="0.25">
      <c r="A6" s="1353" t="s">
        <v>51</v>
      </c>
      <c r="B6" s="1353" t="s">
        <v>12</v>
      </c>
      <c r="C6" s="1321" t="s">
        <v>4</v>
      </c>
      <c r="D6" s="1321" t="s">
        <v>3</v>
      </c>
      <c r="E6" s="1321" t="s">
        <v>5</v>
      </c>
      <c r="F6" s="1255" t="s">
        <v>13</v>
      </c>
      <c r="G6" s="1352" t="s">
        <v>14</v>
      </c>
      <c r="H6" s="1327" t="s">
        <v>15</v>
      </c>
      <c r="I6" s="1350" t="s">
        <v>16</v>
      </c>
      <c r="J6" s="1355" t="s">
        <v>17</v>
      </c>
      <c r="K6" s="1256" t="s">
        <v>18</v>
      </c>
      <c r="L6" s="1256" t="s">
        <v>146</v>
      </c>
      <c r="M6" s="1358" t="s">
        <v>144</v>
      </c>
      <c r="N6" s="1258"/>
      <c r="O6" s="1358"/>
      <c r="P6" s="1255" t="s">
        <v>145</v>
      </c>
    </row>
    <row r="7" spans="1:17" ht="54.75" customHeight="1" thickBot="1" x14ac:dyDescent="0.25">
      <c r="A7" s="1353"/>
      <c r="B7" s="1353"/>
      <c r="C7" s="1322"/>
      <c r="D7" s="1322"/>
      <c r="E7" s="1322"/>
      <c r="F7" s="1255"/>
      <c r="G7" s="1352"/>
      <c r="H7" s="1328"/>
      <c r="I7" s="1351"/>
      <c r="J7" s="1356"/>
      <c r="K7" s="1256"/>
      <c r="L7" s="1357"/>
      <c r="M7" s="368" t="s">
        <v>19</v>
      </c>
      <c r="N7" s="817" t="s">
        <v>65</v>
      </c>
      <c r="O7" s="368" t="s">
        <v>66</v>
      </c>
      <c r="P7" s="1255"/>
    </row>
    <row r="8" spans="1:17" ht="22.5" hidden="1" customHeight="1" thickBot="1" x14ac:dyDescent="0.25">
      <c r="A8" s="767" t="s">
        <v>36</v>
      </c>
      <c r="B8" s="768"/>
      <c r="C8" s="768"/>
      <c r="D8" s="768"/>
      <c r="E8" s="768"/>
      <c r="F8" s="768"/>
      <c r="G8" s="768"/>
      <c r="H8" s="768"/>
      <c r="I8" s="768"/>
      <c r="J8" s="768"/>
      <c r="K8" s="768"/>
      <c r="L8" s="768"/>
      <c r="M8" s="768"/>
      <c r="N8" s="768"/>
      <c r="O8" s="768"/>
      <c r="P8" s="769"/>
    </row>
    <row r="9" spans="1:17" ht="40.5" hidden="1" customHeight="1" thickBot="1" x14ac:dyDescent="0.25">
      <c r="A9" s="818">
        <v>1</v>
      </c>
      <c r="B9" s="819"/>
      <c r="C9" s="819"/>
      <c r="D9" s="819"/>
      <c r="E9" s="819"/>
      <c r="F9" s="64"/>
      <c r="G9" s="820"/>
      <c r="H9" s="821"/>
      <c r="I9" s="821"/>
      <c r="J9" s="822"/>
      <c r="K9" s="823"/>
      <c r="L9" s="824"/>
      <c r="M9" s="260">
        <f>N9+O9</f>
        <v>0</v>
      </c>
      <c r="N9" s="825"/>
      <c r="O9" s="219"/>
      <c r="P9" s="826">
        <f>J9-L9-M9</f>
        <v>0</v>
      </c>
    </row>
    <row r="10" spans="1:17" ht="22.5" hidden="1" customHeight="1" thickBot="1" x14ac:dyDescent="0.25">
      <c r="A10" s="1343" t="s">
        <v>36</v>
      </c>
      <c r="B10" s="1344"/>
      <c r="C10" s="1344"/>
      <c r="D10" s="1344"/>
      <c r="E10" s="1344"/>
      <c r="F10" s="1344"/>
      <c r="G10" s="1354"/>
      <c r="H10" s="233"/>
      <c r="I10" s="234"/>
      <c r="J10" s="234"/>
      <c r="K10" s="234"/>
      <c r="L10" s="236">
        <f>SUM(L9)</f>
        <v>0</v>
      </c>
      <c r="M10" s="150">
        <f>SUM(M9)</f>
        <v>0</v>
      </c>
      <c r="N10" s="150">
        <f>SUM(N9)</f>
        <v>0</v>
      </c>
      <c r="O10" s="150">
        <f>SUM(O9)</f>
        <v>0</v>
      </c>
      <c r="P10" s="150">
        <f>SUM(P9)</f>
        <v>0</v>
      </c>
    </row>
    <row r="11" spans="1:17" ht="37.5" hidden="1" customHeight="1" thickBot="1" x14ac:dyDescent="0.25">
      <c r="A11" s="1290"/>
      <c r="B11" s="1291"/>
      <c r="C11" s="1291"/>
      <c r="D11" s="1291"/>
      <c r="E11" s="1291"/>
      <c r="F11" s="1291"/>
      <c r="G11" s="1291"/>
      <c r="H11" s="1291"/>
      <c r="I11" s="1291"/>
      <c r="J11" s="1291"/>
      <c r="K11" s="1291"/>
      <c r="L11" s="1291"/>
      <c r="M11" s="1291"/>
      <c r="N11" s="1291"/>
      <c r="O11" s="1291"/>
      <c r="P11" s="1293"/>
      <c r="Q11" s="2"/>
    </row>
    <row r="12" spans="1:17" ht="35.25" hidden="1" customHeight="1" thickBot="1" x14ac:dyDescent="0.25">
      <c r="A12" s="1343" t="s">
        <v>37</v>
      </c>
      <c r="B12" s="1344"/>
      <c r="C12" s="1344"/>
      <c r="D12" s="1344"/>
      <c r="E12" s="1344"/>
      <c r="F12" s="1344"/>
      <c r="G12" s="1344"/>
      <c r="H12" s="827"/>
      <c r="I12" s="828"/>
      <c r="J12" s="829"/>
      <c r="K12" s="829"/>
      <c r="L12" s="300"/>
      <c r="M12" s="830"/>
      <c r="N12" s="830"/>
      <c r="O12" s="830"/>
      <c r="P12" s="831"/>
    </row>
    <row r="13" spans="1:17" ht="30" customHeight="1" x14ac:dyDescent="0.2">
      <c r="A13" s="651">
        <v>1</v>
      </c>
      <c r="B13" s="632" t="s">
        <v>158</v>
      </c>
      <c r="C13" s="832"/>
      <c r="D13" s="832"/>
      <c r="E13" s="832"/>
      <c r="F13" s="849" t="s">
        <v>261</v>
      </c>
      <c r="G13" s="633" t="s">
        <v>498</v>
      </c>
      <c r="H13" s="61" t="s">
        <v>138</v>
      </c>
      <c r="I13" s="61" t="s">
        <v>221</v>
      </c>
      <c r="J13" s="700">
        <v>200</v>
      </c>
      <c r="K13" s="591">
        <v>2015</v>
      </c>
      <c r="L13" s="1160">
        <v>0</v>
      </c>
      <c r="M13" s="624">
        <f>SUM(N13:O13)</f>
        <v>200</v>
      </c>
      <c r="N13" s="1161">
        <v>0</v>
      </c>
      <c r="O13" s="752">
        <v>200</v>
      </c>
      <c r="P13" s="755">
        <f>J13-L13-M13</f>
        <v>0</v>
      </c>
    </row>
    <row r="14" spans="1:17" ht="31.5" customHeight="1" x14ac:dyDescent="0.2">
      <c r="A14" s="647">
        <v>2</v>
      </c>
      <c r="B14" s="626" t="s">
        <v>179</v>
      </c>
      <c r="C14" s="833"/>
      <c r="D14" s="833"/>
      <c r="E14" s="833"/>
      <c r="F14" s="850" t="s">
        <v>326</v>
      </c>
      <c r="G14" s="627" t="s">
        <v>327</v>
      </c>
      <c r="H14" s="3" t="s">
        <v>138</v>
      </c>
      <c r="I14" s="3" t="s">
        <v>221</v>
      </c>
      <c r="J14" s="683">
        <v>15275</v>
      </c>
      <c r="K14" s="568">
        <v>2015</v>
      </c>
      <c r="L14" s="954">
        <v>0</v>
      </c>
      <c r="M14" s="625">
        <f>SUM(N14:O14)</f>
        <v>15275</v>
      </c>
      <c r="N14" s="1112">
        <v>0</v>
      </c>
      <c r="O14" s="671">
        <v>15275</v>
      </c>
      <c r="P14" s="756">
        <f>J14-L14-M14</f>
        <v>0</v>
      </c>
    </row>
    <row r="15" spans="1:17" ht="59.25" customHeight="1" x14ac:dyDescent="0.2">
      <c r="A15" s="647">
        <v>3</v>
      </c>
      <c r="B15" s="626" t="s">
        <v>191</v>
      </c>
      <c r="C15" s="626"/>
      <c r="D15" s="626"/>
      <c r="E15" s="626"/>
      <c r="F15" s="628" t="s">
        <v>260</v>
      </c>
      <c r="G15" s="629" t="s">
        <v>150</v>
      </c>
      <c r="H15" s="568" t="s">
        <v>148</v>
      </c>
      <c r="I15" s="630" t="s">
        <v>221</v>
      </c>
      <c r="J15" s="683">
        <v>769</v>
      </c>
      <c r="K15" s="568">
        <v>2015</v>
      </c>
      <c r="L15" s="757">
        <v>69</v>
      </c>
      <c r="M15" s="625">
        <f t="shared" ref="M15:M18" si="0">SUM(N15:O15)</f>
        <v>700</v>
      </c>
      <c r="N15" s="962">
        <v>0</v>
      </c>
      <c r="O15" s="671">
        <v>700</v>
      </c>
      <c r="P15" s="756">
        <f t="shared" ref="P15:P21" si="1">J15-L15-M15</f>
        <v>0</v>
      </c>
    </row>
    <row r="16" spans="1:17" ht="31.5" customHeight="1" x14ac:dyDescent="0.2">
      <c r="A16" s="647">
        <v>4</v>
      </c>
      <c r="B16" s="626" t="s">
        <v>191</v>
      </c>
      <c r="C16" s="626"/>
      <c r="D16" s="626"/>
      <c r="E16" s="626"/>
      <c r="F16" s="628" t="s">
        <v>433</v>
      </c>
      <c r="G16" s="629" t="s">
        <v>151</v>
      </c>
      <c r="H16" s="568" t="s">
        <v>129</v>
      </c>
      <c r="I16" s="630" t="s">
        <v>223</v>
      </c>
      <c r="J16" s="683">
        <v>1600</v>
      </c>
      <c r="K16" s="568">
        <v>2015</v>
      </c>
      <c r="L16" s="757">
        <v>0</v>
      </c>
      <c r="M16" s="625">
        <f t="shared" si="0"/>
        <v>1600</v>
      </c>
      <c r="N16" s="962">
        <v>0</v>
      </c>
      <c r="O16" s="671">
        <v>1600</v>
      </c>
      <c r="P16" s="756">
        <f t="shared" si="1"/>
        <v>0</v>
      </c>
    </row>
    <row r="17" spans="1:35" ht="27" customHeight="1" x14ac:dyDescent="0.2">
      <c r="A17" s="647">
        <v>5</v>
      </c>
      <c r="B17" s="626" t="s">
        <v>179</v>
      </c>
      <c r="C17" s="626"/>
      <c r="D17" s="626"/>
      <c r="E17" s="626"/>
      <c r="F17" s="628" t="s">
        <v>434</v>
      </c>
      <c r="G17" s="627" t="s">
        <v>499</v>
      </c>
      <c r="H17" s="630"/>
      <c r="I17" s="630" t="s">
        <v>223</v>
      </c>
      <c r="J17" s="754">
        <v>2500</v>
      </c>
      <c r="K17" s="578" t="s">
        <v>275</v>
      </c>
      <c r="L17" s="757">
        <v>0</v>
      </c>
      <c r="M17" s="625">
        <f t="shared" si="0"/>
        <v>200</v>
      </c>
      <c r="N17" s="962">
        <v>0</v>
      </c>
      <c r="O17" s="671">
        <v>200</v>
      </c>
      <c r="P17" s="756">
        <f t="shared" si="1"/>
        <v>2300</v>
      </c>
    </row>
    <row r="18" spans="1:35" ht="54.75" customHeight="1" x14ac:dyDescent="0.2">
      <c r="A18" s="647">
        <v>6</v>
      </c>
      <c r="B18" s="626" t="s">
        <v>179</v>
      </c>
      <c r="C18" s="626"/>
      <c r="D18" s="626"/>
      <c r="E18" s="626"/>
      <c r="F18" s="628" t="s">
        <v>435</v>
      </c>
      <c r="G18" s="629" t="s">
        <v>500</v>
      </c>
      <c r="H18" s="568" t="s">
        <v>139</v>
      </c>
      <c r="I18" s="630" t="s">
        <v>223</v>
      </c>
      <c r="J18" s="683">
        <v>2250</v>
      </c>
      <c r="K18" s="579" t="s">
        <v>149</v>
      </c>
      <c r="L18" s="757">
        <v>0</v>
      </c>
      <c r="M18" s="625">
        <f t="shared" si="0"/>
        <v>300</v>
      </c>
      <c r="N18" s="962">
        <v>250</v>
      </c>
      <c r="O18" s="753">
        <v>50</v>
      </c>
      <c r="P18" s="756">
        <f t="shared" si="1"/>
        <v>1950</v>
      </c>
    </row>
    <row r="19" spans="1:35" ht="82.5" customHeight="1" x14ac:dyDescent="0.2">
      <c r="A19" s="647">
        <v>7</v>
      </c>
      <c r="B19" s="626" t="s">
        <v>190</v>
      </c>
      <c r="C19" s="626"/>
      <c r="D19" s="626"/>
      <c r="E19" s="626"/>
      <c r="F19" s="628" t="s">
        <v>436</v>
      </c>
      <c r="G19" s="629" t="s">
        <v>501</v>
      </c>
      <c r="H19" s="568" t="s">
        <v>138</v>
      </c>
      <c r="I19" s="630" t="s">
        <v>221</v>
      </c>
      <c r="J19" s="683">
        <v>23500</v>
      </c>
      <c r="K19" s="568">
        <v>2015</v>
      </c>
      <c r="L19" s="671">
        <v>0</v>
      </c>
      <c r="M19" s="625">
        <f t="shared" ref="M19:M21" si="2">SUM(N19:O19)</f>
        <v>5000</v>
      </c>
      <c r="N19" s="962">
        <v>0</v>
      </c>
      <c r="O19" s="671">
        <v>5000</v>
      </c>
      <c r="P19" s="756">
        <f t="shared" si="1"/>
        <v>18500</v>
      </c>
    </row>
    <row r="20" spans="1:35" ht="54" customHeight="1" x14ac:dyDescent="0.2">
      <c r="A20" s="647">
        <v>8</v>
      </c>
      <c r="B20" s="626" t="s">
        <v>172</v>
      </c>
      <c r="C20" s="626"/>
      <c r="D20" s="626"/>
      <c r="E20" s="626"/>
      <c r="F20" s="628" t="s">
        <v>437</v>
      </c>
      <c r="G20" s="631" t="s">
        <v>152</v>
      </c>
      <c r="H20" s="570" t="s">
        <v>138</v>
      </c>
      <c r="I20" s="630" t="s">
        <v>221</v>
      </c>
      <c r="J20" s="683">
        <v>14577</v>
      </c>
      <c r="K20" s="568">
        <v>2015</v>
      </c>
      <c r="L20" s="757">
        <v>371</v>
      </c>
      <c r="M20" s="625">
        <f t="shared" si="2"/>
        <v>14206</v>
      </c>
      <c r="N20" s="962">
        <v>0</v>
      </c>
      <c r="O20" s="671">
        <v>14206</v>
      </c>
      <c r="P20" s="756">
        <f t="shared" si="1"/>
        <v>0</v>
      </c>
    </row>
    <row r="21" spans="1:35" ht="140.25" customHeight="1" thickBot="1" x14ac:dyDescent="0.25">
      <c r="A21" s="647">
        <v>9</v>
      </c>
      <c r="B21" s="626" t="s">
        <v>172</v>
      </c>
      <c r="C21" s="626"/>
      <c r="D21" s="626"/>
      <c r="E21" s="626"/>
      <c r="F21" s="628" t="s">
        <v>438</v>
      </c>
      <c r="G21" s="629" t="s">
        <v>153</v>
      </c>
      <c r="H21" s="570" t="s">
        <v>138</v>
      </c>
      <c r="I21" s="630" t="s">
        <v>221</v>
      </c>
      <c r="J21" s="683">
        <v>3114</v>
      </c>
      <c r="K21" s="568">
        <v>2015</v>
      </c>
      <c r="L21" s="757">
        <v>0</v>
      </c>
      <c r="M21" s="625">
        <f t="shared" si="2"/>
        <v>3114</v>
      </c>
      <c r="N21" s="962">
        <v>0</v>
      </c>
      <c r="O21" s="671">
        <v>3114</v>
      </c>
      <c r="P21" s="756">
        <f t="shared" si="1"/>
        <v>0</v>
      </c>
    </row>
    <row r="22" spans="1:35" s="322" customFormat="1" ht="36" hidden="1" customHeight="1" thickBot="1" x14ac:dyDescent="0.25">
      <c r="A22" s="1337" t="s">
        <v>38</v>
      </c>
      <c r="B22" s="1339"/>
      <c r="C22" s="1339"/>
      <c r="D22" s="1339"/>
      <c r="E22" s="1339"/>
      <c r="F22" s="1339"/>
      <c r="G22" s="1339"/>
      <c r="H22" s="835"/>
      <c r="I22" s="835"/>
      <c r="J22" s="614">
        <f>SUM(J15:J21)</f>
        <v>48310</v>
      </c>
      <c r="K22" s="231"/>
      <c r="L22" s="105">
        <f>SUM(L15:L21)</f>
        <v>440</v>
      </c>
      <c r="M22" s="105">
        <f>SUM(M15:M21)</f>
        <v>25120</v>
      </c>
      <c r="N22" s="105">
        <f>SUM(N15:N21)</f>
        <v>250</v>
      </c>
      <c r="O22" s="105">
        <f>SUM(O15:O21)</f>
        <v>24870</v>
      </c>
      <c r="P22" s="105">
        <f>SUM(P15:P21)</f>
        <v>22750</v>
      </c>
      <c r="Q22" s="221"/>
      <c r="R22" s="221"/>
      <c r="S22" s="221"/>
      <c r="T22" s="221"/>
      <c r="U22" s="221"/>
      <c r="V22" s="221"/>
      <c r="W22" s="221"/>
      <c r="X22" s="221"/>
      <c r="Y22" s="221"/>
      <c r="Z22" s="221"/>
      <c r="AA22" s="221"/>
      <c r="AB22" s="221"/>
      <c r="AC22" s="221"/>
      <c r="AD22" s="221"/>
      <c r="AE22" s="221"/>
      <c r="AF22" s="221"/>
      <c r="AG22" s="221"/>
      <c r="AH22" s="221"/>
      <c r="AI22" s="221"/>
    </row>
    <row r="23" spans="1:35" s="322" customFormat="1" ht="32.25" hidden="1" customHeight="1" thickBot="1" x14ac:dyDescent="0.25">
      <c r="A23" s="1345" t="s">
        <v>39</v>
      </c>
      <c r="B23" s="1346"/>
      <c r="C23" s="1346"/>
      <c r="D23" s="1346"/>
      <c r="E23" s="1346"/>
      <c r="F23" s="1346"/>
      <c r="G23" s="1346"/>
      <c r="H23" s="1346"/>
      <c r="I23" s="1346"/>
      <c r="J23" s="1346"/>
      <c r="K23" s="1346"/>
      <c r="L23" s="1346"/>
      <c r="M23" s="1346"/>
      <c r="N23" s="1346"/>
      <c r="O23" s="1346"/>
      <c r="P23" s="1347"/>
      <c r="Q23" s="221"/>
      <c r="R23" s="221"/>
      <c r="S23" s="221"/>
      <c r="T23" s="221"/>
      <c r="U23" s="221"/>
      <c r="V23" s="221"/>
      <c r="W23" s="221"/>
      <c r="X23" s="221"/>
      <c r="Y23" s="221"/>
      <c r="Z23" s="221"/>
      <c r="AA23" s="221"/>
      <c r="AB23" s="221"/>
      <c r="AC23" s="221"/>
      <c r="AD23" s="221"/>
      <c r="AE23" s="221"/>
      <c r="AF23" s="221"/>
      <c r="AG23" s="221"/>
      <c r="AH23" s="221"/>
      <c r="AI23" s="221"/>
    </row>
    <row r="24" spans="1:35" ht="42" hidden="1" customHeight="1" x14ac:dyDescent="0.2">
      <c r="A24" s="651">
        <v>1</v>
      </c>
      <c r="B24" s="632"/>
      <c r="C24" s="632"/>
      <c r="D24" s="632"/>
      <c r="E24" s="632"/>
      <c r="F24" s="75"/>
      <c r="G24" s="836"/>
      <c r="H24" s="837"/>
      <c r="I24" s="837"/>
      <c r="J24" s="304"/>
      <c r="K24" s="838"/>
      <c r="L24" s="839"/>
      <c r="M24" s="102">
        <f>N24+O24</f>
        <v>0</v>
      </c>
      <c r="N24" s="839"/>
      <c r="O24" s="261"/>
      <c r="P24" s="839">
        <f>J24-L24-M24</f>
        <v>0</v>
      </c>
    </row>
    <row r="25" spans="1:35" ht="16.5" hidden="1" thickBot="1" x14ac:dyDescent="0.25">
      <c r="A25" s="840">
        <v>2</v>
      </c>
      <c r="B25" s="841"/>
      <c r="C25" s="841"/>
      <c r="D25" s="841"/>
      <c r="E25" s="841"/>
      <c r="F25" s="263"/>
      <c r="G25" s="842"/>
      <c r="H25" s="843"/>
      <c r="I25" s="843"/>
      <c r="J25" s="337"/>
      <c r="K25" s="844"/>
      <c r="L25" s="845"/>
      <c r="M25" s="350">
        <f>N25+O25</f>
        <v>0</v>
      </c>
      <c r="N25" s="846"/>
      <c r="O25" s="351"/>
      <c r="P25" s="845">
        <f>J25-L25-M25</f>
        <v>0</v>
      </c>
    </row>
    <row r="26" spans="1:35" s="322" customFormat="1" ht="36" hidden="1" customHeight="1" thickBot="1" x14ac:dyDescent="0.25">
      <c r="A26" s="1348" t="s">
        <v>32</v>
      </c>
      <c r="B26" s="1349"/>
      <c r="C26" s="1349"/>
      <c r="D26" s="1349"/>
      <c r="E26" s="1349"/>
      <c r="F26" s="1349"/>
      <c r="G26" s="1349"/>
      <c r="H26" s="847"/>
      <c r="I26" s="848"/>
      <c r="J26" s="806">
        <f>SUM(J24:J25)</f>
        <v>0</v>
      </c>
      <c r="K26" s="806"/>
      <c r="L26" s="564">
        <f>SUM(L24:L25)</f>
        <v>0</v>
      </c>
      <c r="M26" s="150">
        <f>SUM(M24:M25)</f>
        <v>0</v>
      </c>
      <c r="N26" s="564">
        <v>0</v>
      </c>
      <c r="O26" s="564">
        <f>SUM(O24:O25)</f>
        <v>0</v>
      </c>
      <c r="P26" s="150">
        <f>SUM(P24:P25)</f>
        <v>0</v>
      </c>
      <c r="Q26" s="221"/>
      <c r="R26" s="221"/>
      <c r="S26" s="221"/>
      <c r="T26" s="221"/>
      <c r="U26" s="221"/>
      <c r="V26" s="221"/>
      <c r="W26" s="221"/>
      <c r="X26" s="221"/>
      <c r="Y26" s="221"/>
      <c r="Z26" s="221"/>
      <c r="AA26" s="221"/>
      <c r="AB26" s="221"/>
      <c r="AC26" s="221"/>
      <c r="AD26" s="221"/>
      <c r="AE26" s="221"/>
      <c r="AF26" s="221"/>
      <c r="AG26" s="221"/>
      <c r="AH26" s="221"/>
      <c r="AI26" s="221"/>
    </row>
    <row r="27" spans="1:35" s="369" customFormat="1" ht="27" customHeight="1" thickBot="1" x14ac:dyDescent="0.3">
      <c r="A27" s="1340" t="s">
        <v>301</v>
      </c>
      <c r="B27" s="1341"/>
      <c r="C27" s="1341"/>
      <c r="D27" s="1341"/>
      <c r="E27" s="1341"/>
      <c r="F27" s="1341"/>
      <c r="G27" s="1341"/>
      <c r="H27" s="807"/>
      <c r="I27" s="808"/>
      <c r="J27" s="809">
        <f>SUM(J13:J21)</f>
        <v>63785</v>
      </c>
      <c r="K27" s="809"/>
      <c r="L27" s="802">
        <f>SUM(L13:L21)</f>
        <v>440</v>
      </c>
      <c r="M27" s="810">
        <f>SUM(M13:M21)</f>
        <v>40595</v>
      </c>
      <c r="N27" s="801">
        <f>SUM(N13:N21)</f>
        <v>250</v>
      </c>
      <c r="O27" s="802">
        <f>SUM(O13:O21)</f>
        <v>40345</v>
      </c>
      <c r="P27" s="811">
        <f>SUM(P13:P21)</f>
        <v>22750</v>
      </c>
      <c r="Q27" s="812"/>
    </row>
    <row r="28" spans="1:35" x14ac:dyDescent="0.2">
      <c r="I28" s="1342"/>
      <c r="J28" s="1342"/>
      <c r="L28" s="237"/>
      <c r="N28" s="237"/>
    </row>
  </sheetData>
  <mergeCells count="23">
    <mergeCell ref="A5:G5"/>
    <mergeCell ref="A11:P11"/>
    <mergeCell ref="I6:I7"/>
    <mergeCell ref="G6:G7"/>
    <mergeCell ref="H6:H7"/>
    <mergeCell ref="A6:A7"/>
    <mergeCell ref="B6:B7"/>
    <mergeCell ref="C6:C7"/>
    <mergeCell ref="D6:D7"/>
    <mergeCell ref="P6:P7"/>
    <mergeCell ref="A10:G10"/>
    <mergeCell ref="J6:J7"/>
    <mergeCell ref="K6:K7"/>
    <mergeCell ref="L6:L7"/>
    <mergeCell ref="M6:O6"/>
    <mergeCell ref="E6:E7"/>
    <mergeCell ref="F6:F7"/>
    <mergeCell ref="A27:G27"/>
    <mergeCell ref="I28:J28"/>
    <mergeCell ref="A12:G12"/>
    <mergeCell ref="A22:G22"/>
    <mergeCell ref="A23:P23"/>
    <mergeCell ref="A26:G26"/>
  </mergeCells>
  <phoneticPr fontId="0" type="noConversion"/>
  <pageMargins left="0.78740157480314965" right="0.78740157480314965" top="0.6692913385826772" bottom="0.86614173228346458" header="0.27559055118110237" footer="0.39370078740157483"/>
  <pageSetup paperSize="9" scale="58" firstPageNumber="9" fitToHeight="0" orientation="landscape" r:id="rId1"/>
  <headerFooter alignWithMargins="0">
    <oddFooter>&amp;L&amp;"Arial,Kurzíva"Zastupitelstvo Olomouckého kraje 20-02-2015
6.1 Rozpočet Olomouckého kraje 2015 - investice
Příloha č. 1: Návrh nových investičních akcí 2015&amp;RStrana &amp;P (celkem 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15"/>
  <sheetViews>
    <sheetView view="pageLayout" topLeftCell="A16" zoomScaleNormal="80" workbookViewId="0">
      <selection activeCell="I22" sqref="I22"/>
    </sheetView>
  </sheetViews>
  <sheetFormatPr defaultColWidth="29.7109375" defaultRowHeight="12.75" outlineLevelCol="1" x14ac:dyDescent="0.2"/>
  <cols>
    <col min="1" max="1" width="5.140625" customWidth="1"/>
    <col min="2" max="2" width="4.7109375" customWidth="1"/>
    <col min="3" max="3" width="17.28515625" hidden="1" customWidth="1" outlineLevel="1"/>
    <col min="4" max="5" width="6.42578125" hidden="1" customWidth="1" outlineLevel="1"/>
    <col min="6" max="6" width="47.5703125" customWidth="1" collapsed="1"/>
    <col min="7" max="7" width="49" customWidth="1"/>
    <col min="8" max="8" width="9.5703125" customWidth="1"/>
    <col min="9" max="9" width="12.5703125" customWidth="1"/>
    <col min="10" max="10" width="18.140625" customWidth="1"/>
    <col min="11" max="11" width="13.7109375" customWidth="1"/>
    <col min="12" max="12" width="12.42578125" customWidth="1"/>
    <col min="13" max="13" width="15.5703125" customWidth="1"/>
    <col min="14" max="14" width="9.28515625" customWidth="1"/>
    <col min="15" max="15" width="16" customWidth="1"/>
    <col min="16" max="16" width="13.28515625" customWidth="1"/>
    <col min="17" max="28" width="29.7109375" customWidth="1"/>
  </cols>
  <sheetData>
    <row r="1" spans="1:29" s="273" customFormat="1" ht="18" x14ac:dyDescent="0.25">
      <c r="A1" s="160" t="s">
        <v>52</v>
      </c>
      <c r="B1" s="160"/>
      <c r="C1" s="160"/>
      <c r="D1" s="175"/>
      <c r="E1" s="176"/>
      <c r="F1" s="176"/>
      <c r="G1" s="175"/>
      <c r="H1" s="178"/>
      <c r="I1" s="177"/>
      <c r="J1" s="178"/>
      <c r="K1" s="179"/>
      <c r="L1" s="175"/>
      <c r="M1" s="175"/>
      <c r="N1" s="175"/>
      <c r="O1" s="175"/>
      <c r="P1" s="175"/>
    </row>
    <row r="2" spans="1:29" s="273" customFormat="1" ht="15.75" x14ac:dyDescent="0.25">
      <c r="A2" s="163" t="s">
        <v>6</v>
      </c>
      <c r="B2" s="163"/>
      <c r="C2" s="163"/>
      <c r="D2" s="163"/>
      <c r="E2" s="163" t="s">
        <v>143</v>
      </c>
      <c r="F2" s="163" t="s">
        <v>143</v>
      </c>
      <c r="G2" s="173" t="s">
        <v>53</v>
      </c>
      <c r="H2" s="163"/>
      <c r="I2" s="177"/>
      <c r="J2" s="163"/>
      <c r="K2" s="180"/>
      <c r="L2" s="163"/>
      <c r="M2" s="163"/>
      <c r="N2" s="163"/>
      <c r="O2" s="163"/>
      <c r="P2" s="163"/>
    </row>
    <row r="3" spans="1:29" s="273" customFormat="1" ht="10.5" customHeight="1" x14ac:dyDescent="0.2">
      <c r="A3" s="163"/>
      <c r="B3" s="163"/>
      <c r="C3" s="163"/>
      <c r="D3" s="163"/>
      <c r="E3" s="163" t="s">
        <v>9</v>
      </c>
      <c r="F3" s="163" t="s">
        <v>9</v>
      </c>
      <c r="G3" s="163"/>
      <c r="H3" s="163"/>
      <c r="I3" s="177"/>
      <c r="J3" s="163"/>
      <c r="K3" s="180"/>
      <c r="L3" s="163"/>
      <c r="M3" s="163"/>
      <c r="N3" s="163"/>
      <c r="O3" s="163"/>
      <c r="P3" s="163"/>
    </row>
    <row r="4" spans="1:29" s="10" customFormat="1" ht="19.5" customHeight="1" thickBot="1" x14ac:dyDescent="0.25">
      <c r="A4" s="175"/>
      <c r="B4" s="175"/>
      <c r="C4" s="175"/>
      <c r="D4" s="175"/>
      <c r="E4" s="176"/>
      <c r="F4" s="20"/>
      <c r="G4" s="19"/>
      <c r="H4" s="19"/>
      <c r="I4" s="19"/>
      <c r="J4" s="19"/>
      <c r="K4" s="19"/>
      <c r="L4" s="19"/>
      <c r="M4" s="19"/>
      <c r="N4" s="19"/>
      <c r="O4" s="19"/>
      <c r="P4" s="220" t="s">
        <v>10</v>
      </c>
    </row>
    <row r="5" spans="1:29" s="10" customFormat="1" ht="29.1" customHeight="1" thickBot="1" x14ac:dyDescent="0.25">
      <c r="A5" s="1252" t="s">
        <v>282</v>
      </c>
      <c r="B5" s="1314"/>
      <c r="C5" s="1314"/>
      <c r="D5" s="1314"/>
      <c r="E5" s="1314"/>
      <c r="F5" s="1314"/>
      <c r="G5" s="1314"/>
      <c r="H5" s="1314"/>
      <c r="I5" s="1314"/>
      <c r="J5" s="1314"/>
      <c r="K5" s="1314"/>
      <c r="L5" s="1314"/>
      <c r="M5" s="1314"/>
      <c r="N5" s="1314"/>
      <c r="O5" s="1314"/>
      <c r="P5" s="1315"/>
      <c r="Q5" s="221"/>
      <c r="R5" s="221"/>
      <c r="S5" s="221"/>
      <c r="T5" s="221"/>
      <c r="U5" s="221"/>
      <c r="V5" s="221"/>
      <c r="W5" s="221"/>
      <c r="X5" s="221"/>
      <c r="Y5" s="221"/>
      <c r="Z5" s="221"/>
      <c r="AA5" s="221"/>
      <c r="AB5" s="221"/>
      <c r="AC5" s="221"/>
    </row>
    <row r="6" spans="1:29" s="10" customFormat="1" ht="27" customHeight="1" thickBot="1" x14ac:dyDescent="0.25">
      <c r="A6" s="1262" t="s">
        <v>22</v>
      </c>
      <c r="B6" s="1262" t="s">
        <v>12</v>
      </c>
      <c r="C6" s="1245" t="s">
        <v>4</v>
      </c>
      <c r="D6" s="1245" t="s">
        <v>3</v>
      </c>
      <c r="E6" s="1245" t="s">
        <v>5</v>
      </c>
      <c r="F6" s="1359" t="s">
        <v>13</v>
      </c>
      <c r="G6" s="1272" t="s">
        <v>73</v>
      </c>
      <c r="H6" s="1247" t="s">
        <v>15</v>
      </c>
      <c r="I6" s="1272" t="s">
        <v>16</v>
      </c>
      <c r="J6" s="1276" t="s">
        <v>17</v>
      </c>
      <c r="K6" s="1276" t="s">
        <v>18</v>
      </c>
      <c r="L6" s="1305" t="s">
        <v>146</v>
      </c>
      <c r="M6" s="1307" t="s">
        <v>144</v>
      </c>
      <c r="N6" s="1308"/>
      <c r="O6" s="1310"/>
      <c r="P6" s="1255" t="s">
        <v>145</v>
      </c>
    </row>
    <row r="7" spans="1:29" s="10" customFormat="1" ht="62.25" customHeight="1" x14ac:dyDescent="0.2">
      <c r="A7" s="1316"/>
      <c r="B7" s="1316"/>
      <c r="C7" s="1313"/>
      <c r="D7" s="1313"/>
      <c r="E7" s="1313"/>
      <c r="F7" s="1360"/>
      <c r="G7" s="1311"/>
      <c r="H7" s="1312"/>
      <c r="I7" s="1311"/>
      <c r="J7" s="1304"/>
      <c r="K7" s="1304"/>
      <c r="L7" s="1306"/>
      <c r="M7" s="123" t="s">
        <v>19</v>
      </c>
      <c r="N7" s="123" t="s">
        <v>1</v>
      </c>
      <c r="O7" s="222" t="s">
        <v>2</v>
      </c>
      <c r="P7" s="1245"/>
    </row>
    <row r="8" spans="1:29" s="10" customFormat="1" ht="33" customHeight="1" x14ac:dyDescent="0.2">
      <c r="A8" s="647">
        <v>1</v>
      </c>
      <c r="B8" s="626" t="s">
        <v>191</v>
      </c>
      <c r="C8" s="688"/>
      <c r="D8" s="688"/>
      <c r="E8" s="688"/>
      <c r="F8" s="628" t="s">
        <v>439</v>
      </c>
      <c r="G8" s="629" t="s">
        <v>267</v>
      </c>
      <c r="H8" s="568" t="s">
        <v>139</v>
      </c>
      <c r="I8" s="1164" t="s">
        <v>223</v>
      </c>
      <c r="J8" s="761">
        <v>500</v>
      </c>
      <c r="K8" s="568">
        <v>2015</v>
      </c>
      <c r="L8" s="1101">
        <v>0</v>
      </c>
      <c r="M8" s="698">
        <f t="shared" ref="M8:M10" si="0">SUM(N8:O8)</f>
        <v>500</v>
      </c>
      <c r="N8" s="1103">
        <v>0</v>
      </c>
      <c r="O8" s="763">
        <v>500</v>
      </c>
      <c r="P8" s="699">
        <f t="shared" ref="P8:P10" si="1">J8-L8-M8</f>
        <v>0</v>
      </c>
    </row>
    <row r="9" spans="1:29" s="10" customFormat="1" ht="33.75" customHeight="1" x14ac:dyDescent="0.2">
      <c r="A9" s="647">
        <v>2</v>
      </c>
      <c r="B9" s="626" t="s">
        <v>158</v>
      </c>
      <c r="C9" s="688"/>
      <c r="D9" s="688"/>
      <c r="E9" s="688"/>
      <c r="F9" s="628" t="s">
        <v>440</v>
      </c>
      <c r="G9" s="629" t="s">
        <v>268</v>
      </c>
      <c r="H9" s="568"/>
      <c r="I9" s="1164" t="s">
        <v>223</v>
      </c>
      <c r="J9" s="761">
        <v>250</v>
      </c>
      <c r="K9" s="568">
        <v>2015</v>
      </c>
      <c r="L9" s="1101">
        <v>0</v>
      </c>
      <c r="M9" s="698">
        <f t="shared" si="0"/>
        <v>250</v>
      </c>
      <c r="N9" s="1103">
        <v>0</v>
      </c>
      <c r="O9" s="763">
        <v>250</v>
      </c>
      <c r="P9" s="699">
        <f t="shared" si="1"/>
        <v>0</v>
      </c>
    </row>
    <row r="10" spans="1:29" s="10" customFormat="1" ht="32.25" customHeight="1" thickBot="1" x14ac:dyDescent="0.25">
      <c r="A10" s="834">
        <v>3</v>
      </c>
      <c r="B10" s="634" t="s">
        <v>158</v>
      </c>
      <c r="C10" s="851"/>
      <c r="D10" s="851"/>
      <c r="E10" s="851"/>
      <c r="F10" s="638" t="s">
        <v>441</v>
      </c>
      <c r="G10" s="640" t="s">
        <v>269</v>
      </c>
      <c r="H10" s="641" t="s">
        <v>139</v>
      </c>
      <c r="I10" s="1165" t="s">
        <v>223</v>
      </c>
      <c r="J10" s="762">
        <v>462</v>
      </c>
      <c r="K10" s="641">
        <v>2015</v>
      </c>
      <c r="L10" s="1102">
        <v>0</v>
      </c>
      <c r="M10" s="760">
        <f t="shared" si="0"/>
        <v>462</v>
      </c>
      <c r="N10" s="1104">
        <v>0</v>
      </c>
      <c r="O10" s="764">
        <v>462</v>
      </c>
      <c r="P10" s="853">
        <f t="shared" si="1"/>
        <v>0</v>
      </c>
    </row>
    <row r="11" spans="1:29" s="11" customFormat="1" ht="30.75" customHeight="1" thickBot="1" x14ac:dyDescent="0.25">
      <c r="A11" s="1302" t="s">
        <v>283</v>
      </c>
      <c r="B11" s="1298"/>
      <c r="C11" s="1298"/>
      <c r="D11" s="1298"/>
      <c r="E11" s="1298"/>
      <c r="F11" s="1298"/>
      <c r="G11" s="1303"/>
      <c r="H11" s="794"/>
      <c r="I11" s="794"/>
      <c r="J11" s="618">
        <f>SUM(J8:J10)</f>
        <v>1212</v>
      </c>
      <c r="K11" s="618"/>
      <c r="L11" s="795">
        <f>SUM(L8:L10)</f>
        <v>0</v>
      </c>
      <c r="M11" s="790">
        <f>SUM(M8:M10)</f>
        <v>1212</v>
      </c>
      <c r="N11" s="791">
        <f>SUM(N8:N10)</f>
        <v>0</v>
      </c>
      <c r="O11" s="797">
        <f>SUM(O8:O10)</f>
        <v>1212</v>
      </c>
      <c r="P11" s="790">
        <f>SUM(P8:P10)</f>
        <v>0</v>
      </c>
    </row>
    <row r="15" spans="1:29" x14ac:dyDescent="0.2">
      <c r="J15" s="240"/>
      <c r="K15" s="240"/>
      <c r="L15" s="240"/>
      <c r="M15" s="240"/>
      <c r="N15" s="240"/>
      <c r="O15" s="240"/>
      <c r="P15" s="240"/>
    </row>
  </sheetData>
  <mergeCells count="16">
    <mergeCell ref="A11:G11"/>
    <mergeCell ref="I6:I7"/>
    <mergeCell ref="J6:J7"/>
    <mergeCell ref="K6:K7"/>
    <mergeCell ref="L6:L7"/>
    <mergeCell ref="A5:P5"/>
    <mergeCell ref="A6:A7"/>
    <mergeCell ref="B6:B7"/>
    <mergeCell ref="C6:C7"/>
    <mergeCell ref="D6:D7"/>
    <mergeCell ref="E6:E7"/>
    <mergeCell ref="F6:F7"/>
    <mergeCell ref="G6:G7"/>
    <mergeCell ref="H6:H7"/>
    <mergeCell ref="M6:O6"/>
    <mergeCell ref="P6:P7"/>
  </mergeCells>
  <pageMargins left="0.78740157480314965" right="0.78740157480314965" top="0.6692913385826772" bottom="0.86614173228346458" header="0.27559055118110237" footer="0.39370078740157483"/>
  <pageSetup paperSize="9" scale="58" firstPageNumber="11" orientation="landscape" r:id="rId1"/>
  <headerFooter alignWithMargins="0">
    <oddFooter>&amp;L&amp;"Arial,Kurzíva"Zastupitelstvo Olomouckého kraje 20-02-2015
6.1 Rozpočet Olomouckého kraje 2015 - investice
Příloha č. 1: Návrh nových investičních akcí 2015&amp;RStrana &amp;P (celkem 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28</vt:i4>
      </vt:variant>
      <vt:variant>
        <vt:lpstr>Pojmenované oblasti</vt:lpstr>
      </vt:variant>
      <vt:variant>
        <vt:i4>30</vt:i4>
      </vt:variant>
    </vt:vector>
  </HeadingPairs>
  <TitlesOfParts>
    <vt:vector size="58" baseType="lpstr">
      <vt:lpstr>Souhrn (2)</vt:lpstr>
      <vt:lpstr>Souhrn</vt:lpstr>
      <vt:lpstr>Š-PD</vt:lpstr>
      <vt:lpstr>Š- nad 500</vt:lpstr>
      <vt:lpstr>Š- 40-500</vt:lpstr>
      <vt:lpstr>Š-ORJ 10</vt:lpstr>
      <vt:lpstr>Š- nákupy nad 200</vt:lpstr>
      <vt:lpstr>Sociální- nad 500</vt:lpstr>
      <vt:lpstr>Sociální- 40-500</vt:lpstr>
      <vt:lpstr>Sociální- nákupy nad 200</vt:lpstr>
      <vt:lpstr>Sociální-nákupy 40-200 </vt:lpstr>
      <vt:lpstr>Sociální-ORJ 11</vt:lpstr>
      <vt:lpstr>Kultura- nad 500 </vt:lpstr>
      <vt:lpstr>Kultura-ORJ 13</vt:lpstr>
      <vt:lpstr>Doprava-PD</vt:lpstr>
      <vt:lpstr>Doprava</vt:lpstr>
      <vt:lpstr>Doprava SSOK</vt:lpstr>
      <vt:lpstr>ZDR.-PD</vt:lpstr>
      <vt:lpstr>Zdr.-nad 500</vt:lpstr>
      <vt:lpstr>Zdrav - 40-500</vt:lpstr>
      <vt:lpstr>Zdr.-nákupy nad 200</vt:lpstr>
      <vt:lpstr>Zdrav - nákupy 40-200</vt:lpstr>
      <vt:lpstr>KH</vt:lpstr>
      <vt:lpstr>OIT</vt:lpstr>
      <vt:lpstr>KŘ</vt:lpstr>
      <vt:lpstr>SMN</vt:lpstr>
      <vt:lpstr>Dotace</vt:lpstr>
      <vt:lpstr>SFDI</vt:lpstr>
      <vt:lpstr>'Doprava SSOK'!Názvy_tisku</vt:lpstr>
      <vt:lpstr>'Kultura- nad 500 '!Názvy_tisku</vt:lpstr>
      <vt:lpstr>'Sociální- nad 500'!Názvy_tisku</vt:lpstr>
      <vt:lpstr>'Sociální- nákupy nad 200'!Názvy_tisku</vt:lpstr>
      <vt:lpstr>'Š- 40-500'!Názvy_tisku</vt:lpstr>
      <vt:lpstr>'Š- nad 500'!Názvy_tisku</vt:lpstr>
      <vt:lpstr>'Š- nákupy nad 200'!Názvy_tisku</vt:lpstr>
      <vt:lpstr>'Š-PD'!Názvy_tisku</vt:lpstr>
      <vt:lpstr>'Zdr.-nad 500'!Názvy_tisku</vt:lpstr>
      <vt:lpstr>'Zdr.-nákupy nad 200'!Názvy_tisku</vt:lpstr>
      <vt:lpstr>'ZDR.-PD'!Názvy_tisku</vt:lpstr>
      <vt:lpstr>Doprava!Oblast_tisku</vt:lpstr>
      <vt:lpstr>'Doprava SSOK'!Oblast_tisku</vt:lpstr>
      <vt:lpstr>'Doprava-PD'!Oblast_tisku</vt:lpstr>
      <vt:lpstr>KH!Oblast_tisku</vt:lpstr>
      <vt:lpstr>KŘ!Oblast_tisku</vt:lpstr>
      <vt:lpstr>'Kultura- nad 500 '!Oblast_tisku</vt:lpstr>
      <vt:lpstr>OIT!Oblast_tisku</vt:lpstr>
      <vt:lpstr>SMN!Oblast_tisku</vt:lpstr>
      <vt:lpstr>'Sociální- nad 500'!Oblast_tisku</vt:lpstr>
      <vt:lpstr>'Sociální- nákupy nad 200'!Oblast_tisku</vt:lpstr>
      <vt:lpstr>Souhrn!Oblast_tisku</vt:lpstr>
      <vt:lpstr>'Souhrn (2)'!Oblast_tisku</vt:lpstr>
      <vt:lpstr>'Š- 40-500'!Oblast_tisku</vt:lpstr>
      <vt:lpstr>'Š- nad 500'!Oblast_tisku</vt:lpstr>
      <vt:lpstr>'Š- nákupy nad 200'!Oblast_tisku</vt:lpstr>
      <vt:lpstr>'Š-PD'!Oblast_tisku</vt:lpstr>
      <vt:lpstr>'Zdr.-nad 500'!Oblast_tisku</vt:lpstr>
      <vt:lpstr>'Zdr.-nákupy nad 200'!Oblast_tisku</vt:lpstr>
      <vt:lpstr>'ZDR.-PD'!Oblast_tisku</vt:lpstr>
    </vt:vector>
  </TitlesOfParts>
  <Company>SSOK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Foltynek</dc:creator>
  <cp:lastModifiedBy>Dosedlová Zuzana</cp:lastModifiedBy>
  <cp:lastPrinted>2015-02-05T14:03:41Z</cp:lastPrinted>
  <dcterms:created xsi:type="dcterms:W3CDTF">2009-04-24T12:50:08Z</dcterms:created>
  <dcterms:modified xsi:type="dcterms:W3CDTF">2015-02-27T11:50:08Z</dcterms:modified>
</cp:coreProperties>
</file>