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9210" activeTab="7"/>
  </bookViews>
  <sheets>
    <sheet name="Příloha č. 1" sheetId="1" r:id="rId1"/>
    <sheet name="Příloha č. 2" sheetId="6" r:id="rId2"/>
    <sheet name="Příloha č. 3" sheetId="8" r:id="rId3"/>
    <sheet name="Příloha č. 4" sheetId="7" r:id="rId4"/>
    <sheet name="Příloha č. 5" sheetId="4" r:id="rId5"/>
    <sheet name="Příloha č. 6" sheetId="9" r:id="rId6"/>
    <sheet name="Příloha č. 7" sheetId="10" r:id="rId7"/>
    <sheet name="Příloha  č. 8" sheetId="5" r:id="rId8"/>
  </sheets>
  <definedNames>
    <definedName name="_xlnm.Print_Area" localSheetId="0">'Příloha č. 1'!$A$1:$E$983</definedName>
    <definedName name="_xlnm.Print_Area" localSheetId="1">'Příloha č. 2'!$A$1:$E$749</definedName>
    <definedName name="_xlnm.Print_Area" localSheetId="3">'Příloha č. 4'!$A$1:$E$651</definedName>
  </definedNames>
  <calcPr calcId="145621"/>
</workbook>
</file>

<file path=xl/calcChain.xml><?xml version="1.0" encoding="utf-8"?>
<calcChain xmlns="http://schemas.openxmlformats.org/spreadsheetml/2006/main">
  <c r="C55" i="5" l="1"/>
  <c r="B55" i="5"/>
  <c r="C49" i="5"/>
  <c r="B48" i="5"/>
  <c r="B50" i="5" s="1"/>
  <c r="B58" i="5" s="1"/>
  <c r="C38" i="5"/>
  <c r="C35" i="5"/>
  <c r="C34" i="5"/>
  <c r="C33" i="5"/>
  <c r="C48" i="5" s="1"/>
  <c r="C50" i="5" s="1"/>
  <c r="C58" i="5" s="1"/>
  <c r="C28" i="5"/>
  <c r="B27" i="5"/>
  <c r="B29" i="5" s="1"/>
  <c r="B57" i="5" s="1"/>
  <c r="C16" i="5"/>
  <c r="C13" i="5"/>
  <c r="C12" i="5"/>
  <c r="C8" i="5"/>
  <c r="C6" i="5"/>
  <c r="C27" i="5" s="1"/>
  <c r="C29" i="5" s="1"/>
  <c r="C57" i="5" s="1"/>
  <c r="E46" i="10"/>
  <c r="E39" i="10"/>
  <c r="E22" i="10"/>
  <c r="E15" i="10"/>
  <c r="E651" i="7" l="1"/>
  <c r="E644" i="7"/>
  <c r="E631" i="7"/>
  <c r="E609" i="7"/>
  <c r="E610" i="7" s="1"/>
  <c r="E603" i="7"/>
  <c r="E582" i="7"/>
  <c r="E581" i="7"/>
  <c r="E563" i="7"/>
  <c r="E556" i="7"/>
  <c r="E538" i="7"/>
  <c r="E530" i="7"/>
  <c r="E508" i="7"/>
  <c r="E491" i="7"/>
  <c r="E484" i="7"/>
  <c r="E478" i="7"/>
  <c r="E449" i="7"/>
  <c r="E442" i="7"/>
  <c r="E422" i="7"/>
  <c r="E415" i="7"/>
  <c r="E397" i="7"/>
  <c r="E390" i="7"/>
  <c r="E366" i="7"/>
  <c r="E359" i="7"/>
  <c r="E340" i="7"/>
  <c r="E333" i="7"/>
  <c r="E326" i="7"/>
  <c r="E307" i="7"/>
  <c r="E299" i="7"/>
  <c r="E300" i="7" s="1"/>
  <c r="E281" i="7"/>
  <c r="E273" i="7"/>
  <c r="G280" i="7" s="1"/>
  <c r="E255" i="7"/>
  <c r="E235" i="7"/>
  <c r="G232" i="7"/>
  <c r="E209" i="7"/>
  <c r="E184" i="7"/>
  <c r="E182" i="7"/>
  <c r="E187" i="7" s="1"/>
  <c r="E157" i="7"/>
  <c r="E151" i="7"/>
  <c r="E134" i="7"/>
  <c r="E127" i="7"/>
  <c r="E101" i="7"/>
  <c r="E100" i="7"/>
  <c r="E102" i="7" s="1"/>
  <c r="G99" i="7"/>
  <c r="E80" i="7"/>
  <c r="E81" i="7" s="1"/>
  <c r="E73" i="7"/>
  <c r="E74" i="7" s="1"/>
  <c r="E51" i="7"/>
  <c r="E44" i="7"/>
  <c r="E36" i="7"/>
  <c r="E15" i="7"/>
  <c r="G339" i="7" l="1"/>
  <c r="G651" i="7"/>
  <c r="E274" i="7"/>
  <c r="G51" i="7"/>
  <c r="G491" i="7"/>
  <c r="E583" i="7"/>
  <c r="E248" i="8"/>
  <c r="E230" i="8"/>
  <c r="E231" i="8" s="1"/>
  <c r="E228" i="8"/>
  <c r="E209" i="8"/>
  <c r="E211" i="8" s="1"/>
  <c r="E192" i="8"/>
  <c r="E188" i="8"/>
  <c r="E167" i="8"/>
  <c r="E145" i="8"/>
  <c r="E125" i="8"/>
  <c r="E105" i="8"/>
  <c r="E86" i="8"/>
  <c r="E87" i="8" s="1"/>
  <c r="E79" i="8"/>
  <c r="E72" i="8"/>
  <c r="E45" i="8"/>
  <c r="E38" i="8"/>
  <c r="E15" i="8"/>
  <c r="E47" i="9" l="1"/>
  <c r="E40" i="9"/>
  <c r="E23" i="9"/>
  <c r="E16" i="9"/>
  <c r="E749" i="6"/>
  <c r="E742" i="6"/>
  <c r="E723" i="6"/>
  <c r="E716" i="6"/>
  <c r="E696" i="6"/>
  <c r="E688" i="6"/>
  <c r="E681" i="6"/>
  <c r="E660" i="6"/>
  <c r="E653" i="6"/>
  <c r="E634" i="6"/>
  <c r="E627" i="6"/>
  <c r="E608" i="6"/>
  <c r="E601" i="6"/>
  <c r="E573" i="6"/>
  <c r="E553" i="6"/>
  <c r="E523" i="6"/>
  <c r="E497" i="6"/>
  <c r="E473" i="6"/>
  <c r="E453" i="6"/>
  <c r="E432" i="6"/>
  <c r="E412" i="6"/>
  <c r="E413" i="6" s="1"/>
  <c r="E393" i="6"/>
  <c r="E389" i="6"/>
  <c r="E370" i="6"/>
  <c r="E351" i="6"/>
  <c r="E350" i="6"/>
  <c r="E329" i="6"/>
  <c r="E325" i="6"/>
  <c r="E305" i="6"/>
  <c r="E286" i="6"/>
  <c r="E263" i="6"/>
  <c r="E244" i="6"/>
  <c r="E226" i="6"/>
  <c r="E219" i="6"/>
  <c r="E196" i="6"/>
  <c r="E195" i="6"/>
  <c r="E198" i="6" s="1"/>
  <c r="E176" i="6"/>
  <c r="E166" i="6"/>
  <c r="E145" i="6"/>
  <c r="E138" i="6"/>
  <c r="E130" i="6"/>
  <c r="E129" i="6"/>
  <c r="E128" i="6"/>
  <c r="E127" i="6"/>
  <c r="E126" i="6"/>
  <c r="E125" i="6"/>
  <c r="E124" i="6"/>
  <c r="E123" i="6"/>
  <c r="E131" i="6" s="1"/>
  <c r="E102" i="6"/>
  <c r="E103" i="6" s="1"/>
  <c r="E96" i="6"/>
  <c r="E78" i="6"/>
  <c r="E71" i="6"/>
  <c r="E51" i="6"/>
  <c r="E44" i="6"/>
  <c r="E23" i="6"/>
  <c r="E16" i="6"/>
  <c r="E22" i="4" l="1"/>
  <c r="E15" i="4"/>
  <c r="E983" i="1"/>
  <c r="E976" i="1"/>
  <c r="E969" i="1"/>
  <c r="E961" i="1"/>
  <c r="E933" i="1"/>
  <c r="E926" i="1"/>
  <c r="E908" i="1"/>
  <c r="E897" i="1"/>
  <c r="E880" i="1"/>
  <c r="E873" i="1"/>
  <c r="E855" i="1"/>
  <c r="E846" i="1"/>
  <c r="E828" i="1"/>
  <c r="E821" i="1"/>
  <c r="E801" i="1"/>
  <c r="E803" i="1" s="1"/>
  <c r="E784" i="1"/>
  <c r="E763" i="1"/>
  <c r="E742" i="1"/>
  <c r="E720" i="1"/>
  <c r="E697" i="1"/>
  <c r="E669" i="1"/>
  <c r="E643" i="1"/>
  <c r="E648" i="1" s="1"/>
  <c r="E635" i="1"/>
  <c r="E628" i="1"/>
  <c r="E608" i="1"/>
  <c r="E601" i="1"/>
  <c r="E576" i="1"/>
  <c r="E557" i="1"/>
  <c r="E538" i="1"/>
  <c r="E519" i="1"/>
  <c r="E499" i="1"/>
  <c r="E500" i="1" s="1"/>
  <c r="E496" i="1"/>
  <c r="E477" i="1"/>
  <c r="E458" i="1"/>
  <c r="E452" i="1"/>
  <c r="E434" i="1"/>
  <c r="E406" i="1"/>
  <c r="E399" i="1"/>
  <c r="E391" i="1"/>
  <c r="E368" i="1"/>
  <c r="E361" i="1"/>
  <c r="E341" i="1"/>
  <c r="E334" i="1"/>
  <c r="E314" i="1"/>
  <c r="E307" i="1"/>
  <c r="E286" i="1"/>
  <c r="E278" i="1"/>
  <c r="E279" i="1" s="1"/>
  <c r="E271" i="1"/>
  <c r="E272" i="1" s="1"/>
  <c r="E252" i="1"/>
  <c r="E244" i="1"/>
  <c r="E245" i="1" s="1"/>
  <c r="E226" i="1"/>
  <c r="E219" i="1"/>
  <c r="E197" i="1"/>
  <c r="E200" i="1" s="1"/>
  <c r="E190" i="1"/>
  <c r="E191" i="1" s="1"/>
  <c r="E172" i="1"/>
  <c r="E165" i="1"/>
  <c r="E140" i="1"/>
  <c r="E133" i="1"/>
  <c r="E126" i="1"/>
  <c r="E106" i="1"/>
  <c r="E101" i="1"/>
  <c r="E94" i="1"/>
  <c r="E77" i="1"/>
  <c r="E70" i="1"/>
  <c r="E53" i="1"/>
  <c r="E44" i="1"/>
  <c r="E45" i="1" s="1"/>
  <c r="E25" i="1"/>
  <c r="E16" i="1"/>
  <c r="E17" i="1" s="1"/>
  <c r="E636" i="1" l="1"/>
</calcChain>
</file>

<file path=xl/comments1.xml><?xml version="1.0" encoding="utf-8"?>
<comments xmlns="http://schemas.openxmlformats.org/spreadsheetml/2006/main">
  <authors>
    <author>Navrátilová Lenka</author>
  </authors>
  <commentList>
    <comment ref="C3" authorId="0">
      <text>
        <r>
          <rPr>
            <b/>
            <sz val="8"/>
            <color indexed="81"/>
            <rFont val="Tahoma"/>
            <family val="2"/>
            <charset val="238"/>
          </rPr>
          <t>Navrátilová Lenka:</t>
        </r>
        <r>
          <rPr>
            <sz val="8"/>
            <color indexed="81"/>
            <rFont val="Tahoma"/>
            <family val="2"/>
            <charset val="238"/>
          </rPr>
          <t xml:space="preserve">
289+14334 daňové přiznání
</t>
        </r>
      </text>
    </comment>
    <comment ref="C5" authorId="0">
      <text>
        <r>
          <rPr>
            <b/>
            <sz val="8"/>
            <color indexed="81"/>
            <rFont val="Tahoma"/>
            <family val="2"/>
            <charset val="238"/>
          </rPr>
          <t>Navrátilová Lenka:</t>
        </r>
        <r>
          <rPr>
            <sz val="8"/>
            <color indexed="81"/>
            <rFont val="Tahoma"/>
            <family val="2"/>
            <charset val="238"/>
          </rPr>
          <t xml:space="preserve">
459+210
</t>
        </r>
      </text>
    </comment>
    <comment ref="C6" authorId="0">
      <text>
        <r>
          <rPr>
            <b/>
            <sz val="8"/>
            <color indexed="81"/>
            <rFont val="Tahoma"/>
            <family val="2"/>
            <charset val="238"/>
          </rPr>
          <t>Navrátilová Lenka:</t>
        </r>
        <r>
          <rPr>
            <sz val="8"/>
            <color indexed="81"/>
            <rFont val="Tahoma"/>
            <family val="2"/>
            <charset val="238"/>
          </rPr>
          <t xml:space="preserve">
137-7807
288+683
565+11
566+28
</t>
        </r>
      </text>
    </comment>
    <comment ref="C7" authorId="0">
      <text>
        <r>
          <rPr>
            <b/>
            <sz val="8"/>
            <color indexed="81"/>
            <rFont val="Tahoma"/>
            <family val="2"/>
            <charset val="238"/>
          </rPr>
          <t>Navrátilová Lenka:</t>
        </r>
        <r>
          <rPr>
            <sz val="8"/>
            <color indexed="81"/>
            <rFont val="Tahoma"/>
            <family val="2"/>
            <charset val="238"/>
          </rPr>
          <t xml:space="preserve">
232+95 sankce do rez</t>
        </r>
      </text>
    </comment>
    <comment ref="C8" authorId="0">
      <text>
        <r>
          <rPr>
            <b/>
            <sz val="8"/>
            <color indexed="81"/>
            <rFont val="Tahoma"/>
            <family val="2"/>
            <charset val="238"/>
          </rPr>
          <t>Navrátilová Lenka:</t>
        </r>
        <r>
          <rPr>
            <sz val="8"/>
            <color indexed="81"/>
            <rFont val="Tahoma"/>
            <family val="2"/>
            <charset val="238"/>
          </rPr>
          <t xml:space="preserve">
30+100 omp do rez
76+7 poj
85+321 ref mezd okř
101+3 poj z
129+78 poj
179+1554 poj d
180+14 poj š
181+135 poj š
247+61 poj š
251+4612 dar
312+40 poj
356+1000 vratka ind.dotace do rez
496+61 poj š
528+12 š
529+36 kř
532+52 poj z</t>
        </r>
      </text>
    </comment>
    <comment ref="C12" authorId="0">
      <text>
        <r>
          <rPr>
            <b/>
            <sz val="8"/>
            <color indexed="81"/>
            <rFont val="Tahoma"/>
            <family val="2"/>
            <charset val="238"/>
          </rPr>
          <t>Navrátilová Lenka:</t>
        </r>
        <r>
          <rPr>
            <sz val="8"/>
            <color indexed="81"/>
            <rFont val="Tahoma"/>
            <family val="2"/>
            <charset val="238"/>
          </rPr>
          <t xml:space="preserve">
1+5347874 přímé n.
2+58790 soukr.
26+3658
51+1900
52+1366
53+171
66+7625
67+5329
74+746
89+7943
90+25
91+197
92+350
127+521
128+1634
140+61210
164+250
165+77
166+96
167+10
168+434
234+133
235+5746
254+33
255+529
291-90
315+60000
316-115
357+1829
358+4570
394+2670
440-24
441-211
442-60
443+100
451+103731
460-13
461-9
462+686
498+616
505-6
530+62350
541+5603
543-10
559+31502
563-158
</t>
        </r>
      </text>
    </comment>
    <comment ref="C13" authorId="0">
      <text>
        <r>
          <rPr>
            <b/>
            <sz val="8"/>
            <color indexed="81"/>
            <rFont val="Tahoma"/>
            <family val="2"/>
            <charset val="238"/>
          </rPr>
          <t>Navrátilová Lenka:</t>
        </r>
        <r>
          <rPr>
            <sz val="8"/>
            <color indexed="81"/>
            <rFont val="Tahoma"/>
            <family val="2"/>
            <charset val="238"/>
          </rPr>
          <t xml:space="preserve">
64+4500 s+z
68+649402
182+1500 s+z
256+24992
266+202
399+2900
463+20472
501-19
542+621
</t>
        </r>
      </text>
    </comment>
    <comment ref="C14" authorId="0">
      <text>
        <r>
          <rPr>
            <b/>
            <sz val="8"/>
            <color indexed="81"/>
            <rFont val="Tahoma"/>
            <family val="2"/>
            <charset val="238"/>
          </rPr>
          <t>Navrátilová Lenka:</t>
        </r>
        <r>
          <rPr>
            <sz val="8"/>
            <color indexed="81"/>
            <rFont val="Tahoma"/>
            <family val="2"/>
            <charset val="238"/>
          </rPr>
          <t xml:space="preserve">
171+246
172+10
236+200
395+31
396+32
397+50
493+120
523+50
</t>
        </r>
      </text>
    </comment>
    <comment ref="C16" authorId="0">
      <text>
        <r>
          <rPr>
            <b/>
            <sz val="8"/>
            <color indexed="81"/>
            <rFont val="Tahoma"/>
            <family val="2"/>
            <charset val="238"/>
          </rPr>
          <t>Navrátilová Lenka:</t>
        </r>
        <r>
          <rPr>
            <sz val="8"/>
            <color indexed="81"/>
            <rFont val="Tahoma"/>
            <family val="2"/>
            <charset val="238"/>
          </rPr>
          <t xml:space="preserve">
4+3723
5+7277
27+22662
28+3200
29+800
55+190
65+3
82+477
95+2455
257+141
293+455
311+4747
391+8278
426+191
429+901 z na ovzi
456+501
458+1689
491+1578
497/16+400 z na ovzi
560+187
</t>
        </r>
      </text>
    </comment>
    <comment ref="C17" authorId="0">
      <text>
        <r>
          <rPr>
            <b/>
            <sz val="8"/>
            <color indexed="81"/>
            <rFont val="Tahoma"/>
            <family val="2"/>
            <charset val="238"/>
          </rPr>
          <t>Navrátilová Lenka:</t>
        </r>
        <r>
          <rPr>
            <sz val="8"/>
            <color indexed="81"/>
            <rFont val="Tahoma"/>
            <family val="2"/>
            <charset val="238"/>
          </rPr>
          <t xml:space="preserve">
33+60
87+0
88+15
100+349
141+39
169+15
170+24
310+59
359+1
492+19
</t>
        </r>
      </text>
    </comment>
    <comment ref="C18" authorId="0">
      <text>
        <r>
          <rPr>
            <b/>
            <sz val="8"/>
            <color indexed="81"/>
            <rFont val="Tahoma"/>
            <family val="2"/>
            <charset val="238"/>
          </rPr>
          <t>Navrátilová Lenka:</t>
        </r>
        <r>
          <rPr>
            <sz val="8"/>
            <color indexed="81"/>
            <rFont val="Tahoma"/>
            <family val="2"/>
            <charset val="238"/>
          </rPr>
          <t xml:space="preserve">
25+15
233+444
292+1313
309+15
361+617 (428+189)
495+100
499+685 do rez</t>
        </r>
      </text>
    </comment>
    <comment ref="C19" authorId="0">
      <text>
        <r>
          <rPr>
            <b/>
            <sz val="8"/>
            <color indexed="81"/>
            <rFont val="Tahoma"/>
            <family val="2"/>
            <charset val="238"/>
          </rPr>
          <t>Navrátilová Lenka:</t>
        </r>
        <r>
          <rPr>
            <sz val="8"/>
            <color indexed="81"/>
            <rFont val="Tahoma"/>
            <family val="2"/>
            <charset val="238"/>
          </rPr>
          <t xml:space="preserve">
69+1378
70+3971
71+591
72+7058
83+835
93+15901
94+3511
96+2169
97+6473
99+684
126+5176
173+41325
239+4134
240+6729
258+16884
264+17298
265+17309
360+318 od obce do rez
428+2005
</t>
        </r>
      </text>
    </comment>
    <comment ref="C20" authorId="0">
      <text>
        <r>
          <rPr>
            <b/>
            <sz val="8"/>
            <color indexed="81"/>
            <rFont val="Tahoma"/>
            <family val="2"/>
            <charset val="238"/>
          </rPr>
          <t>Navrátilová Lenka:</t>
        </r>
        <r>
          <rPr>
            <sz val="8"/>
            <color indexed="81"/>
            <rFont val="Tahoma"/>
            <family val="2"/>
            <charset val="238"/>
          </rPr>
          <t xml:space="preserve">
12+7 š na omp
45+271 š na fu
54+200 š do rez
62+2892 š na ovzi
230+255 š na omp
268-460 š na ovzi
317+100 š na opřpo
362-400 š na ovzi
430+700 š na ovzi
</t>
        </r>
      </text>
    </comment>
    <comment ref="C21" authorId="0">
      <text>
        <r>
          <rPr>
            <b/>
            <sz val="8"/>
            <color indexed="81"/>
            <rFont val="Tahoma"/>
            <family val="2"/>
            <charset val="238"/>
          </rPr>
          <t>Navrátilová Lenka:</t>
        </r>
        <r>
          <rPr>
            <sz val="8"/>
            <color indexed="81"/>
            <rFont val="Tahoma"/>
            <family val="2"/>
            <charset val="238"/>
          </rPr>
          <t xml:space="preserve">
469,494+36 mzdy
</t>
        </r>
      </text>
    </comment>
    <comment ref="C23" authorId="0">
      <text>
        <r>
          <rPr>
            <b/>
            <sz val="8"/>
            <color indexed="81"/>
            <rFont val="Tahoma"/>
            <family val="2"/>
            <charset val="238"/>
          </rPr>
          <t>Navrátilová Lenka:</t>
        </r>
        <r>
          <rPr>
            <sz val="8"/>
            <color indexed="81"/>
            <rFont val="Tahoma"/>
            <family val="2"/>
            <charset val="238"/>
          </rPr>
          <t xml:space="preserve">
34+36
73+95937
98+4095
174+26428
175+248
176+172000
177+43
246+5
259+2236
260+728
261+155
262+219
263+746
392+565
400+32
427+590
457+393
522+1843
531+17220
</t>
        </r>
      </text>
    </comment>
    <comment ref="C24" authorId="0">
      <text>
        <r>
          <rPr>
            <b/>
            <sz val="8"/>
            <color indexed="81"/>
            <rFont val="Tahoma"/>
            <family val="2"/>
            <charset val="238"/>
          </rPr>
          <t>Navrátilová Lenka:</t>
        </r>
        <r>
          <rPr>
            <sz val="8"/>
            <color indexed="81"/>
            <rFont val="Tahoma"/>
            <family val="2"/>
            <charset val="238"/>
          </rPr>
          <t xml:space="preserve">
48+1885 mzdy
</t>
        </r>
      </text>
    </comment>
    <comment ref="C26" authorId="0">
      <text>
        <r>
          <rPr>
            <b/>
            <sz val="8"/>
            <color indexed="81"/>
            <rFont val="Tahoma"/>
            <family val="2"/>
            <charset val="238"/>
          </rPr>
          <t>Navrátilová Lenka:</t>
        </r>
        <r>
          <rPr>
            <sz val="8"/>
            <color indexed="81"/>
            <rFont val="Tahoma"/>
            <family val="2"/>
            <charset val="238"/>
          </rPr>
          <t xml:space="preserve">
49+13 (FV OE celkem 1791)
50+1162 (FV Š celkem 1601)
265+250 (celkem 15+250 FV OE)
238+260 š
267+2708 s
318+8681 přebytek (celkem 9403)
</t>
        </r>
      </text>
    </comment>
    <comment ref="C28" authorId="0">
      <text>
        <r>
          <rPr>
            <b/>
            <sz val="8"/>
            <color indexed="81"/>
            <rFont val="Tahoma"/>
            <family val="2"/>
            <charset val="238"/>
          </rPr>
          <t>Navrátilová Lenka:</t>
        </r>
        <r>
          <rPr>
            <sz val="8"/>
            <color indexed="81"/>
            <rFont val="Tahoma"/>
            <family val="2"/>
            <charset val="238"/>
          </rPr>
          <t xml:space="preserve">
469,494-36 mzdy</t>
        </r>
      </text>
    </comment>
    <comment ref="C32" authorId="0">
      <text>
        <r>
          <rPr>
            <b/>
            <sz val="8"/>
            <color indexed="81"/>
            <rFont val="Tahoma"/>
            <family val="2"/>
            <charset val="238"/>
          </rPr>
          <t>Navrátilová Lenka:</t>
        </r>
        <r>
          <rPr>
            <sz val="8"/>
            <color indexed="81"/>
            <rFont val="Tahoma"/>
            <family val="2"/>
            <charset val="238"/>
          </rPr>
          <t xml:space="preserve">
12+7 š na omp
30+100 omp do rez
45+271 š na fu
48+1885 mzdy
54+200 š do rez
69+1378
70+3971
71+591
72+7058
76+7 poj
85+321 ref mezd okř
96+2169
97+6473
99+684
100+349
101+3 poj z
118+1767
129+78 poj
136+634
173+41325
232+95 sankce do rez
225+245845 přebytek
230+255 š na omp
240+6729
251+4612 dar
289+14334 daňové přiznání
312+40 poj
318+722+8681 přebytek (celkem 9 403)
356+1000 vratka ind.dotace do rez
360+318 od obce do rez
361+189 (428+189=617)
459+210
499+685 do rez
527+22781 8115 ORJ 52
528+12 š
529+36 kř
532+52 poj z
</t>
        </r>
      </text>
    </comment>
    <comment ref="C33" authorId="0">
      <text>
        <r>
          <rPr>
            <b/>
            <sz val="8"/>
            <color indexed="81"/>
            <rFont val="Tahoma"/>
            <family val="2"/>
            <charset val="238"/>
          </rPr>
          <t>Navrátilová Lenka:</t>
        </r>
        <r>
          <rPr>
            <sz val="8"/>
            <color indexed="81"/>
            <rFont val="Tahoma"/>
            <family val="2"/>
            <charset val="238"/>
          </rPr>
          <t xml:space="preserve">
137-7807
179+1554 poj d
180+14 poj š
181+135 poj š
247+61 poj š
317+100 š na opřpo
496+61 poj š
565+11
566+28</t>
        </r>
      </text>
    </comment>
    <comment ref="C34" authorId="0">
      <text>
        <r>
          <rPr>
            <b/>
            <sz val="8"/>
            <color indexed="81"/>
            <rFont val="Tahoma"/>
            <family val="2"/>
            <charset val="238"/>
          </rPr>
          <t>Navrátilová Lenka:</t>
        </r>
        <r>
          <rPr>
            <sz val="8"/>
            <color indexed="81"/>
            <rFont val="Tahoma"/>
            <family val="2"/>
            <charset val="238"/>
          </rPr>
          <t xml:space="preserve">
1+5347874 přímé n.
2+58790 soukr.
26+3658
51+1900
52+1366
53+171
66+7625
67+5329
74+746
89+7943
90+25
91+197
92+350
127+521
128+1634
140+61210
164+250
165+77
166+96
167+10
168+434
234+133
235+5746
254+33
255+529
291-90
315+60000
316-115
357+1829
358+4570
394+2670
440-24
441-211
442-60
443+100
451+103731
460-13
461-9
462+686
498+616
505-6
530+62350
541+5603
543-10
559+31502
563-158</t>
        </r>
      </text>
    </comment>
    <comment ref="C35" authorId="0">
      <text>
        <r>
          <rPr>
            <b/>
            <sz val="8"/>
            <color indexed="81"/>
            <rFont val="Tahoma"/>
            <family val="2"/>
            <charset val="238"/>
          </rPr>
          <t>Navrátilová Lenka:</t>
        </r>
        <r>
          <rPr>
            <sz val="8"/>
            <color indexed="81"/>
            <rFont val="Tahoma"/>
            <family val="2"/>
            <charset val="238"/>
          </rPr>
          <t xml:space="preserve">
64+4500 s+z
68+649402
182+1500 s+z
256+24992
266+202
399+2900
463+20472
501-19
542+621
</t>
        </r>
      </text>
    </comment>
    <comment ref="C36" authorId="0">
      <text>
        <r>
          <rPr>
            <b/>
            <sz val="8"/>
            <color indexed="81"/>
            <rFont val="Tahoma"/>
            <family val="2"/>
            <charset val="238"/>
          </rPr>
          <t>Navrátilová Lenka:</t>
        </r>
        <r>
          <rPr>
            <sz val="8"/>
            <color indexed="81"/>
            <rFont val="Tahoma"/>
            <family val="2"/>
            <charset val="238"/>
          </rPr>
          <t xml:space="preserve">
171+246
172+10
236+200
395+31
396+32
397+50
493+120
523+50</t>
        </r>
      </text>
    </comment>
    <comment ref="C38" authorId="0">
      <text>
        <r>
          <rPr>
            <b/>
            <sz val="8"/>
            <color indexed="81"/>
            <rFont val="Tahoma"/>
            <family val="2"/>
            <charset val="238"/>
          </rPr>
          <t>Navrátilová Lenka:</t>
        </r>
        <r>
          <rPr>
            <sz val="8"/>
            <color indexed="81"/>
            <rFont val="Tahoma"/>
            <family val="2"/>
            <charset val="238"/>
          </rPr>
          <t xml:space="preserve">
4+3723
5+7277
27+22662
28+3200
29+800
55+190
65+3
82+477
95+2455
257+141
293+455
311+4747
391+8278
426+191
456+501
458+1689
491+1578
560+187</t>
        </r>
      </text>
    </comment>
    <comment ref="C39" authorId="0">
      <text>
        <r>
          <rPr>
            <b/>
            <sz val="8"/>
            <color indexed="81"/>
            <rFont val="Tahoma"/>
            <family val="2"/>
            <charset val="238"/>
          </rPr>
          <t>Navrátilová Lenka:</t>
        </r>
        <r>
          <rPr>
            <sz val="8"/>
            <color indexed="81"/>
            <rFont val="Tahoma"/>
            <family val="2"/>
            <charset val="238"/>
          </rPr>
          <t xml:space="preserve">
33+60
87+0
88+15
141+39
169+15
170+24
310+59
359+1
492+19
</t>
        </r>
      </text>
    </comment>
    <comment ref="C40" authorId="0">
      <text>
        <r>
          <rPr>
            <b/>
            <sz val="8"/>
            <color indexed="81"/>
            <rFont val="Tahoma"/>
            <family val="2"/>
            <charset val="238"/>
          </rPr>
          <t>Navrátilová Lenka:</t>
        </r>
        <r>
          <rPr>
            <sz val="8"/>
            <color indexed="81"/>
            <rFont val="Tahoma"/>
            <family val="2"/>
            <charset val="238"/>
          </rPr>
          <t xml:space="preserve">
25+15
233+444
292+1313
309+15
361+428 (428+189=617)
495+100</t>
        </r>
      </text>
    </comment>
    <comment ref="C41" authorId="0">
      <text>
        <r>
          <rPr>
            <b/>
            <sz val="8"/>
            <color indexed="81"/>
            <rFont val="Tahoma"/>
            <family val="2"/>
            <charset val="238"/>
          </rPr>
          <t>Navrátilová Lenka:</t>
        </r>
        <r>
          <rPr>
            <sz val="8"/>
            <color indexed="81"/>
            <rFont val="Tahoma"/>
            <family val="2"/>
            <charset val="238"/>
          </rPr>
          <t xml:space="preserve">
83+835
93+15901
94+3511
126+5176
239+4134
258+16884
264+17298
265+17309</t>
        </r>
      </text>
    </comment>
    <comment ref="C42" authorId="0">
      <text>
        <r>
          <rPr>
            <b/>
            <sz val="8"/>
            <color indexed="81"/>
            <rFont val="Tahoma"/>
            <family val="2"/>
            <charset val="238"/>
          </rPr>
          <t>Navrátilová Lenka:</t>
        </r>
        <r>
          <rPr>
            <sz val="8"/>
            <color indexed="81"/>
            <rFont val="Tahoma"/>
            <family val="2"/>
            <charset val="238"/>
          </rPr>
          <t xml:space="preserve">
314+1892 FOND 199 závěrečný účet
469,494+36 mzdy</t>
        </r>
      </text>
    </comment>
    <comment ref="C43" authorId="0">
      <text>
        <r>
          <rPr>
            <b/>
            <sz val="8"/>
            <color indexed="81"/>
            <rFont val="Tahoma"/>
            <family val="2"/>
            <charset val="238"/>
          </rPr>
          <t>Navrátilová Lenka:</t>
        </r>
        <r>
          <rPr>
            <sz val="8"/>
            <color indexed="81"/>
            <rFont val="Tahoma"/>
            <family val="2"/>
            <charset val="238"/>
          </rPr>
          <t xml:space="preserve">
84+12500 FOND 8115
313+1129 FOND 99 závěrečný účet</t>
        </r>
      </text>
    </comment>
    <comment ref="C45" authorId="0">
      <text>
        <r>
          <rPr>
            <b/>
            <sz val="8"/>
            <color indexed="81"/>
            <rFont val="Tahoma"/>
            <family val="2"/>
            <charset val="238"/>
          </rPr>
          <t>Navrátilová Lenka:</t>
        </r>
        <r>
          <rPr>
            <sz val="8"/>
            <color indexed="81"/>
            <rFont val="Tahoma"/>
            <family val="2"/>
            <charset val="238"/>
          </rPr>
          <t xml:space="preserve">
6+11363
7+7574
11+200
34+36
73+95937
98+4095
174+26428
175+248
176+172000
177+43
246+5
259+2236
260+728
261+155
262+219
263+746
392+565
400+32
427+590
457+393
522+1843
531+17220</t>
        </r>
      </text>
    </comment>
    <comment ref="C46" authorId="0">
      <text>
        <r>
          <rPr>
            <b/>
            <sz val="8"/>
            <color indexed="81"/>
            <rFont val="Tahoma"/>
            <family val="2"/>
            <charset val="238"/>
          </rPr>
          <t>Navrátilová Lenka:</t>
        </r>
        <r>
          <rPr>
            <sz val="8"/>
            <color indexed="81"/>
            <rFont val="Tahoma"/>
            <family val="2"/>
            <charset val="238"/>
          </rPr>
          <t xml:space="preserve">
62+2892 š na ovzi
268-460 š na ovzi
288+683
362-400 š na ovzi
428+2005
429+901 z na ovzi
430+700 š na ovzi
497/16+400 z na ovzi</t>
        </r>
      </text>
    </comment>
    <comment ref="C47" authorId="0">
      <text>
        <r>
          <rPr>
            <b/>
            <sz val="8"/>
            <color indexed="81"/>
            <rFont val="Tahoma"/>
            <family val="2"/>
            <charset val="238"/>
          </rPr>
          <t>Navrátilová Lenka:</t>
        </r>
        <r>
          <rPr>
            <sz val="8"/>
            <color indexed="81"/>
            <rFont val="Tahoma"/>
            <family val="2"/>
            <charset val="238"/>
          </rPr>
          <t xml:space="preserve">
3+669
8+839
9+39
10+7
30+426
32+421
49+13 (FV OE celkem 1791)
50+1162 (FV Š celkem 1601)
265+265 (celkem 15+250 FV OE)
238+260 š
267+2708 s</t>
        </r>
      </text>
    </comment>
    <comment ref="C49" authorId="0">
      <text>
        <r>
          <rPr>
            <b/>
            <sz val="8"/>
            <color indexed="81"/>
            <rFont val="Tahoma"/>
            <family val="2"/>
            <charset val="238"/>
          </rPr>
          <t>Navrátilová Lenka:</t>
        </r>
        <r>
          <rPr>
            <sz val="8"/>
            <color indexed="81"/>
            <rFont val="Tahoma"/>
            <family val="2"/>
            <charset val="238"/>
          </rPr>
          <t xml:space="preserve">
469,494-36 mzdy</t>
        </r>
      </text>
    </comment>
    <comment ref="C53" authorId="0">
      <text>
        <r>
          <rPr>
            <b/>
            <sz val="8"/>
            <color indexed="81"/>
            <rFont val="Tahoma"/>
            <family val="2"/>
            <charset val="238"/>
          </rPr>
          <t>Navrátilová Lenka:</t>
        </r>
        <r>
          <rPr>
            <sz val="8"/>
            <color indexed="81"/>
            <rFont val="Tahoma"/>
            <family val="2"/>
            <charset val="238"/>
          </rPr>
          <t xml:space="preserve">
8115, 8905, 8113
3+669
6+11363
7+7574
8+839
9+39
10+7
11+200
30+426
32+421
49+1778 (FV OE celkem 1791)
50+439 (FV Š celkem 1601)
265+15 (celkem 15+250 FV OE)
84+12500 FOND 99
118+1767
136+634
225+245845 přebytek
313+1129 FOND 99 závěrečný účet
314+1892 FOND 199 závěrečný účet
318+722 přebytek (celkem 9 403)
527+22781 8115 ORJ 52
</t>
        </r>
      </text>
    </comment>
    <comment ref="C54" authorId="0">
      <text>
        <r>
          <rPr>
            <b/>
            <sz val="8"/>
            <color indexed="81"/>
            <rFont val="Tahoma"/>
            <family val="2"/>
            <charset val="238"/>
          </rPr>
          <t>Navrátilová Lenka:</t>
        </r>
        <r>
          <rPr>
            <sz val="8"/>
            <color indexed="81"/>
            <rFont val="Tahoma"/>
            <family val="2"/>
            <charset val="238"/>
          </rPr>
          <t xml:space="preserve">
8224, 8124</t>
        </r>
      </text>
    </comment>
  </commentList>
</comments>
</file>

<file path=xl/sharedStrings.xml><?xml version="1.0" encoding="utf-8"?>
<sst xmlns="http://schemas.openxmlformats.org/spreadsheetml/2006/main" count="2053" uniqueCount="358">
  <si>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</si>
  <si>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</si>
  <si>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</si>
  <si>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</si>
  <si>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</si>
  <si>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</si>
  <si>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</si>
  <si>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</si>
  <si>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</si>
  <si>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</si>
  <si>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</si>
  <si>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</si>
  <si>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</si>
  <si>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</si>
  <si>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</si>
  <si>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</si>
  <si>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</si>
  <si>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</si>
  <si>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Příspěvkové organizace - provozní 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</si>
  <si>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</si>
  <si>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</si>
  <si>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</si>
  <si>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</si>
  <si>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</si>
  <si>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</si>
  <si>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Investice</t>
  </si>
  <si>
    <t>Ostatní nedaňové příjmy</t>
  </si>
  <si>
    <t>Financování celkem</t>
  </si>
  <si>
    <t>Příjmy Olomouckého kraje včetně financování</t>
  </si>
  <si>
    <t>Výdaje Olomouckého kraje včetně financování</t>
  </si>
  <si>
    <t>Daňové příjmy (včetně daně z příjmu PO placené krajem)</t>
  </si>
  <si>
    <t>Příjmy z poskytnutých služeb a výrobků</t>
  </si>
  <si>
    <t>Dotace do oblasti školství</t>
  </si>
  <si>
    <t>Dotace do oblasti sociální</t>
  </si>
  <si>
    <t>Dotace do oblasti kultury</t>
  </si>
  <si>
    <t>Dotace do oblasti dopravy</t>
  </si>
  <si>
    <t>Dotace do oblasti zdravotnictví</t>
  </si>
  <si>
    <t>Dotace do oblasti životního prostředí a zemědělství</t>
  </si>
  <si>
    <t>Dotace pro Krajský úřad, SDH, region. rozvoj</t>
  </si>
  <si>
    <t>Dotace od Regionální rady, obcí</t>
  </si>
  <si>
    <t>Depozita</t>
  </si>
  <si>
    <t>Zapojení finančního vypořádání</t>
  </si>
  <si>
    <t>Odbory - provozní výdaje</t>
  </si>
  <si>
    <t>Dotace od Regionální rady</t>
  </si>
  <si>
    <t xml:space="preserve"> -Rozpočtová změna 460/16</t>
  </si>
  <si>
    <t>druh rozpočtové změny: snížení prostředků rozpočtu</t>
  </si>
  <si>
    <t>důvod: odbor školství, sportu a kultury požádal ekonomický odbor dne 19.9.2016 o provedení rozpočtové změny. Důvodem navrhované změny je snížení neinvestiční dotace ze státního rozpočtu ČR na rok 2016 poskytnuté na základě rozhodnutí Ministerstva školství, mládeže a tělovýchovy ČR č.j.: 47-12/2016 ze dne 20.1.2016 v celkové výši       170 650,- Kč na program "Podpora logopedické prevence v předškolním vzdělávání v roce 2016“, nevyčerpané prostředky ve výši 13 067,- Kč budou vráceny na účet Ministerstva školství, mládeže a tělovýchovy.</t>
  </si>
  <si>
    <t>Odbor školství, sportu a kultury</t>
  </si>
  <si>
    <t>ORJ - 10</t>
  </si>
  <si>
    <t>UZ</t>
  </si>
  <si>
    <t xml:space="preserve">§ </t>
  </si>
  <si>
    <t>položka</t>
  </si>
  <si>
    <t>částka v Kč</t>
  </si>
  <si>
    <t>4116 - Ostatní neinv. přijaté transfery ze SR</t>
  </si>
  <si>
    <t>celkem</t>
  </si>
  <si>
    <t>seskupení položek</t>
  </si>
  <si>
    <t>53 - Neinvestiční transfery veřejnopráv. subj.</t>
  </si>
  <si>
    <t xml:space="preserve"> -Rozpočtová změna 461/16</t>
  </si>
  <si>
    <t>důvod: odbor školství, sportu a kultury požádal ekonomický odbor dne 19.9.2016 o provedení rozpočtové změny. Důvodem navrhované změny je snížení neinvestiční dotace ze státního rozpočtu ČR na rok 2016 poskytnuté na základě rozhodnutí Ministerstva školství, mládeže a tělovýchovy ČR č.j.: MSMT-44133-9/2015-2 ze dne 12.1.2016 v celkové výši 3 657 924,- Kč na rozvojový program "Podpora školních psychologů a školních speciálních pedagogů ve školách a metodiků - specialistů ve školských poradenských zařízeních na období leden - srpen 2016“, nevyčerpané prostředky ve výši 8 748,73 Kč budou vráceny na účet Ministerstva školství, mládeže a tělovýchovy.</t>
  </si>
  <si>
    <t xml:space="preserve"> -Rozpočtová změna 462/16</t>
  </si>
  <si>
    <t>druh rozpočtové změny: zapojení nových prostředků do rozpočtu</t>
  </si>
  <si>
    <t>poskytovatel: Ministerstvo školství, mládeže a tělovýchovy</t>
  </si>
  <si>
    <t>důvod: neinvestiční dotace ze státního rozpočtu ČR na rok 2016 poskytnutá na základě dopisu Ministerstva školství, mládeže a tělovýchovy ČR č.j.: MSMT-14119/2016-3 ze dne 12.9.2016 v celkové výši 685 500,- Kč na program "Podpora sociálně znevýhodněných romských žáků středních škol a studentů vyšších odborných škol a konzervatoří na září - prosinec 2016“ pro střední školy zřizované Olomouckým krajem.</t>
  </si>
  <si>
    <t>5336 - Neinvestiční dotace zřízeným PO</t>
  </si>
  <si>
    <t xml:space="preserve"> -Rozpočtová změna 463/16</t>
  </si>
  <si>
    <t>poskytovatel: Ministerstvo práce a sociálních věcí</t>
  </si>
  <si>
    <t>důvod: neinvestiční dotace ze státního rozpočtu ČR na rok 2016 poskytnutá na základě Dodatku č. 3 k rozhodnutí Ministerstva práce a sociálních věcí ČR č.j.: 1 ze dne 26.1.2016 v celkové výši 20 472 000,- Kč na financování běžných výdajů souvisejících s poskytováním základních druhů a forem sociálních služeb.</t>
  </si>
  <si>
    <t>Odbor ekonomický</t>
  </si>
  <si>
    <t>ORJ - 07</t>
  </si>
  <si>
    <t>Odbor sociálních věcí</t>
  </si>
  <si>
    <t>ORJ - 11</t>
  </si>
  <si>
    <t>5336 - Neinvestiční transfery zřízeným PO</t>
  </si>
  <si>
    <t>52 - Neinvestiční transfery soukromopr. subj.</t>
  </si>
  <si>
    <t xml:space="preserve"> -Rozpočtová změna 464/16</t>
  </si>
  <si>
    <t>druh rozpočtové změny: vnitřní rozpočtová změna - přesun mezi jednotlivými položkami, paragrafy a odbory ekonomickým, sociálních věcí a zdravotnictví</t>
  </si>
  <si>
    <t>důvod: odbory sociálních věcí a zdravotnictví požádaly ekonomický odbor dne 19.9.2016 o provedení rozpočtové změny. Důvodem navrhované změny je převedení finančních prostředků z odboru ekonomického na odbor sociálních věcí ve výši 80 560,- Kč a na odbor zdravotnictví ve výši 76 000,-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srpen 2016.</t>
  </si>
  <si>
    <t>59 - Ostatní neinvestiční výdaje</t>
  </si>
  <si>
    <t>Odbor zdravotnictví</t>
  </si>
  <si>
    <t>ORJ - 14</t>
  </si>
  <si>
    <t xml:space="preserve"> -Rozpočtová změna 465/16</t>
  </si>
  <si>
    <t>druh rozpočtové změny: vnitřní rozpočtová změna - přesun mezi jednotlivými položkami, paragrafy a odbory ekonomickým a strategického rozvoje kraje</t>
  </si>
  <si>
    <t>Odbor strategického rozvoje kraje</t>
  </si>
  <si>
    <t>ORJ - 08</t>
  </si>
  <si>
    <t>56 - Neinvestiční půjčené prostředky</t>
  </si>
  <si>
    <t xml:space="preserve"> -Rozpočtová změna 466/16</t>
  </si>
  <si>
    <t>druh rozpočtové změny: vnitřní rozpočtová změna - přesun mezi jednotlivými položkami, paragrafy a odbory ekonomickým a veřejných zakázek a investic</t>
  </si>
  <si>
    <t>důvod: odbor veřejných zakázek a investic požádal ekonomický odbor dne 16.9.2016 o provedení rozpočtové změny. Důvodem navrhované změny je převedení finančních prostředků z odboru ekonomického na odbor veřejných zakázek a investic v celkové výši     3 760 000,- Kč. Finanční prostředky budou použity na financování výdajů projektů v oblasti školství, dopravy a zdravotnictví, a budou čerpány z rezervy na investice Olomouckého kraje.</t>
  </si>
  <si>
    <t>Odbor veřejných zakázek a investic</t>
  </si>
  <si>
    <t>ORJ - 17</t>
  </si>
  <si>
    <t>61 - Investiční nákupy a související výdaje</t>
  </si>
  <si>
    <t xml:space="preserve"> -Rozpočtová změna 467/16</t>
  </si>
  <si>
    <t>druh rozpočtové změny: vnitřní rozpočtová změna - přesun mezi jednotlivými položkami, paragrafy a odbory ekonomickým a životního prostředí a zemědělství</t>
  </si>
  <si>
    <t>důvod: odbor životního prostředí a zemědělství požádal ekonomický odbor dne 14.9.2016 o provedení rozpočtové změny. Důvodem navrhované změny je převedení finančních prostředků z odboru ekonomického na odbor životního prostředí a zemědělství ve výši         232 000,- Kč. Finanční prostředky budou použity na úhradu nákladů na zpracování posudků návrhů bezpečnostní dokumentace a budou čerpány z rezervy Olomouckého kraje.</t>
  </si>
  <si>
    <t>Odbor životního prostředí a zemědělství</t>
  </si>
  <si>
    <t>ORJ - 09</t>
  </si>
  <si>
    <t>51 - Neinvestiční nákupy a související výdaje</t>
  </si>
  <si>
    <t xml:space="preserve"> -Rozpočtová změna 468/16</t>
  </si>
  <si>
    <t>druh rozpočtové změny: vnitřní rozpočtová změna - přesun mezi jednotlivými položkami, paragrafy a odbory ekonomickým a kancelář ředitele</t>
  </si>
  <si>
    <t>důvod: odbor kancelář ředitele požádal ekonomický odbor dne 14.9.2016 o provedení rozpočtové změny. Důvodem navrhované změny je převedení finančních prostředků z odboru ekonomického na odbor kancelář ředitele v celkové výši 402 000,- Kč. Finanční prostředky budou použity na financování ostatních osobních výdajů a pojistného z důvodu uzavření nepředvídaných dohod konaných mimo pracovní poměr, se kterými nebylo v rozpočtu roku 2016 počítáno, a budou čerpány z rezervy Olomouckého kraje.</t>
  </si>
  <si>
    <t>Odbor kancelář ředitele</t>
  </si>
  <si>
    <t>ORJ - 03</t>
  </si>
  <si>
    <t>50 - Výdaje na platy, ost. platby za pr. práci a poj.</t>
  </si>
  <si>
    <t xml:space="preserve"> -Rozpočtová změna 469/16</t>
  </si>
  <si>
    <t>důvod: odbor kancelář ředitele požádal ekonomický odbor dne 13.9.2016 o provedení rozpočtové změny. Důvodem navrhované změny je převedení finančních prostředků z odboru ekonomického na odbor kancelář ředitele v celkové výši 1 192 600,- Kč a do Fondu sociálních potřeb ve výši 35 600,- Kč. Finanční prostředky budou použity na pokrytí navýšených mzdových nákladů o 4% na základě schváleného nařízení vlády od 1.11.2016 a budou čerpány z rezervy Olomouckého kraje.</t>
  </si>
  <si>
    <t>ORJ - 199</t>
  </si>
  <si>
    <t>54 - Neinvestiční transfery obyvatelstvu</t>
  </si>
  <si>
    <t xml:space="preserve"> -Rozpočtová změna 470/16</t>
  </si>
  <si>
    <t>důvod: odbor veřejných zakázek a investic požádal ekonomický odbor dne 16.9.2016 o provedení rozpočtové změny. Důvodem navrhované změny je převedení finančních prostředků z odboru ekonomického na odbor veřejných zakázek a investic ve výši                 5 400 000,- Kč. Finanční prostředky budou použity na financování výdajů projektu v oblasti zdravotnictví "Odborný léčebný ústav Paseka Budova "C" I. etapa, 1. část - nástavba oddělení izolace pro pacienty TBC nad kinosálem", jedná se o navýšení prostředků o DPH. Olomoucký kraj nemá u této akce nárok na odpočet DPH, prostředky budou čerpány z rezervy na investice Olomouckého kraje.</t>
  </si>
  <si>
    <t>ORJ - 52</t>
  </si>
  <si>
    <t xml:space="preserve"> -Rozpočtová změna 471/16</t>
  </si>
  <si>
    <t>druh rozpočtové změny: vnitřní rozpočtová změna - přesun mezi jednotlivými položkami, paragrafy a odbory zastupitelé a kancelář ředitele</t>
  </si>
  <si>
    <t>důvod: odbor tajemníka hejtmana požádal ekonomický odbor dne 21.9.2016 o provedení rozpočtové změny. Důvodem navrhované změny je převedení finančních prostředků z odboru zastupitelé na odbor kancelář ředitele ve výši 15 000,- Kč. Finanční prostředky budou použity na financování kancelářských potřeb.</t>
  </si>
  <si>
    <t>Zastupitelé</t>
  </si>
  <si>
    <t>ORJ - 01</t>
  </si>
  <si>
    <t xml:space="preserve"> -Rozpočtová změna 472/16</t>
  </si>
  <si>
    <t>druh rozpočtové změny: vnitřní rozpočtová změna - přesun mezi jednotlivými položkami, paragrafy a odbory veřejných zakázek a investic a majetkovým, právním a správních činností</t>
  </si>
  <si>
    <t>důvod: odbor veřejných zakázek a investic požádal ekonomický odbor dne 7.9.2016 o provedení rozpočtové změny. Důvodem navrhované změny je převedení finančních prostředků z odboru veřejných zakázek a investic na odbor majetkový, právní a správních činností ve výši 33 391,- Kč. Finanční prostředky budou použity na úhradu narovnání za odstranění inženýrských sítí z pozemků v obci Šternberk, na základě usnesení Rady Olomouckého kraje č. UR/104/20/2016 ze dne 15.9.2016.</t>
  </si>
  <si>
    <t>Odbor majetkový, právní a správních činností</t>
  </si>
  <si>
    <t>ORJ - 04</t>
  </si>
  <si>
    <t xml:space="preserve"> -Rozpočtová změna 473/16</t>
  </si>
  <si>
    <t>druh rozpočtové změny: vnitřní rozpočtová změna - přesun mezi jednotlivými položkami, paragrafy a odbory ekonomickým, podpory řízení příspěvkových organizací a zdravotnictví</t>
  </si>
  <si>
    <t>důvod: odbor podpory řízení příspěvkových organizací požádal ekonomický odbor dne 16.9.2016 o provedení rozpočtové změny. Důvodem navrhované změny je převedení finančních prostředků z odboru podpory řízení příspěvkových organizací na odbor zdravotnictví ve výši 5 000 000,- Kč a na odbor ekonomický ve výši 2 000 000,- Kč. Finanční prostředky budou použity na dofinancování akce "Komplexní program modernizace geriatrického oddělení OLÚ Moravský Beroun" v rámci švýcarských fondů, materiál je součástí programu jednání Rady Olomouckého kraje dne 29.9.2016 (bod 6.2. a 6.3.), zbylé prostředky budou převedeny do rezervy na investice Olomouckého kraje.</t>
  </si>
  <si>
    <t>Odbor podpory řízení příspěvkových organizací</t>
  </si>
  <si>
    <t>ORJ - 19</t>
  </si>
  <si>
    <t>6351 - Investiční transfery zřízeným PO</t>
  </si>
  <si>
    <t xml:space="preserve"> -Rozpočtová změna 474/16</t>
  </si>
  <si>
    <t>druh rozpočtové změny: vnitřní rozpočtová změna - přesun mezi jednotlivými položkami, paragrafy v rámci odboru životního prostředí a zemědělství</t>
  </si>
  <si>
    <t>důvod: odbor životního prostředí a zemědělství požádal ekonomický odbor dne 14.9.2016 o provedení rozpočtové změny. Důvodem navrhované změny je přesun finančních prostředků v rámci odboru životního prostředí a zemědělství v celkové výši 112 000,- Kč. Finanční prostředky budou použity na zajištění úhrad za zpracování posudků v rámci zákona č. 224/2015 Sb.</t>
  </si>
  <si>
    <t xml:space="preserve"> -Rozpočtová změna 475/16</t>
  </si>
  <si>
    <t>druh rozpočtové změny: vnitřní rozpočtová změna - přesun mezi jednotlivými položkami, paragrafy v rámci odboru školství, sportu a kultury</t>
  </si>
  <si>
    <t>důvod: odbor školství, sportu a kultury požádal ekonomický odbor dne 15.9.2016 o provedení rozpočtové změny. Důvodem navrhované změny je přesun finančních prostředků v rámci odboru školství, sportu a kultury ve výši 15 000,- Kč. Finanční prostředky budou použity na úhradu nákladů spojených s organizací okresních a krajských kol soutěží a přehlídek.</t>
  </si>
  <si>
    <t>5331 - Neinvestiční příspěvky zřízeným PO</t>
  </si>
  <si>
    <t xml:space="preserve"> -Rozpočtová změna 476/16</t>
  </si>
  <si>
    <t>důvod: odbor školství, sportu a kultury požádal ekonomický odbor dne 15.9.2016 o provedení rozpočtové změny. Důvodem navrhované změny je přesun finančních prostředků v rámci odboru školství, sportu a kultury ve výši 100 000,- Kč. Finanční prostředky budou použity na přezkoušení žadatelů o uznání zahraničního vzdělání (nostrifikace).</t>
  </si>
  <si>
    <t xml:space="preserve"> -Rozpočtová změna 477/16</t>
  </si>
  <si>
    <t>důvod: odbor školství, sportu a kultury požádal ekonomický odbor dne 19.9.2016 o provedení rozpočtové změny. Důvodem navrhované změny je přesun finančních prostředků v rámci odboru školství, sportu a kultury v celkové výši 145 000,- Kč. Finanční prostředky budou použity na poskytnutí dotace z "Programu na podporu talentů v Olomouckém kraji" v dotačním titulu "Podpora škol vychovávajících talentovanou mládež v Olomouckém kraji", na základě usnesení Rady Olomouckého kraje č. UR/104/42/2016 ze dne 15.9.2016.</t>
  </si>
  <si>
    <t xml:space="preserve"> -Rozpočtová změna 478/16</t>
  </si>
  <si>
    <t>druh rozpočtové změny: vnitřní rozpočtová změna - přesun mezi jednotlivými položkami, paragrafy v rámci odboru sociálních věcí</t>
  </si>
  <si>
    <t>důvod: odbor sociálních věcí požádal ekonomický odbor dne 20.9.2016 o provedení rozpočtové změny. Důvodem navrhované změny je přesun finančních prostředků v rámci odboru sociálních věcí ve výši 20 000,- Kč. Finanční prostředky budou použity na pokrytí výdajů spojených s psychologickými posudky zájemců o nezprostředkovanou pěstounskou péči.</t>
  </si>
  <si>
    <t xml:space="preserve"> -Rozpočtová změna 479/16</t>
  </si>
  <si>
    <t>druh rozpočtové změny: vnitřní rozpočtová změna - přesun mezi jednotlivými položkami, paragrafy v rámci odboru veřejných zakázek a investic</t>
  </si>
  <si>
    <t>důvod: odbor veřejných zakázek a investic požádal ekonomický odbor dne 8.9.2016 o provedení rozpočtové změny. Důvodem navrhované změny je přesun finančních prostředků v rámci odboru veřejných zakázek a investic ve výši 32 000,- Kč. Finanční prostředky budou použity na financování projektu v oblasti dopravy "ZUŠ Žerotín Olomouc, oprava silnice ul. Kavaleristů".</t>
  </si>
  <si>
    <t>ÚZ</t>
  </si>
  <si>
    <t xml:space="preserve"> -Rozpočtová změna 480/16</t>
  </si>
  <si>
    <t>důvod: odbor veřejných zakázek a investic požádal ekonomický odbor dne 12.9.2016 o provedení rozpočtové změny. Důvodem navrhované změny je přesun finančních prostředků v rámci odboru veřejných zakázek a investic ve výši 55 668,50 Kč. Finanční prostředky budou použity na financování projektu v oblasti zdravotnictví "SMN a.s. - o.z. Nemocnice Přerov - Magnetická rezonance".</t>
  </si>
  <si>
    <t xml:space="preserve"> -Rozpočtová změna 481/16</t>
  </si>
  <si>
    <t>důvod: odbor veřejných zakázek a investic požádal ekonomický odbor dne 8.9.2016 o provedení rozpočtové změny. Důvodem navrhované změny je přesun finančních prostředků v rámci odboru veřejných zakázek a investic ve výši 7 000,- Kč. Finanční prostředky budou použity na financování projektu v oblasti zdravotnictví "SMN a.s. - o.z. Nemocnice Prostějov - Rekonstrukce rehabilitace".</t>
  </si>
  <si>
    <t xml:space="preserve"> -Rozpočtová změna 482/16</t>
  </si>
  <si>
    <t>důvod: odbor veřejných zakázek a investic požádal ekonomický odbor dne 8.9.2016 o provedení rozpočtové změny. Důvodem navrhované změny je přesun finančních prostředků v rámci odboru veřejných zakázek a investic ve výši 64 889,10 Kč. Finanční prostředky budou použity na vrácení neoprávněně vyplacených prostředků Regionální radě regionu soudržnosti Střední Morava u projektu v oblasti kultury "Zámek Čechy pod Kosířem - rekonstrukce a využití objektů, III. etapa".</t>
  </si>
  <si>
    <t xml:space="preserve"> -Rozpočtová změna 483/16</t>
  </si>
  <si>
    <t>druh rozpočtové změny: vnitřní rozpočtová změna - přesun mezi jednotlivými položkami, paragrafy a odbory strategického rozvoje kraje a veřejných zakázek a investic</t>
  </si>
  <si>
    <t>ORJ - 59</t>
  </si>
  <si>
    <t xml:space="preserve"> -Rozpočtová změna 484/16</t>
  </si>
  <si>
    <t>druh rozpočtové změny: vnitřní rozpočtová změna - přesun mezi jednotlivými položkami, paragrafy v rámci odboru podpory řízení příspěvkových organizací</t>
  </si>
  <si>
    <t xml:space="preserve"> -Rozpočtová změna 485/16</t>
  </si>
  <si>
    <t xml:space="preserve"> -Rozpočtová změna 486/16</t>
  </si>
  <si>
    <t xml:space="preserve"> -Rozpočtová změna 487/16</t>
  </si>
  <si>
    <t xml:space="preserve"> -Rozpočtová změna 488/16</t>
  </si>
  <si>
    <t xml:space="preserve"> -Rozpočtová změna 489/16</t>
  </si>
  <si>
    <t xml:space="preserve"> -Rozpočtová změna 490/16</t>
  </si>
  <si>
    <t>druh rozpočtové změny: vnitřní rozpočtová změna - přesun mezi jednotlivými položkami, paragrafy v rámci odboru strategického rozvoje kraje</t>
  </si>
  <si>
    <t>důvod: odbor strategického rozvoje kraje požádal ekonomický odbor dne 13.9.2016 o provedení rozpočtové změny. Důvodem navrhované změny je přesun finančních prostředků v rámci odboru strategického rozvoje kraje v celkové výši 957 730,- Kč. Finanční prostředky budou použity na financování projektu v oblasti regionálního rozvoje "Smart Akcelerátor Olomouckého kraje".</t>
  </si>
  <si>
    <t>ORJ - 74</t>
  </si>
  <si>
    <t xml:space="preserve"> -Rozpočtová změna 491/16</t>
  </si>
  <si>
    <t>poskytovatel: Ministerstvo zdravotnictví ČR</t>
  </si>
  <si>
    <t>důvod: investiční dotace ze státního rozpočtu ČR na rok 2016 poskytnutá na základě rozhodnutí Ministerstva zdravotnictví ČR č.j.: 235D213001317 ze dne 30.8.2016 v celkové výši 1 578 350,- Kč na projekt "ZZS Olomouckého kraje - dovybavení územních odborů ZZS OK automatickým systémem pro kompresi hrudníku" pro příspěvkovou organizaci Zdravotnická záchranná služba Olomouckého kraje.</t>
  </si>
  <si>
    <t>4216 - Ostatní invest. přijaté transfery ze SR</t>
  </si>
  <si>
    <t>6356 - Jiné investiční transfery zřízeným PO</t>
  </si>
  <si>
    <t xml:space="preserve"> -Rozpočtová změna 492/16</t>
  </si>
  <si>
    <t>poskytovatel: Ministerstvo financí</t>
  </si>
  <si>
    <t>důvod: neinvestiční dotace ze státního rozpočtu ČR na rok 2016 poskytnutá na základě rozhodnutí Ministerstva financí ČR č.j.: MF - 30501/2016/1201-2 ze dne 19.9.2016 ve výši 18 792,- Kč na náhradu škod způsobených vydrou říční na rybách na vodním díle na pozemku v užívání p. Oldřicha Psotky, Mikulovice u Jeseníka, za období od 29.12.2015 do 29.6.2016.</t>
  </si>
  <si>
    <t>4111 - Neinvestiční přijaté transfery ze SR</t>
  </si>
  <si>
    <t xml:space="preserve"> -Rozpočtová změna 493/16</t>
  </si>
  <si>
    <t>poskytovatel: Ministerstvo kultury</t>
  </si>
  <si>
    <t>důvod: investiční dotace ze státního rozpočtu ČR na rok 2016 poskytnutá na základě rozhodnutí Ministerstva kultury ČR č.j.: MK 41655/2016 OMG ze dne 24.6.2016 ve výši       120 000,- Kč na realizaci projektu "Galerie Špalíček, Úprkova - zabezpečení výstavních prostor digitálním kamerovým systémem včetně záznamových zařízení a rozvodů" pro příspěvkovou organizaci Muzeum a galerie v Prostějově.</t>
  </si>
  <si>
    <t>4216 - Ostatní inv. přijaté transfery ze SR</t>
  </si>
  <si>
    <t xml:space="preserve"> -Rozpočtová změna 495/16</t>
  </si>
  <si>
    <t xml:space="preserve">důvod: neinvestiční dotace ze státního rozpočtu ČR na rok 2016 poskytnutá na základě rozhodnutí Ministerstva financí ČR č.j.: MF - 31641/2016/1201-13 ve výši 100 000,- Kč na úhradu výdajů v souvislosti s konáním voleb do Senátu Parlamentu České republiky a do zastupitelstva kraje vyhlášených na 7. října a 8. října 2016 na činnost krajského úřadu. </t>
  </si>
  <si>
    <t>4111 - Neinvestiční přijaté transfery z VPS SR</t>
  </si>
  <si>
    <t xml:space="preserve"> -Rozpočtová změna 496/16</t>
  </si>
  <si>
    <t xml:space="preserve">důvod: odbor podpory řízení příspěvkových organizací požádal ekonomický odbor dne 23.9.2016 o provedení rozpočtové změny. Důvodem navrhované změny je zapojení finančních prostředků do rozpočtu Olomouckého kraje ve výši 60 832,- Kč. Česká pojišťovna a.s., uhradila na účet Olomouckého kraje pojistné plnění k pojistné události pro příspěvkovou organizaci Olomouckého kraje Střední odborná škola obchodu a služeb, Olomouc, za opravu po vodovodní škodě.
</t>
  </si>
  <si>
    <t>2322 - Přijaté pojistné náhrady</t>
  </si>
  <si>
    <t xml:space="preserve"> -Rozpočtová změna 497/16</t>
  </si>
  <si>
    <t>důvod: odbor veřejných zakázek a investic požádal dne 26.9.2016 o provedení rozpočtové změny. Důvodem navrhované změny je zapojení finančních prostředků do rozpočtu Olomouckého kraje ve výši 400 000,- Kč, převedení finančních prostředků z odboru strategického rozvoje kraje na odbor veřejných zakázek a investic ve výši 800 000,- Kč a převedení finančních prostředků z odboru ekonomického na odbor veřejných zakázek a investic ve výši 80 000,- Kč. Finanční prostředky budou poukázány na účet Olomouckého kraje jako investiční dotace z prostředků Ministerstva zdravotnictví ČR na financování projektu v oblasti zdravotnictví "Realizace výstavby náhradního zdroje elektrické energie vč. přemístění hlavního elektrického rozvaděče ZZS OK Hněvotínská Olomouc".</t>
  </si>
  <si>
    <t xml:space="preserve"> -Rozpočtová změna 494/16</t>
  </si>
  <si>
    <t>důvod: odbor kancelář ředitele požádal ekonomický odbor dne 13.9.2016 o provedení rozpočtové změny. Důvodem navrhované změny je navýšení finančních prostředků odboru kancelář ředitele a Fondu sociálních potřeb ve výši 35 600,- Kč. Finanční prostředky budou použity na pokrytí navýšených mzdových nákladů o 4% na základě schváleného nařízení vlády od 1.11.2016.</t>
  </si>
  <si>
    <t>částka</t>
  </si>
  <si>
    <t>4134 - Převody z rozpočtových účtů</t>
  </si>
  <si>
    <t>důvod: odbor strategického rozvoje kraje požádal ekonomický odbor dne 9.9.2016 o provedení rozpočtové změny. Důvodem navrhované změny je převedení finančních prostředků z odboru strategického rozvoje kraje na odbor veřejných zakázek a investic a zpět v celkové výši 1 463 945,- Kč. Finanční prostředky budou použity na financování projektů předkládaných do Integrovaného regionálního operačního programu, na základě usnesení Rady Olomouckého kraje č. UR/106/15/2016 ze dne 29.9.2016 (Projekty Olomouckého kraje spolufinancované z evropských fondů - bod 5.2.).</t>
  </si>
  <si>
    <t>důvod: odbor podpory řízení příspěvkových organizací požádal ekonomický odbor dne 16.9.2016 o provedení rozpočtové změny. Důvodem navrhované změny je přesun finančních prostředků v rámci odboru podpory řízení příspěvkových organizací ve výši         1 500 000,- Kč. Finanční prostředky budou použity na poskytnutí účelově určeného neinvestičního příspěvku pro příspěvkovou organizaci v oblasti sociální Sociální služby pro seniory Šumperk na akci "Dodávka nábytku pro SSPS Šumperk - 1. etapa", na základě usnesení Rady Olomouckého kraje č. UR/106/19/2016 ze dne 29.9.2016 (bod 6.2.).</t>
  </si>
  <si>
    <t>důvod: odbor podpory řízení příspěvkových organizací požádal ekonomický odbor dne 13.9.2016 o provedení rozpočtové změny. Důvodem navrhované změny je přesun finančních prostředků v rámci odboru podpory řízení příspěvkových organizací ve výši     150 000,- Kč. Finanční prostředky budou použity na poskytnutí účelově určeného neinvestičního příspěvku pro příspěvkovou organizaci v oblasti školství Střední zdravotnická škola a Vyšší odborná škola zdravotnická Emanuela Pöttinga a Jazyková škola s právem státní jazykové zkoušky, Olomouc, na akci "Nákup vybavení kabinetů pedagogických pracovníků", na základě usnesení Rady Olomouckého kraje č. UR/106/19/2016 ze dne 29.9.2016 (bod 6.2.).</t>
  </si>
  <si>
    <t>důvod: odbor podpory řízení příspěvkových organizací požádal ekonomický odbor dne 19.9.2016 o provedení rozpočtové změny. Důvodem navrhované změny je přesun finančních prostředků v rámci odboru podpory řízení příspěvkových organizací ve výši      90 205,- Kč. Finanční prostředky budou použity na poskytnutí neinvestičního příspěvku na provoz a neinvestičního příspěvku na provoz - mzdové náklady pro příspěvkovou organizaci v oblasti školství SCHOLA SERVIS - zařízení pro DVPP a středisko služeb školám, Prostějov, na základě usnesení Rady Olomouckého kraje č. UR/106/19/2016 ze dne 29.9.2016 (bod 6.2.).</t>
  </si>
  <si>
    <t>důvod: odbor podpory řízení příspěvkových organizací požádal ekonomický odbor dne 15.9.2016 o provedení rozpočtové změny. Důvodem navrhované změny je přesun finančních prostředků v rámci odboru podpory řízení příspěvkových organizací ve výši                         430 000,- Kč. Finanční prostředky budou použity na poskytnutí investičního příspěvku pro příspěvkovou organizaci v oblasti školství Střední škola gastronomie a farmářství, Jeseník, na investiční akci "Sociální zařízení v hlavní budově - realizace bezbariérových úprav", na základě usnesení Rady Olomouckého kraje č. UR/106/19/2016 ze dne 29.9.2016 (bod 6.2.).</t>
  </si>
  <si>
    <t>důvod: odbor podpory řízení příspěvkových organizací požádal ekonomický odbor dne 13.9.2016 o provedení rozpočtové změny. Důvodem navrhované změny je přesun finančních prostředků v rámci odboru podpory řízení příspěvkových organizací v celkové výši 832 861,- Kč. Finanční prostředky budou použity na poskytnutí neinvestičního příspěvku na akci v oblasti kultury a účelově určeného neinvestičního příspěvku pro příspěvkovou organizaci Vlastivědné muzeum, Šumperk, na akci "Nová expozice v Lovecko-lesnickém muzeu v Úsově", na základě usnesení Rady Olomouckého kraje č. UR/106/19/2016 a UR/106/20/2016 ze dne 29.9.2016 (bod 6.2. a 6.3.).</t>
  </si>
  <si>
    <t>důvod: odbor podpory řízení příspěvkových organizací požádal ekonomický odbor dne 16.9.2016 o provedení rozpočtové změny. Důvodem navrhované změny je přesun finančních prostředků v rámci odboru podpory řízení příspěvkových organizací ve výši      143 000,- Kč. Finanční prostředky budou použity na poskytnutí neinvestičního příspěvku pro příspěvkovou organizaci v oblasti školství SCHOLA SERVIS - zařízení pro DVPP a středisko služeb školám, Prostějov, na akci "Oprava výměníkové stanice", na základě usnesení Rady Olomouckého kraje č. UR/106/19/2016 (bod 6.2.).</t>
  </si>
  <si>
    <t>důvod: odbor strategického rozvoje kraje požádal ekonomický odbor dne 19.9.2016 o provedení rozpočtové změny. Důvodem navrhované změny je převedení finančních prostředků z odboru ekonomického na odbor strategického rozvoje kraje ve výši 700 000,- Kč. Finanční prostředky budou použity na poskytnutí návratné finanční výpomoci zájmovému sdružení právnických osob OK4Inovace, na základě usnesení Rady Olomouckého kraje č. UR/104/28/2016 ze dne 15.9.2016, na základě usnesení Zastupitelstva Olomouckého kraje č. UZ/23/58/2016 ze dne 23.9.2016 (bod 45), prostředky budou čerpány z rezervy Olomouckého kraje.</t>
  </si>
  <si>
    <t xml:space="preserve"> -Rozpočtová změna 498/16</t>
  </si>
  <si>
    <t>důvod: neinvestiční dotace ze státního rozpočtu ČR na rok 2016 poskytnutá na základě rozhodnutí Ministerstva školství, mládeže a tělovýchovy ČR č.j.: MSMT-13449-12/2016-4 ze dne 23.9.2016 v celkové výši 615 829,- Kč na rozvojový program "Podpora organizace a ukončování středního vzdělávání maturitní zkouškou na vybraných školách v podzimním zkušebním období roku 2016“ pro vybrané střední školy zřizované Olomouckým krajem.</t>
  </si>
  <si>
    <t xml:space="preserve"> -Rozpočtová změna 499/16</t>
  </si>
  <si>
    <t>poskytovatel: Ministerstvo pro místní rozvoj ČR</t>
  </si>
  <si>
    <t>důvod: odbor strategického rozvoje kraje požádal ekonomický odbor dne 27.9.2016 o provedení rozpočtové změny. Důvodem navrhované změny je zapojení finančních prostředků do rozpočtu Olomouckého kraje ve výši 684 758,- Kč. Finanční prostředky byly poukázány na účet Olomouckého kraje jako neinvestiční dotace z Ministerstva pro místní rozvoj a Národního fondu na financování projektu v oblasti regionálního rozvoje "Rozvoj regionálního partnerství v programovém období EU 2014-2020 (podpora činnosti RSK OK)".</t>
  </si>
  <si>
    <t xml:space="preserve"> -Rozpočtová změna 500/16</t>
  </si>
  <si>
    <t>důvod: odbor školství, sportu a kultury požádal ekonomický odbor dne 5.10.2016 o provedení rozpočtové změny. Důvodem navrhované změny je snížení neinvestiční dotace ze státního rozpočtu ČR na rok 2016 poskytnuté na základě rozhodnutí Ministerstva školství, mládeže a tělovýchovy ČR č.j.: 13395-11/2016 ze dne 20.5.2016 ve výši 528 500,- Kč na rozvojový program "Kompenzační učební pomůcky pro žáky se zdravotním postižením v roce 2016“, nevyčerpané prostředky ve výši 25,- Kč budou vráceny na účet Ministerstva školství, mládeže a tělovýchovy.</t>
  </si>
  <si>
    <t xml:space="preserve"> -Rozpočtová změna 501/16</t>
  </si>
  <si>
    <t>důvod: odbor sociálních věcí požádal ekonomický odbor dne 6.10.2016 o provedení rozpočtové změny. Důvodem navrhované změny je snížení neinvestiční dotace ze státního rozpočtu ČR na rok 2016 poskytnuté na základě rozhodnutí Ministerstva vnitra ČR č.j.: 89 ze dne 2.6.2016 v celkové výši 202 000,- Kč na projekt "Nedáme se - vzdělávací program pro seniory" v rámci "Programu prevence kriminality v roce 2016", nevyčerpané prostředky ve výši 19 418,58 Kč budou vráceny na účet Ministerstva vnitra.</t>
  </si>
  <si>
    <t xml:space="preserve"> -Rozpočtová změna 502/16</t>
  </si>
  <si>
    <t>důvod: odbor veřejných zakázek a investic požádal ekonomický odbor dne 10.10.2016 o provedení rozpočtové změny. Důvodem navrhované změny je převedení finančních prostředků z odboru veřejných zakázek a investic na odbor ekonomický v celkové výši          28 279 431,72 Kč. Finanční prostředky nebudou použity na financování výdajů projektů v oblasti školství, sociální, dopravy, kultury a zdravotnictví a budou převedeny do rezervy na investice Olomouckého kraje.</t>
  </si>
  <si>
    <t>ORJ - 50</t>
  </si>
  <si>
    <t xml:space="preserve"> -Rozpočtová změna 503/16</t>
  </si>
  <si>
    <t>důvod: odbor veřejných zakázek a investic požádal ekonomický odbor dne 10.10.2016 o provedení rozpočtové změny. Důvodem navrhované změny je převedení finančních prostředků z odboru ekonomického na odbor veřejných zakázek a investic v celkové výši    6 125 000,- Kč. Finanční prostředky budou použity na financování výdajů projektů v oblasti školství, sociální, dopravy, kultury a budou čerpány z rezervy na investice Olomouckého kraje.</t>
  </si>
  <si>
    <t xml:space="preserve"> -Rozpočtová změna 504/16</t>
  </si>
  <si>
    <t xml:space="preserve"> -Rozpočtová změna 505/16</t>
  </si>
  <si>
    <t>důvod: odbor školství, sportu a kultury požádal ekonomický odbor dne 12.10.2016 o provedení rozpočtové změny. Důvodem navrhované změny je snížení neinvestiční dotace ze státního rozpočtu ČR na rok 2016 poskytnuté na základě rozhodnutí Ministerstva školství, mládeže a tělovýchovy ČR č.j.: MSMT-2447-9/2016 ze dne 5.2.2016 v celkové výši 5 329 438,- Kč na rozvojový program na podporu "Financování asistentů pedagoga pro děti, žáky a studenty se zdravotním postižením a pro děti, žáky a studenty se sociálním znevýhodněním na období leden - srpen 2016 - modul B“, nevyčerpané prostředky ve výši 5 900,- Kč budou vráceny na účet Ministerstva školství, mládeže a tělovýchovy.</t>
  </si>
  <si>
    <t xml:space="preserve"> -Rozpočtová změna 506/16</t>
  </si>
  <si>
    <t>druh rozpočtové změny: vnitřní rozpočtová změna - přesun mezi jednotlivými položkami, paragrafy v rámci Fondu sociálních potřeb</t>
  </si>
  <si>
    <t>důvod: odbor kancelář ředitele požádal ekonomický odbor dne 5.10.2016 o provedení rozpočtové změny. Důvodem navrhované změny je přesun finančních prostředků v rámci Fondu sociálních potřeb ve výši 300 000,- Kč. Finanční prostředky budou použity na zajištění úhrady vyčerpaných osobních účtů ve IV. čvrtletí 2016.</t>
  </si>
  <si>
    <t xml:space="preserve"> -Rozpočtová změna 507/16</t>
  </si>
  <si>
    <t>druh rozpočtové změny: vnitřní rozpočtová změna - přesun mezi jednotlivými položkami, paragrafy v rámci odboru kancelář ředitele</t>
  </si>
  <si>
    <t>důvod: odbor kancelář ředitele požádal ekonomický odbor dne 30.9.2016 o provedení rozpočtové změny. Důvodem navrhované změny je přesun finančních prostředků v rámci odboru kancelář ředitele ve výši 285 000,- Kč. Finanční prostředky budou použity na úhradu výdajů za zpracování dat a služby spojené s informačními a komunikačními technologiemi.</t>
  </si>
  <si>
    <t>ORJ - 06</t>
  </si>
  <si>
    <t xml:space="preserve"> -Rozpočtová změna 508/16</t>
  </si>
  <si>
    <t>důvod: odbor strategického rozvoje kraje požádal ekonomický odbor dne 11.10.2016 o provedení rozpočtové změny. Důvodem navrhované změny je přesun finančních prostředků v rámci odboru strategického rozvoje kraje v celkové výši 124 267,- Kč. Finanční prostředky budou použity na poskytnutí dotace v rámci "Programu obnovy venkova pro rok 2016" v dotačním titulu "Podpora budování a obnovy infrastruktury obce" náhradní obci Bezuchov, na základě usnesení Zastupitelstva Olomouckého kraje č. UZ/21/40/2016 ze dne 29.4.2016.</t>
  </si>
  <si>
    <t>63 - Investiční transfery</t>
  </si>
  <si>
    <t xml:space="preserve"> -Rozpočtová změna 509/16</t>
  </si>
  <si>
    <t xml:space="preserve">důvod: odbor životního prostředí a zemědělství požádal ekonomický odbor dne 6.10.2016 o provedení rozpočtové změny. Důvodem navrhované změny je přesun finančních prostředků v rámci odboru životního prostředí a zemědělství ve výši 70 000,- Kč. Finanční prostředky budou použity na zajištění úhrady za zpracování "Aktualizace Plánu rozvoje vodovodů a kanalizací Olomouckého kraje". </t>
  </si>
  <si>
    <t xml:space="preserve"> -Rozpočtová změna 510/16</t>
  </si>
  <si>
    <t>důvod: odbor životního prostředí a zemědělství požádal ekonomický odbor dne 6.10.2016 o provedení rozpočtové změny. Důvodem navrhované změny je přesun finančních prostředků v rámci odboru životního prostředí a zemědělství v celkové výši 4 634 050,- Kč. Finanční prostředky budou použity na poskytnutí dotací v rámci programu "Dotace na hospodaření v lesích na území Olomouckého kraje pro období 2015 - 2020" na základě usnesení Zastupitelstva Olomouckého kraje č. UZ/23/23/2016 ze dne 23.9.2016.</t>
  </si>
  <si>
    <t xml:space="preserve"> -Rozpočtová změna 511/16</t>
  </si>
  <si>
    <t>důvod: odbor životního prostředí a zemědělství požádal ekonomický odbor dne 5.10.2016 o provedení rozpočtové změny. Důvodem navrhované změny je přesun finančních prostředků v rámci Fondu na podporu výstavby a obnovy vodohospodářské infrastruktury na území Olomouckého kraje v celkové výši 4 808 051,- Kč. Finanční prostředky budou použity na poskytnutí dotací v rámci Fondu na podporu výstavby a obnovy vodohospodářské infrastruktury obcím na území Olomouckého kraje v dotačním titulu  "Výstavba a dostavba pro veřejnou potřebu a úpraven vod", na základě usnesení Zastupitelstva Olomouckého kraje č. UZ/21/31/2016 ze dne 29.4.2016.</t>
  </si>
  <si>
    <t>Odbor životního prostředí a zemědělství - odběr podzemních vod</t>
  </si>
  <si>
    <t>ORJ - 99</t>
  </si>
  <si>
    <t xml:space="preserve"> -Rozpočtová změna 512/16</t>
  </si>
  <si>
    <t>důvod: odbor školství, sportu a kultury požádal ekonomický odbor dne 3.10.2016 o provedení rozpočtové změny. Důvodem navrhované změny je přesun finančních prostředků v rámci odboru školství, sportu a kultury ve výši 12 100,- Kč. Finanční prostředky budou použity na úhradu faktury za příspěvkovou organizaci Základní škola a Mateřská škola Libavá.</t>
  </si>
  <si>
    <t xml:space="preserve"> -Rozpočtová změna 513/16</t>
  </si>
  <si>
    <t>důvod: odbor školství, sportu a kultury požádal ekonomický odbor dne 4.10.2016 o provedení rozpočtové změny. Důvodem navrhované změny je přesun finančních prostředků v rámci odboru školství, sportu a kultury ve výši 33 000,- Kč. Finanční prostředky budou použity na poskytnutí dotace z "Programu na podporu polytechnického vzdělávání a řemesel v Olomouckém kraji", na základě usnesení Zastupitelstva Olomouckého kraje č. UZ/23/18/2016 ze dne 23.9.2016.</t>
  </si>
  <si>
    <t xml:space="preserve"> -Rozpočtová změna 514/16</t>
  </si>
  <si>
    <t>důvod: odbor veřejných zakázek a investic požádal ekonomický odbor dne 10.10.2016 o provedení rozpočtové změny. Důvodem navrhované změny je přesun finančních prostředků v rámci odboru veřejných zakázek a investic v celkové výši 10 253 641,50 Kč. Finanční prostředky budou použity na financování výdajů projektu v oblasti sociální "Sociální služby pro seniory Šumperk - rekonstrukce kuchyně".</t>
  </si>
  <si>
    <t xml:space="preserve"> -Rozpočtová změna 515/16</t>
  </si>
  <si>
    <t>důvod: odbor veřejných zakázek a investic požádal ekonomický odbor dne 10.10.2016 o provedení rozpočtové změny. Důvodem navrhované změny je přesun finančních prostředků v rámci odboru veřejných zakázek a investic ve výši 85 000,- Kč. Finanční prostředky budou použity na financování projektu v oblasti zdravotnictví "SMN a.s. - o.z. Nemocnice Přerov - Magnetická rezonance".</t>
  </si>
  <si>
    <t xml:space="preserve"> -Rozpočtová změna 516/16</t>
  </si>
  <si>
    <t>důvod: odbor veřejných zakázek a investic požádal ekonomický odbor dne 6.10.2016 o provedení rozpočtové změny. Důvodem navrhované změny je přesun finančních prostředků v rámci odboru veřejných zakázek a investic ve výši 64 889,10 Kč. Finanční prostředky budou použity na vrácení neoprávněně vyplacených prostředků Regionální radě regionu soudržnosti Střední Morava u projektu v oblasti kultury "Zámek Čechy pod Kosířem - rekonstrukce a využití objektů, III. etapa", jedná se pouze o změnu položky rozpočtové skladby.</t>
  </si>
  <si>
    <t xml:space="preserve"> -Rozpočtová změna 517/16</t>
  </si>
  <si>
    <t>druh rozpočtové změny: vnitřní rozpočtová změna - přesun mezi jednotlivými ORJ v rámci odboru strategického rozvoje kraje</t>
  </si>
  <si>
    <t>důvod: odbor strategického rozvoje kraje požádal ekonomický odbor dne 7.10.2016 o provedení rozpočtové změny. Důvodem navrhované změny je přesun finančních prostředků v rámci odboru strategického rozvoje kraje ve výši 40 000,- Kč. Finanční prostředky budou použity financování projektu v oblasti školství "Celková rekonstrukce zastaralých laboratoří chemických, fyzikálních a biologických, včetně nového vybavení (Gymnázium Jeseník)".</t>
  </si>
  <si>
    <t xml:space="preserve">Odbor strategického rozvoje kraje </t>
  </si>
  <si>
    <t xml:space="preserve"> -Rozpočtová změna 518/16</t>
  </si>
  <si>
    <t>důvod: odbor strategického rozvoje kraje požádal ekonomický odbor dne 5.10.2016 o provedení rozpočtové změny. Důvodem navrhované změny je přesun finančních prostředků v rámci odboru strategického rozvoje kraje ve výši 100 000,- Kč. Finanční prostředky budou použity na investiční akce v oblasti zdravotnictví "ZZS OK - Modernizace výcvikových středisek" v rámci Integrovaného regionálního operačního programu.</t>
  </si>
  <si>
    <t xml:space="preserve"> -Rozpočtová změna 519/16</t>
  </si>
  <si>
    <t xml:space="preserve"> -Rozpočtová změna 520/16</t>
  </si>
  <si>
    <t xml:space="preserve"> -Rozpočtová změna 521/16</t>
  </si>
  <si>
    <t>důvod: odbor školství, sportu a kultury požádal ekonomický odbor dne 13.10.2016 o provedení rozpočtové změny. Důvodem navrhované změny je přesun finančních prostředků v rámci odboru školství, sportu a kultury ve výši 25 736,- Kč. Finanční prostředky budou použity na úhradu odvodů za porušení rozpočtové kázně u projektu v oblasti školství "Podpora technického a přírodovědného vzdělávání v Olomouckém kraji" v rámci ROP Střední Morava.</t>
  </si>
  <si>
    <t xml:space="preserve"> -Rozpočtová změna 522/16</t>
  </si>
  <si>
    <t>důvod: odbor strategického rozvoje kraje požádal ekonomický odbor dne 13.10.2016 o provedení rozpočtové změny. Důvodem navrhované změny je zapojení dotace z Ministerstva školství, mládeže a tělovýchovy ČR v celkové výši 1 843 044,84 Kč. Finanční prostředky byly poukázány na účet Olomouckého kraje z Ministerstva školství, mládeže a tělovýchovy na projekt v oblasti rozvoje lidských zdrojů "Krajský akční plán rozvoje vzdělávání Olomouckého kraje" v rámci Operačního programu Výzkum,vývoj a vzdělávání.</t>
  </si>
  <si>
    <t>ORJ - 76</t>
  </si>
  <si>
    <t>4116 - Ostatní neinv. přij. transf. ze SR</t>
  </si>
  <si>
    <t xml:space="preserve"> -Rozpočtová změna 523/16</t>
  </si>
  <si>
    <t>důvod: neinvestiční dotace ze státního rozpočtu ČR na rok 2016 poskytnutá na základě rozhodnutí Ministerstva kultury ČR č.j.: MK-S 113231/2016 - OPP ze dne 5.10.2016 ve výši 50 000,- Kč pro příspěvkovou organizaci Olomouckého kraje Muzeum Komenského v Přerově na realizaci projektu "Obnova nemovité kulturní památky - zřícenina hradu Helfštýn" z programu "Podpora obnovy kulturních památek prostřednictvím obcí s rozšířenou působností".</t>
  </si>
  <si>
    <t xml:space="preserve"> -Rozpočtová změna 524/16</t>
  </si>
  <si>
    <t>důvod: odbor veřejných zakázek a investic požádal ekonomický odbor dne 17.10.2016 o provedení rozpočtové změny. Důvodem navrhované změny je zapojení finančních prostředků do rozpočtu odboru veřejných zakázek a investic ve výši 22 781 359,22 Kč. Finanční prostředky budou zapojeny do rezervy Olomouckého kraje na investice, jedná se o zapojení zůstatku k 31.12.2015 na zvláštním bankovním účtu do rozpočtu Olomouckého kraje roku 2016.</t>
  </si>
  <si>
    <t>8115 - Změna stavu kr. prostř.na bank.účtech</t>
  </si>
  <si>
    <t xml:space="preserve"> -Rozpočtová změna 525/16</t>
  </si>
  <si>
    <t>důvod: odbory sociálních věcí a zdravotnictví požádaly ekonomický odbor dne 17.10.2016 o provedení rozpočtové změny. Důvodem navrhované změny je převedení finančních prostředků z odboru ekonomického na odbor sociálních věcí ve výši 66 120,- Kč a na odbor zdravotnictví ve výši 40 280,-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září 2016.</t>
  </si>
  <si>
    <t xml:space="preserve"> -Rozpočtová změna 526/16</t>
  </si>
  <si>
    <t>důvod: odbor veřejných zakázek a investic požádal ekonomický odbor dne 14.10.2016 o provedení rozpočtové změny. Důvodem navrhované změny je převedení finančních prostředků z odboru ekonomického na odbor veřejných zakázek a investic ve výši 75 000,- Kč. Finanční prostředky budou použity na úhradu pokuty na základě rozhodnutí Úřadu pro ochranu hospodářské soutěže u projektu v oblasti zdravotnictví "SMN a.s. - o.z. Nemocnice Přerov - modernizace pavilonu operačních oborů - I. etapa" a budou čerpány z rezervy na investice Olomouckého kraje.</t>
  </si>
  <si>
    <t xml:space="preserve"> -Rozpočtová změna 527/16</t>
  </si>
  <si>
    <t>důvod: odbor strategického rozvoje kraje požádal ekonomický odbor dne 13.10.2016 o provedení rozpočtové změny. Důvodem navrhované změny je převedení finančních prostředků z odboru ekonomického na odbor strategického rozvoje kraje ve výši 1 423 500,- Kč. Finanční prostředky budou použity na úhradu odvodu za porušení rozpočtové kázně u projektu v oblasti informačních technologií "Projektové a procesní řízení na Krajském úřadě Olomouckého kraje" a budou čerpány z rezervy na investice Olomouckého kraje.</t>
  </si>
  <si>
    <t>ORJ - 64</t>
  </si>
  <si>
    <t xml:space="preserve"> -Rozpočtová změna 528/16</t>
  </si>
  <si>
    <t>důvod: odbor školství, sportu a kultury požádal ekonomický odbor dne 3.10.2016 o provedení rozpočtové změny. Důvodem navrhované změny je zapojení finančních prostředků do rozpočtu Olomouckého kraje ve výši 12 100,- Kč. Jedná se o zapojení prostředků na příjmovém účtu kraje od zrušené příspěvkové organizace Základní škola a Mateřská škola Libavá určených na úhradu faktury od dodavatele Daňové poradenství Tomáš Paclík.</t>
  </si>
  <si>
    <t>2324 - Přijaté nekapitál. příspěvky a náhrady</t>
  </si>
  <si>
    <t xml:space="preserve"> -Rozpočtová změna 529/16</t>
  </si>
  <si>
    <t>druh rozpočtové změny: zapojení prostředků do rozpočtu</t>
  </si>
  <si>
    <t>důvod: odbor kancelář ředitele požádal ekonomický odbor dne 10.10.2016 o provedení rozpočtové změny. Důvodem navrhované změny je zapojení finančních prostředků do rozpočtu Olomouckého kraje ve výši 35 948,- Kč. Finanční prostředky budou zapojeny jako příjmy za jazykové vzdělávání zaměstnanců, kteří si část ceny hradí sami, na školní rok 2016/2017.</t>
  </si>
  <si>
    <t>důvod: odbor podpory řízení příspěvkových organizací požádal ekonomický odbor dne 10.10.2016 o provedení rozpočtové změny. Důvodem navrhované změny je přesun finančních prostředků v rámci odboru podpory řízení příspěvkových organizací v celkové výši 550 000,- Kč. Finanční prostředky budou použity na poskytnutí neinvestičního příspěvku pro příspěvkovou organizaci v oblasti školství Střední škola, Základní škola a Mateřská škola Šumperk, na akci "Oprava fasády na budově Hanácká 3", a investičního příspěvku pro příspěvkovou organizaci v oblasti školství Střední odborná škola, Litovel, na akci "Rekonstrukce elektroinstalace", na základě usnesení Rady Olomouckého kraje č. UR/107/18/2016 ze dne 19.10.2016 (bod 8.2.)</t>
  </si>
  <si>
    <t>důvod: odbor podpory řízení příspěvkových organizací požádal ekonomický odbor dne 10.10.2016 o provedení rozpočtové změny. Důvodem navrhované změny je přesun finančních prostředků v rámci odboru podpory řízení příspěvkových organizací ve výši                1 487 825,- Kč. Finanční prostředky budou použity na poskytnutí účelově určeného neinvestičního příspěvku na provoz pro příspěvkovou organizaci Olomouckého kraje v oblasti kultury Vlastivědné muzeum v Olomouci na akci "Vybavení zámku v ČPK expozicemi" a příspěvku na úhradu prokazatelné ztráty dopravcům ve veřejné linkové dopravě na úhradu nákladů vzniklých z důvodů uzavírek pro příspěvkovou organizaci Koordinátor Integrovaného dopravního systému Olomouckého kraje, na základě usnesení Rady Olomouckého kraje č. UR/107/18/2016 ze dne 19.10.2016 (bod 8.2).</t>
  </si>
  <si>
    <t>důvod: odbor podpory řízení příspěvkových organizací požádal ekonomický odbor dne 11.10.2016 o provedení rozpočtové změny. Důvodem navrhované změny je přesun finančních prostředků v rámci odboru podpory řízení příspěvkových organizací v celkové výši 202 952,- Kč. Finanční prostředky budou použity na poskytnutí neinvestičního příspěvku pro příspěvkovou organizaci v oblasti sociální Centrum Dominika Kokory na akci "Výměna oken", na základě usnesení Rady Olomouckého kraje č. UR/107/18/2016 ze dne 19.10.2016 (bod 8.2.)</t>
  </si>
  <si>
    <t xml:space="preserve"> -Rozpočtová změna 530/16</t>
  </si>
  <si>
    <t>důvod: neinvestiční dotace ze státního rozpočtu ČR na rok 2016 poskytnutá na základě rozhodnutí Ministerstva školství, mládeže a tělovýchovy ČR č.j.: MŠMT 33426-12/2016 v celkové výši 62 350 000,- Kč pro soukromé školy a školská zařízení Olomouckého kraje na 4. čtvrtletí roku 2016.</t>
  </si>
  <si>
    <t>Rozpis účelové dotace zabezpečí odbor školství, sportu a kultury</t>
  </si>
  <si>
    <t xml:space="preserve"> -Rozpočtová změna 531/16</t>
  </si>
  <si>
    <t>poskytovatel: Ministerstvo životního prostředí</t>
  </si>
  <si>
    <t>důvod: odbor strategického rozvoje kraje požádal ekonomický odbor dne 1.11.2016 o provedení rozpočtové změny. Důvodem navrhované změny je zapojení dotace z Ministerstva životního prostředí ČR v celkové výši 17 220 000,- Kč. Finanční prostředky budou poukázány na účet Olomouckého kraje z Ministerstva životního prostředí na kotlíkové dotace v rámci Operačního programu Životní prostředí 2014 - 2020.</t>
  </si>
  <si>
    <t>ORJ - 77</t>
  </si>
  <si>
    <t xml:space="preserve"> -Rozpočtová změna 532/16</t>
  </si>
  <si>
    <t>důvod: odbor zdravotnictví požádal ekonomický odbor dne 2.11.2016 o provedení rozpočtové změny. Důvodem navrhované změny je zapojení finančních prostředků do rozpočtu Olomouckého kraje ve výši 52 077,- Kč, přesun finančních prostředků v rámci odboru zdravotnictví ve výši 1 000,- Kč (povinná spoluúčast), a převedení finančních prostředků z rezervy Olomouckého kraje na odbor zdravotnictví ve výši 11 146,17 Kč (DPH). Česká pojišťovna, a.s., uhradila na účet Olomouckého kraje pojistné plnění k pojistné události pro Olomoucký kraj - náhradu škody na nemovitém majetku, pronajatém Středomoravské nemocniční a.s., odštěpný závod Nemocnice Prostějov - oprava poškozené elektroniky.</t>
  </si>
  <si>
    <t xml:space="preserve"> -Rozpočtová změna 533/16</t>
  </si>
  <si>
    <t>důvod: odbor kancelář ředitele požádal ekonomický odbor dne 9.11.2016 o provedení rozpočtové změny. Důvodem navrhované změny je přesun finančních prostředků v rámci odboru kancelář ředitele ve výši 35 000,- Kč. Finanční prostředky budou použity na úhradu výdajů na zajištění nákupu dálničních známek pro služební vozidla na rok 2017.</t>
  </si>
  <si>
    <t xml:space="preserve"> -Rozpočtová změna 534/16</t>
  </si>
  <si>
    <t>důvod: odbor kancelář ředitele požádal ekonomický odbor dne 4.11.2016 o provedení rozpočtové změny. Důvodem navrhované změny je přesun finančních prostředků v rámci odboru kancelář ředitele ve výši 105 414,- Kč. Finanční prostředky budou použity na úhradu výdajů za zpracování dat a služby spojené s informačními a komunikačními technologiemi v souvislosti s výměnou metodika spisové služby, aplikací opatření s nařízením Eidas, využitím časových razítek a zaváděním nových modulů.</t>
  </si>
  <si>
    <t xml:space="preserve"> -Rozpočtová změna 535/16</t>
  </si>
  <si>
    <t>důvod: odbor kancelář ředitele požádal ekonomický odbor dne 9.11.2016 o provedení rozpočtové změny. Důvodem navrhované změny je přesun finančních prostředků v rámci Fondu sociálních potřeb ve výši 14 000,- Kč. Finanční prostředky budou použity na zajištění navýšení prostředků na osobní účty pro nově uvolněné členy Zastupitelstva Olomouckého kraje, kterým dnem zvolení 8.11.2016 vznikl nárok na poměrnou část osobního účtu.</t>
  </si>
  <si>
    <t xml:space="preserve"> -Rozpočtová změna 536/16</t>
  </si>
  <si>
    <t>důvod: odbor strategického rozvoje kraje požádal ekonomický odbor dne 9.11.2016 o provedení rozpočtové změny. Důvodem navrhované změny je přesun finančních prostředků v rámci odboru strategického rozvoje kraje ve výši 300 000,- Kč. Finanční prostředky budou použity na poskytnutí dotace v rámci "Programu obnovy venkova pro rok 2016" v dotačním titulu "Podpora budování a obnovy infrastruktury obce" náhradní obci Postřelmůvek, na základě usnesení Zastupitelstva Olomouckého kraje č. UZ/21/40/2016 ze dne 29.4.2016.</t>
  </si>
  <si>
    <t xml:space="preserve"> -Rozpočtová změna 537/16</t>
  </si>
  <si>
    <t>důvod: odbor školství, sportu a kultury požádal ekonomický odbor dne 31.10.2016 o provedení rozpočtové změny. Důvodem navrhované změny je přesun finančních prostředků v rámci odboru školství, sportu a kultury v celkové výši 48 000,- Kč. Finanční prostředky budou použity na rozdělení dotací z dotačního titulu "Zelená škola Olomouckého kraje“ v rámci programu "Environmentální vzdělávání, výchova a osvěta v Olomouckém kraji", na základě usnesení Rady Olomouckého kraje č. UR/107/23/2016 ze dne 19.10.2016.</t>
  </si>
  <si>
    <t xml:space="preserve"> -Rozpočtová změna 538/16</t>
  </si>
  <si>
    <t>důvod: odbor veřejných zakázek a investic požádal ekonomický odbor dne 26. a 31.10.2016 o provedení rozpočtové změny. Důvodem navrhované změny je přesun finančních prostředků v rámci odboru veřejných zakázek a investic v celkové výši                6 450,51 Kč. Finanční prostředky budou použity na financování projektů v oblasti školství, jedná se pouze o změnu položek rozpočtové skladby z investičních na neinvestiční.</t>
  </si>
  <si>
    <t xml:space="preserve"> -Rozpočtová změna 539/16</t>
  </si>
  <si>
    <t>důvod: odbor veřejných zakázek a investic požádal ekonomický odbor dne 2. a 3.11.2016 o provedení rozpočtové změny. Důvodem navrhované změny je přesun finančních prostředků v rámci odboru veřejných zakázek a investic v celkové výši 285 678,04 Kč. Finanční prostředky budou použity na financování projektů v oblasti sociální, jedná se pouze o změnu položek rozpočtové skladby z investičních na neinvestiční.</t>
  </si>
  <si>
    <t xml:space="preserve"> -Rozpočtová změna 540/16</t>
  </si>
  <si>
    <t>důvod: odbor strategického rozvoje kraje požádal ekonomický odbor dne 7.11.2016 o provedení rozpočtové změny. Důvodem navrhované změny je přesun finančních prostředků v rámci odboru strategického rozvoje kraje v celkové výši 23 940,- Kč. Finanční prostředky budou použity na financování projektu "Služby sociální prevence v Olomouckém kraji" v rámci Operačního programu zaměstnanost.</t>
  </si>
  <si>
    <t>Odbor strategického rozvoje kraje, územ. plánování a stavebního řádu</t>
  </si>
  <si>
    <t>ORJ - 60</t>
  </si>
  <si>
    <t xml:space="preserve"> -Rozpočtová změna 541/16</t>
  </si>
  <si>
    <t>důvod: neinvestiční dotace ze státního rozpočtu ČR na rok 2016 poskytnutá na základě rozhodnutí Ministerstva školství, mládeže a tělovýchovy ČR č.j.: 32833-12/2016 ze dne 2.11.2016 v celkové výši 5 602 500,- Kč na rozvojový program "Podpora odborného vzdělávání ve školním roce 2016/2017“.</t>
  </si>
  <si>
    <t xml:space="preserve"> -Rozpočtová změna 542/16</t>
  </si>
  <si>
    <t>důvod: neinvestiční dotace ze státního rozpočtu ČR na rok 2016 poskytnutá na základě rozhodnutí Ministerstva práce a sociálních věcí ČR  č.j.: MPSV-2016/236473-211 ze dne 4.11.2016 ve výši 621 000,- Kč na "Dotace na podporu samosprávy v oblasti stárnutí".</t>
  </si>
  <si>
    <t xml:space="preserve"> -Rozpočtová změna 543/16</t>
  </si>
  <si>
    <t>důvod: odbor školství, sportu a kultury požádal ekonomický odbor dne 11.11.2016 o provedení rozpočtové změny. Důvodem navrhované změny je snížení neinvestiční dotace ze státního rozpočtu ČR na rok 2016 poskytnuté na základě rozhodnutí Ministerstva školství, mládeže a tělovýchovy ČR č.j.: MSMT-13449-12/2016-4 ze dne 23.9.2016 v celkové výši 615 829,- Kč na rozvojový program "Podpora organizace a ukončování středního vzdělávání maturitní zkouškou na vybraných školách v podzimním zkušebním období roku 2016“ pro vybrané střední školy zřizované Olomouckým krajem, nevyčerpané prostředky ve výši 10 255,31 Kč budou vráceny na účet Ministerstva školství, mládeže a tělovýchovy.</t>
  </si>
  <si>
    <t xml:space="preserve"> -Rozpočtová změna 544/16</t>
  </si>
  <si>
    <t>důvod: odbor strategického rozvoje kraje požádal ekonomický odbor dne 10.11.2016 o provedení rozpočtové změny. Důvodem navrhované změny je přesun finančních prostředků v rámci odboru strategického rozvoje kraje ve výši 1 843 044,84 Kč. Finanční prostředky budou použity na financování projektu v oblasti rozvoje lidských zdrojů "Krajský akční plán rozvoje vzdělávání Olomouckého kraje" v rámci Operačního programu Výzkum,vývoj a vzdělávání.</t>
  </si>
  <si>
    <t xml:space="preserve"> -Rozpočtová změna 545/16</t>
  </si>
  <si>
    <t>druh rozpočtové změny: vnitřní rozpočtová změna - přesun mezi jednotlivými položkami, paragrafy a odbory ekonomickým a podpory řízení příspěvkových organizací</t>
  </si>
  <si>
    <t xml:space="preserve"> -Rozpočtová změna 546/16</t>
  </si>
  <si>
    <t>důvod: odbor školství, sportu a kultury požádal ekonomický odbor dne 10.11.2016 o provedení rozpočtové změny. Důvodem navrhované změny je přesun finančních prostředků v rámci odboru školství, sportu a kultury v celkové výši 50 500,- Kč. Finanční prostředky budou použity na úhradu nákladů spojených s organizací soutěží a přehlídek.</t>
  </si>
  <si>
    <t xml:space="preserve"> -Rozpočtová změna 547/16</t>
  </si>
  <si>
    <t xml:space="preserve"> -Rozpočtová změna 548/16</t>
  </si>
  <si>
    <t xml:space="preserve"> -Rozpočtová změna 549/16</t>
  </si>
  <si>
    <t xml:space="preserve"> -Rozpočtová změna 550/16</t>
  </si>
  <si>
    <t>důvod: odbor veřejných zakázek a investic požádal ekonomický odbor dne 14.11.2016 o provedení rozpočtové změny. Důvodem navrhované změny je přesun finančních prostředků v rámci odboru veřejných zakázek a investic ve výši 1 188,- Kč. Finanční prostředky budou použity na financování projektu v oblasti zdravotnictví "SMN a.s. - o.z. Nemocnice Prostějov - Rekonstrukce rehabilitace", jedná se pouze o změnu položky rozpočtové skladby z investiční na neinvestiční.</t>
  </si>
  <si>
    <t xml:space="preserve"> -Rozpočtová změna 551/16</t>
  </si>
  <si>
    <t>důvod: odbor veřejných zakázek a investic požádal ekonomický odbor dne 14.11.2016 o provedení rozpočtové změny. Důvodem navrhované změny je převedení finančních prostředků z odboru veřejných zakázek a investic na odbor ekonomický v celkové výši          4 259 216,74 Kč. Finanční prostředky nebudou použity na financování výdajů projektů v oblasti školství a budou převedeny do rezervy na investice Olomouckého kraje.</t>
  </si>
  <si>
    <t xml:space="preserve"> -Rozpočtová změna 552/16</t>
  </si>
  <si>
    <t>důvod: odbor veřejných zakázek a investic požádal ekonomický odbor dne 14.11.2016 o provedení rozpočtové změny. Důvodem navrhované změny je převedení finančních prostředků z odboru veřejných zakázek a investic na odbor ekonomický v celkové výši          1 838 613,46 Kč. Finanční prostředky nebudou použity na financování výdajů projektů v oblasti sociální a budou převedeny do rezervy na investice Olomouckého kraje.</t>
  </si>
  <si>
    <t xml:space="preserve"> -Rozpočtová změna 553/16</t>
  </si>
  <si>
    <t>důvod: odbor veřejných zakázek a investic požádal ekonomický odbor dne 14.11.2016 o provedení rozpočtové změny. Důvodem navrhované změny je převedení finančních prostředků z odboru veřejných zakázek a investic na odbor ekonomický v celkové výši         11 381 197,15 Kč. Finanční prostředky nebudou použity na financování výdajů projektů v oblasti dopravy a budou převedeny do rezervy na investice Olomouckého kraje.</t>
  </si>
  <si>
    <t xml:space="preserve"> -Rozpočtová změna 554/16</t>
  </si>
  <si>
    <t>důvod: odbor veřejných zakázek a investic požádal ekonomický odbor dne 14.11.2016 o provedení rozpočtové změny. Důvodem navrhované změny je převedení finančních prostředků z odboru ekonomického na odbor veřejných zakázek a investic ve výši           934 329,39 Kč. Finanční prostředky budou použity na financování výdajů projektu v oblasti sociální "Sociální služby pro seniory Šumperk - rekonstrukce kuchyně" a budou čerpány z rezervy na investice Olomouckého kraje.</t>
  </si>
  <si>
    <t xml:space="preserve"> -Rozpočtová změna 555/16</t>
  </si>
  <si>
    <t>důvod: odbor kancelář ředitele požádal ekonomický odbor dne 15.11.2016 o provedení rozpočtové změny. Důvodem navrhované změny je převedení finančních prostředků z odboru ekonomického na odbor kancelář ředitele v celkové výši 307 000,- Kč. Finanční prostředky budou použity na úhradu programového vybavení, zpracování dat a služby související s informačními a telekomunikačními technologiemi, a budou čerpány z rezervy Olomouckého kraje.</t>
  </si>
  <si>
    <t xml:space="preserve"> -Rozpočtová změna 556/16</t>
  </si>
  <si>
    <t>důvod: odbor tajemníka hejtmana požádal ekonomický odbor dne 16.11.2016 o provedení rozpočtové změny. Důvodem navrhované změny je převedení finančních prostředků z odboru zastupitelé na odbor kancelář ředitele v celkové výši 241 200,- Kč. Finanční prostředky budou použity na financování dohod uzavřených v souvislosti s předáním funkce do konce roku 2016.</t>
  </si>
  <si>
    <t xml:space="preserve"> -Rozpočtová změna 557/16</t>
  </si>
  <si>
    <t>důvod: odbor strategického rozvoje kraje požádal ekonomický odbor dne 21.11.2016 o provedení rozpočtové změny. Důvodem navrhované změny je zapojení finančních prostředků do rozpočtu odboru strategického rozvoje kraje ve výši 11,88 Kč. Finanční prostředky budou použity na financování "Kotlíkových dotací v Olomouckém kraji" v rámci Operačního programu Životní prostředí 2014 - 2020. Jedná se o zapojení zbylé části zůstatku k 31.12.2015 na zvláštním bankovním účtu do rozpočtu Olomouckého kraje roku 2016.</t>
  </si>
  <si>
    <t xml:space="preserve"> -Rozpočtová změna 558/16</t>
  </si>
  <si>
    <t xml:space="preserve"> -Rozpočtová změna 559/16</t>
  </si>
  <si>
    <t>důvod: neinvestiční dotace ze státního rozpočtu ČR na rok 2016 poskytnutá na základě Dodatku č. 1 k rozhodnutí Ministerstva školství, mládeže a tělovýchovy ČR č.j.: MSMT-27288-12/2016-1 v celkové výši 31 502 457,- Kč na rozvojový program "Zvýšení platů pracovníků regionálního školství“.</t>
  </si>
  <si>
    <t xml:space="preserve"> -Rozpočtová změna 560/16</t>
  </si>
  <si>
    <t xml:space="preserve">důvod: neinvestiční dotace ze státního rozpočtu ČR na rok 2016 poskytnutá na základě rozhodnutí Ministerstva financí ČR č.j.: MF-38120/2016/1201-2 ze dne 16.11.2016 ve výši                                    187 307,93 Kč na úhradu doložených nákladů vzniklých lékárnám s odevzdáním nepoužitelných léčiv a s jejich odstraněním za III. čtvrtletí roku 2016. </t>
  </si>
  <si>
    <t xml:space="preserve"> -Rozpočtová změna 561/16</t>
  </si>
  <si>
    <t>důvod: odbor tajemníka hejtmana požádal ekonomický odbor dne 21.11.2016 o provedení rozpočtové změny. Důvodem navrhované změny je převedení finančních prostředků z odboru zastupitelé na odbor kancelář ředitele v celkové výši 25 000,- Kč. Finanční prostředky budou použity na úhradu kancelářských potřeb v souvislosti s nástupem nového vedení Olomouckého kraje.</t>
  </si>
  <si>
    <t xml:space="preserve"> -Rozpočtová změna 562/16</t>
  </si>
  <si>
    <t>důvod: odbor kancelář ředitele požádal ekonomický odbor dne 18.11.2016 o provedení rozpočtové změny. Důvodem navrhované změny je přesun finančních prostředků v rámci odboru kancelář ředitele v celkové výši 50 225,08 Kč. Finanční prostředky budou použity na úhradu výdajů v souvislosti s konáním voleb do Senátu Parlamentu České republiky a do zastupitelstva kraje vyhlášených na 7. října a 8. října 2016 na činnost krajského úřadu.</t>
  </si>
  <si>
    <t xml:space="preserve"> -Rozpočtová změna 563/16</t>
  </si>
  <si>
    <t>důvod: odbor školství, sportu a kultury požádal ekonomický odbor dne 21.11.2016 o provedení rozpočtové změny. Důvodem navrhované změny je snížení neinvestiční dotace ze státního rozpočtu ČR na rok 2016 poskytnuté na základě dopisu Ministerstva školství, mládeže a tělovýchovy ČR č.j.: MSMT-14119/2016-3 ze dne 12.9.2016 v celkové výši          685 500,- Kč na program "Podpora sociálně znevýhodněných romských žáků středních škol a studentů vyšších odborných škol a konzervatoří na září - prosinec 2016“ pro střední školy zřizované Olomouckým krajem, nevyčerpané prostředky v celkové výši 157 657,- Kč budou vráceny na účet Ministerstva školství, mládeže a tělovýchovy.</t>
  </si>
  <si>
    <t xml:space="preserve"> -Rozpočtová změna 564/16</t>
  </si>
  <si>
    <t>důvod: odbory sociálních věcí a zdravotnictví požádaly ekonomický odbor dne 21. a 22.11.2016 o provedení rozpočtové změny. Důvodem navrhované změny je převedení finančních prostředků z odboru ekonomického na odbor sociálních věcí ve výši 39 520,- Kč a na odbor zdravotnictví ve výši 43 320,-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říjen 2016.</t>
  </si>
  <si>
    <t>důvod: odbor podpory řízení příspěvkových organizací požádal ekonomický odbor dne 9.11.2016 o provedení rozpočtové změny. Důvodem navrhované změny je převedení finančních prostředků z rozpočtu odboru podpory řízení příspěvkových organizací na odbor ekonomický ve výši 200 000,- Kč. Finanční prostředky nebudou použity na financování investiční akce příspěvkové organizace Olomouckého kraje Domov na Zámečku Rokytnice "Projektová dokumentace k rozšíření EPS" a budou převedeny do rezervy na investice Olomouckého kraje, na základě usnesení Rady Olomouckého kraje č. UR/2/36/2016 ze dne 28.11.2016 (bod 10.1.).</t>
  </si>
  <si>
    <t>důvod: odbor podpory řízení příspěvkových organizací požádal ekonomický odbor dne 2.11.2016 o provedení rozpočtové změny. Důvodem navrhované změny je přesun finančních prostředků v rámci odboru podpory řízení příspěvkových organizací v celkové výši 169 500,- Kč. Finanční prostředky budou použity na poskytnutí neinvestičního příspěvku na provoz - mzdové náklady pro příspěvkovou organizaci v oblasti školství Obchodní akademie, Mohelnice, na poskytnutí neinvestičního příspěvku na provoz pro příspěvkovou organizaci v oblasti školství Střední škola, Základní škola a Mateřská škola prof. V. Vejdovského Olomouc - Hejčín, a na poskytnutí neinvestičního příspěvku na provoz - mzdové náklady pro příspěvkovou organizaci v oblasti školství Střední škola a Základní škola, Lipník nad Bečvou, na základě usnesení Rady Olomouckého kraje č. UR/2/36/2016 ze dne 28.11.2016 (bod 10.1).</t>
  </si>
  <si>
    <t>důvod: odbor podpory řízení příspěvkových organizací požádal ekonomický odbor dne 7.11.2016 o provedení rozpočtové změny. Důvodem navrhované změny je přesun finančních prostředků v rámci odboru podpory řízení příspěvkových organizací ve výši         232 496,99 Kč. Finanční prostředky budou použity na poskytnutí účelově určeného neinvestičního příspěvku na provoz pro příspěvkovou organizaci Vlastivědné muzeum, Šumperk, na akci v oblasti kultury "Nová expozice v Lovecko-lesnickém muzeu v Úsově", na základě usnesení Rady Olomouckého kraje č. UR/2/36/2016 a UR/2/37/2016 ze dne 28.11.2016 (bod 10.1. a 10.2.).</t>
  </si>
  <si>
    <t>důvod: odbor podpory řízení příspěvkových organizací požádal ekonomický odbor dne 10.11.2016 o provedení rozpočtové změny. Důvodem navrhované změny je přesun finančních prostředků v rámci odboru podpory řízení příspěvkových organizací v celkové výši 505 317,25 Kč. Finanční prostředky budou použity na poskytnutí investičního příspěvku na akce v oblasti školství pro příspěvkové organizace Základní škola a Mateřská škola logopedická, Olomouc, a Základní škola, Uničov, na základě usnesení Rady Olomouckého kraje č. UR/2/36/2016 a UR/2/37/2016 ze dne 28.11.2016 (bod 10.1. a 10.2.).</t>
  </si>
  <si>
    <t>důvod: odbor podpory řízení příspěvkových organizací požádal ekonomický odbor dne 18.11.2016 o provedení rozpočtové změny. Důvodem navrhované změny je převedení finančních prostředků z rozpočtu odboru podpory řízení příspěvkových organizací na odbor ekonomický ve výši 32 975,40 Kč, převedení finančních prostředků z rozpočtu odboru podpory řízení příspěvkových organizací na odbor veřejných zakázek a investic ve výši      400 000,- Kč a přesun finančních prostředků v rámci odboru podpory řízení příspěvkových organizací ve výši 42 531,60 Kč. Finanční prostředky nebudou použity na financování investičních akcí příspěvkových organizací Olomouckého kraje Vincentinum - poskytovatel sociálních služeb Šternberk a Domov seniorů POHODA, Olomouc, a budou převedeny do rezervy na investice Olomouckého kraje, na financování neinvestiční akce příspěvkové organizace Olomouckého kraje Domov pro seniory Červenka a na financování investiční akce v oblasti sociální "Domov pro seniory Javorník - rekonstrukce ČOV Kobylá", na základě usnesení Rady Olomouckého kraje č. UR/2/36/2016 a UR/2/37/2016 ze dne 28.11.2016 (bod 10.1. a 10.2.).</t>
  </si>
  <si>
    <t xml:space="preserve"> -Rozpočtová změna 565/16</t>
  </si>
  <si>
    <t>důvod: odbor podpory řízení příspěvkových organizací požádal ekonomický odbor dne 7.11.2016 o provedení rozpočtové změny. Důvodem navrhované změny je zapojení finančních prostředků do rozpočtu Olomouckého kraje ve výši 10 747,- Kč. Finanční prostředky na provoz - nájemné budou zvýšeny u příspěvkové organizace v oblasti kultury Vědecká knihovna, Olomouc.</t>
  </si>
  <si>
    <t>2132 - Příjmy z pronájmu ostat. nemov. a j. č.</t>
  </si>
  <si>
    <t xml:space="preserve"> -Rozpočtová změna 566/16</t>
  </si>
  <si>
    <t>důvod: odbor podpory řízení příspěvkových organizací požádal ekonomický odbor dne 10.11.2016 o provedení rozpočtové změny. Důvodem navrhované změny je zapojení finančních prostředků do rozpočtu Olomouckého kraje ve výši 28 256,- Kč. Finanční prostředky na provoz - nájemné budou zvýšeny u zvýšeny u příspěvkové organizace v oblasti školství Dům dětí a mládeže, Olomouc.</t>
  </si>
  <si>
    <t>Grantová schémata, OPŽP, OP VPK, OPZ, IOP, OP LZZ, OPZ. OP VVV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</si>
</sst>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0\ &quot;Kč&quot;;\-#,##0\ &quot;Kč&quot;"/>
    <numFmt numFmtId="164" formatCode="00,000"/>
    <numFmt numFmtId="165" formatCode="00000"/>
    <numFmt numFmtId="166" formatCode="00000000"/>
    <numFmt numFmtId="167" formatCode="00000000000"/>
  </numFmts>
  <fonts count="27"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i/>
      <sz val="11"/>
      <name val="Arial"/>
      <family val="2"/>
    </font>
    <font>
      <b/>
      <sz val="11"/>
      <name val="Arial CE"/>
      <charset val="238"/>
    </font>
    <font>
      <i/>
      <sz val="9"/>
      <name val="Arial CE"/>
      <charset val="238"/>
    </font>
    <font>
      <i/>
      <sz val="11"/>
      <name val="Arial CE"/>
      <charset val="238"/>
    </font>
    <font>
      <b/>
      <sz val="8"/>
      <color indexed="81"/>
      <name val="Tahoma"/>
      <family val="2"/>
      <charset val="238"/>
    </font>
    <font>
      <sz val="8"/>
      <color indexed="81"/>
      <name val="Tahoma"/>
      <family val="2"/>
      <charset val="238"/>
    </font>
    <font>
      <i/>
      <sz val="10"/>
      <name val="Arial"/>
      <family val="2"/>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CE"/>
      <family val="2"/>
      <charset val="238"/>
    </font>
    <font>
      <b/>
      <i/>
      <sz val="10"/>
      <name val="Arial CE"/>
      <charset val="238"/>
    </font>
    <font>
      <sz val="9"/>
      <name val="Arial CE"/>
      <charset val="238"/>
    </font>
    <font>
      <sz val="11"/>
      <color indexed="10"/>
      <name val="Arial"/>
      <family val="2"/>
      <charset val="238"/>
    </font>
    <font>
      <b/>
      <i/>
      <sz val="11"/>
      <name val="Arial"/>
      <family val="2"/>
      <charset val="238"/>
    </font>
    <font>
      <sz val="11"/>
      <name val="Calibri"/>
      <family val="2"/>
      <charset val="238"/>
    </font>
  </fonts>
  <fills count="3">
    <fill>
      <patternFill patternType="none"/>
    </fill>
    <fill>
      <patternFill patternType="gray125"/>
    </fill>
    <fill>
      <patternFill patternType="solid">
        <fgColor indexed="42"/>
        <bgColor indexed="64"/>
      </patternFill>
    </fill>
  </fills>
  <borders count="22">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s>
  <cellStyleXfs count="2">
    <xf numFmtId="0" fontId="0" fillId="0" borderId="0"/>
    <xf numFmtId="0" fontId="5" fillId="0" borderId="0"/>
  </cellStyleXfs>
  <cellXfs count="251">
    <xf numFmtId="0" fontId="0" fillId="0" borderId="0" xfId="0"/>
    <xf numFmtId="0" fontId="5" fillId="0" borderId="0" xfId="1"/>
    <xf numFmtId="0" fontId="7" fillId="0" borderId="0" xfId="1" applyFont="1" applyBorder="1"/>
    <xf numFmtId="0" fontId="6" fillId="0" borderId="0" xfId="1" applyFont="1"/>
    <xf numFmtId="0" fontId="16" fillId="0" borderId="0" xfId="0" applyFont="1"/>
    <xf numFmtId="0" fontId="10" fillId="0" borderId="0" xfId="0" applyFont="1" applyFill="1"/>
    <xf numFmtId="0" fontId="18" fillId="0" borderId="0" xfId="0" applyFont="1" applyFill="1" applyBorder="1" applyAlignment="1"/>
    <xf numFmtId="0" fontId="19" fillId="0" borderId="0" xfId="0" applyFont="1" applyFill="1"/>
    <xf numFmtId="0" fontId="2" fillId="0" borderId="0" xfId="0" applyFont="1" applyFill="1" applyAlignment="1">
      <alignment horizontal="left"/>
    </xf>
    <xf numFmtId="0" fontId="0" fillId="0" borderId="0" xfId="0" applyFont="1" applyFill="1"/>
    <xf numFmtId="0" fontId="20" fillId="0" borderId="0" xfId="0" applyFont="1" applyFill="1" applyAlignment="1">
      <alignment horizontal="right"/>
    </xf>
    <xf numFmtId="0" fontId="0" fillId="0" borderId="0" xfId="0" applyFont="1"/>
    <xf numFmtId="0" fontId="15" fillId="0" borderId="6" xfId="0" applyFont="1" applyFill="1" applyBorder="1" applyAlignment="1">
      <alignment horizontal="center"/>
    </xf>
    <xf numFmtId="0" fontId="21" fillId="0" borderId="7" xfId="0" applyFont="1" applyFill="1" applyBorder="1" applyAlignment="1">
      <alignment horizontal="center"/>
    </xf>
    <xf numFmtId="164" fontId="0" fillId="0" borderId="6" xfId="0" applyNumberFormat="1" applyFont="1" applyFill="1" applyBorder="1" applyAlignment="1">
      <alignment horizontal="center"/>
    </xf>
    <xf numFmtId="0" fontId="0" fillId="0" borderId="8" xfId="0" applyFont="1" applyFill="1" applyBorder="1" applyAlignment="1">
      <alignment horizontal="center"/>
    </xf>
    <xf numFmtId="0" fontId="15" fillId="0" borderId="7" xfId="0" applyFont="1" applyFill="1" applyBorder="1"/>
    <xf numFmtId="4" fontId="15" fillId="0" borderId="8" xfId="0" applyNumberFormat="1" applyFont="1" applyFill="1" applyBorder="1" applyAlignment="1">
      <alignment horizontal="right" wrapText="1"/>
    </xf>
    <xf numFmtId="165" fontId="0" fillId="0" borderId="6" xfId="0" applyNumberFormat="1" applyFont="1" applyFill="1" applyBorder="1" applyAlignment="1">
      <alignment horizontal="center"/>
    </xf>
    <xf numFmtId="0" fontId="22" fillId="0" borderId="6" xfId="0" applyFont="1" applyFill="1" applyBorder="1"/>
    <xf numFmtId="0" fontId="18" fillId="0" borderId="9" xfId="0" applyFont="1" applyFill="1" applyBorder="1" applyAlignment="1"/>
    <xf numFmtId="4" fontId="18" fillId="0" borderId="6" xfId="0" applyNumberFormat="1" applyFont="1" applyFill="1" applyBorder="1" applyAlignment="1"/>
    <xf numFmtId="165" fontId="0" fillId="0" borderId="0" xfId="0" applyNumberFormat="1" applyFont="1" applyFill="1" applyBorder="1" applyAlignment="1">
      <alignment horizontal="center"/>
    </xf>
    <xf numFmtId="0" fontId="22" fillId="0" borderId="0" xfId="0" applyFont="1" applyFill="1" applyBorder="1"/>
    <xf numFmtId="4" fontId="18" fillId="0" borderId="0" xfId="0" applyNumberFormat="1" applyFont="1" applyFill="1" applyBorder="1" applyAlignment="1"/>
    <xf numFmtId="0" fontId="10" fillId="0" borderId="0" xfId="0" applyFont="1"/>
    <xf numFmtId="0" fontId="18" fillId="0" borderId="0" xfId="0" applyFont="1" applyBorder="1" applyAlignment="1">
      <alignment horizontal="center"/>
    </xf>
    <xf numFmtId="0" fontId="18" fillId="0" borderId="0" xfId="0" applyFont="1" applyBorder="1" applyAlignment="1"/>
    <xf numFmtId="0" fontId="2" fillId="0" borderId="0" xfId="0" applyFont="1" applyAlignment="1">
      <alignment horizontal="left"/>
    </xf>
    <xf numFmtId="0" fontId="19" fillId="0" borderId="0" xfId="0" applyFont="1"/>
    <xf numFmtId="0" fontId="15" fillId="0" borderId="6" xfId="0" applyFont="1" applyBorder="1" applyAlignment="1">
      <alignment horizontal="center"/>
    </xf>
    <xf numFmtId="0" fontId="21" fillId="0" borderId="7" xfId="0" applyFont="1" applyBorder="1" applyAlignment="1">
      <alignment horizontal="center"/>
    </xf>
    <xf numFmtId="0" fontId="0" fillId="0" borderId="6" xfId="0" applyFont="1" applyFill="1" applyBorder="1" applyAlignment="1">
      <alignment horizontal="center"/>
    </xf>
    <xf numFmtId="0" fontId="15" fillId="0" borderId="6" xfId="0" applyFont="1" applyFill="1" applyBorder="1" applyAlignment="1"/>
    <xf numFmtId="0" fontId="18" fillId="0" borderId="10" xfId="0" applyFont="1" applyFill="1" applyBorder="1"/>
    <xf numFmtId="4" fontId="18" fillId="0" borderId="6" xfId="0" applyNumberFormat="1" applyFont="1" applyFill="1" applyBorder="1"/>
    <xf numFmtId="0" fontId="7" fillId="0" borderId="0" xfId="0" applyFont="1" applyFill="1" applyAlignment="1">
      <alignment horizontal="justify" vertical="top" wrapText="1"/>
    </xf>
    <xf numFmtId="0" fontId="7" fillId="0" borderId="0" xfId="0" applyFont="1" applyFill="1" applyAlignment="1">
      <alignment horizontal="center" vertical="top" wrapText="1"/>
    </xf>
    <xf numFmtId="0" fontId="18" fillId="0" borderId="0" xfId="0" applyFont="1" applyFill="1" applyBorder="1" applyAlignment="1">
      <alignment horizontal="center"/>
    </xf>
    <xf numFmtId="0" fontId="10" fillId="0" borderId="0" xfId="0" applyFont="1" applyFill="1" applyAlignment="1">
      <alignment horizontal="center"/>
    </xf>
    <xf numFmtId="0" fontId="16" fillId="0" borderId="0" xfId="0" applyFont="1" applyFill="1"/>
    <xf numFmtId="0" fontId="0" fillId="0" borderId="0" xfId="0" applyFill="1" applyAlignment="1">
      <alignment horizontal="center"/>
    </xf>
    <xf numFmtId="0" fontId="0" fillId="0" borderId="0" xfId="0" applyFill="1"/>
    <xf numFmtId="0" fontId="17" fillId="0" borderId="0" xfId="0" applyFont="1" applyFill="1" applyAlignment="1">
      <alignment horizontal="justify" vertical="top" wrapText="1"/>
    </xf>
    <xf numFmtId="0" fontId="15" fillId="0" borderId="6" xfId="0" applyFont="1" applyBorder="1" applyAlignment="1"/>
    <xf numFmtId="0" fontId="15" fillId="0" borderId="7" xfId="0" applyFont="1" applyFill="1" applyBorder="1" applyAlignment="1">
      <alignment horizontal="center"/>
    </xf>
    <xf numFmtId="0" fontId="21" fillId="0" borderId="6" xfId="0" applyFont="1" applyFill="1" applyBorder="1" applyAlignment="1">
      <alignment horizontal="left"/>
    </xf>
    <xf numFmtId="4" fontId="0" fillId="0" borderId="0" xfId="0" applyNumberFormat="1"/>
    <xf numFmtId="0" fontId="21" fillId="0" borderId="9" xfId="0" applyFont="1" applyBorder="1" applyAlignment="1">
      <alignment horizontal="center"/>
    </xf>
    <xf numFmtId="0" fontId="15" fillId="0" borderId="6" xfId="0" applyFont="1" applyBorder="1" applyAlignment="1">
      <alignment horizontal="center" wrapText="1"/>
    </xf>
    <xf numFmtId="3" fontId="0" fillId="0" borderId="6" xfId="0" applyNumberFormat="1" applyFont="1" applyBorder="1" applyAlignment="1">
      <alignment horizontal="center"/>
    </xf>
    <xf numFmtId="1" fontId="0" fillId="0" borderId="6" xfId="0" applyNumberFormat="1" applyFont="1" applyFill="1" applyBorder="1" applyAlignment="1">
      <alignment horizontal="center"/>
    </xf>
    <xf numFmtId="0" fontId="21" fillId="0" borderId="11" xfId="0" applyFont="1" applyFill="1" applyBorder="1" applyAlignment="1">
      <alignment horizontal="left"/>
    </xf>
    <xf numFmtId="4" fontId="15" fillId="0" borderId="6" xfId="0" applyNumberFormat="1" applyFont="1" applyFill="1" applyBorder="1" applyAlignment="1"/>
    <xf numFmtId="165" fontId="0" fillId="0" borderId="6" xfId="0" applyNumberFormat="1" applyFont="1" applyBorder="1" applyAlignment="1">
      <alignment horizontal="center"/>
    </xf>
    <xf numFmtId="0" fontId="23" fillId="0" borderId="0" xfId="0" applyFont="1"/>
    <xf numFmtId="0" fontId="15" fillId="0" borderId="0" xfId="0" applyFont="1" applyAlignment="1">
      <alignment horizontal="right"/>
    </xf>
    <xf numFmtId="0" fontId="15" fillId="0" borderId="7" xfId="0" applyFont="1" applyBorder="1" applyAlignment="1">
      <alignment horizontal="center"/>
    </xf>
    <xf numFmtId="0" fontId="0" fillId="0" borderId="6" xfId="0" applyFont="1" applyBorder="1" applyAlignment="1">
      <alignment horizontal="center"/>
    </xf>
    <xf numFmtId="4" fontId="15" fillId="0" borderId="6" xfId="0" applyNumberFormat="1" applyFont="1" applyBorder="1"/>
    <xf numFmtId="0" fontId="22" fillId="0" borderId="6" xfId="0" applyFont="1" applyBorder="1"/>
    <xf numFmtId="0" fontId="18" fillId="0" borderId="10" xfId="0" applyFont="1" applyBorder="1"/>
    <xf numFmtId="4" fontId="18" fillId="0" borderId="6" xfId="0" applyNumberFormat="1" applyFont="1" applyBorder="1"/>
    <xf numFmtId="0" fontId="15" fillId="0" borderId="0" xfId="0" applyFont="1" applyFill="1" applyBorder="1" applyAlignment="1">
      <alignment horizontal="center"/>
    </xf>
    <xf numFmtId="3" fontId="0" fillId="0" borderId="0" xfId="0" applyNumberFormat="1" applyFont="1" applyBorder="1" applyAlignment="1">
      <alignment horizontal="center"/>
    </xf>
    <xf numFmtId="165" fontId="0" fillId="0" borderId="0" xfId="0" applyNumberFormat="1" applyFont="1" applyBorder="1" applyAlignment="1">
      <alignment horizontal="center"/>
    </xf>
    <xf numFmtId="0" fontId="15" fillId="0" borderId="0" xfId="0" applyFont="1" applyBorder="1" applyAlignment="1">
      <alignment horizontal="center"/>
    </xf>
    <xf numFmtId="164" fontId="0" fillId="0" borderId="0" xfId="0" applyNumberFormat="1" applyFont="1" applyFill="1" applyBorder="1" applyAlignment="1">
      <alignment horizontal="center"/>
    </xf>
    <xf numFmtId="0" fontId="0" fillId="0" borderId="0" xfId="0" applyFont="1" applyFill="1" applyBorder="1" applyAlignment="1">
      <alignment horizontal="center"/>
    </xf>
    <xf numFmtId="0" fontId="17" fillId="0" borderId="0" xfId="0" applyFont="1" applyAlignment="1"/>
    <xf numFmtId="0" fontId="23" fillId="0" borderId="0" xfId="0" applyFont="1" applyFill="1"/>
    <xf numFmtId="0" fontId="15" fillId="0" borderId="0" xfId="0" applyFont="1" applyFill="1" applyAlignment="1">
      <alignment horizontal="right"/>
    </xf>
    <xf numFmtId="166" fontId="0" fillId="0" borderId="0" xfId="0" applyNumberFormat="1" applyFont="1" applyBorder="1" applyAlignment="1">
      <alignment horizontal="center"/>
    </xf>
    <xf numFmtId="167" fontId="0" fillId="0" borderId="0" xfId="0" applyNumberFormat="1" applyFont="1" applyFill="1" applyBorder="1" applyAlignment="1">
      <alignment horizontal="center"/>
    </xf>
    <xf numFmtId="0" fontId="21" fillId="0" borderId="6" xfId="0" applyFont="1" applyBorder="1" applyAlignment="1">
      <alignment horizontal="left"/>
    </xf>
    <xf numFmtId="0" fontId="21" fillId="0" borderId="7" xfId="0" applyFont="1" applyFill="1" applyBorder="1" applyAlignment="1">
      <alignment horizontal="left"/>
    </xf>
    <xf numFmtId="0" fontId="20" fillId="0" borderId="0" xfId="0" applyFont="1" applyAlignment="1">
      <alignment horizontal="right"/>
    </xf>
    <xf numFmtId="164" fontId="0" fillId="0" borderId="0" xfId="0" applyNumberFormat="1" applyFont="1" applyBorder="1" applyAlignment="1">
      <alignment horizontal="center"/>
    </xf>
    <xf numFmtId="1" fontId="0" fillId="0" borderId="6" xfId="0" applyNumberFormat="1" applyFont="1" applyBorder="1" applyAlignment="1">
      <alignment horizontal="center"/>
    </xf>
    <xf numFmtId="4" fontId="15" fillId="0" borderId="6" xfId="0" applyNumberFormat="1" applyFont="1" applyBorder="1" applyAlignment="1"/>
    <xf numFmtId="2" fontId="0" fillId="0" borderId="0" xfId="0" applyNumberFormat="1" applyFont="1" applyBorder="1" applyAlignment="1">
      <alignment horizontal="center"/>
    </xf>
    <xf numFmtId="0" fontId="0" fillId="0" borderId="0" xfId="0" applyNumberFormat="1" applyFont="1" applyBorder="1" applyAlignment="1">
      <alignment horizontal="center"/>
    </xf>
    <xf numFmtId="0" fontId="18" fillId="0" borderId="9" xfId="0" applyFont="1" applyBorder="1" applyAlignment="1"/>
    <xf numFmtId="4" fontId="18" fillId="0" borderId="6" xfId="0" applyNumberFormat="1" applyFont="1" applyBorder="1" applyAlignment="1"/>
    <xf numFmtId="0" fontId="0" fillId="0" borderId="0" xfId="0" applyFont="1" applyAlignment="1">
      <alignment horizontal="center"/>
    </xf>
    <xf numFmtId="0" fontId="23" fillId="0" borderId="0" xfId="0" applyFont="1" applyAlignment="1">
      <alignment horizontal="center"/>
    </xf>
    <xf numFmtId="4" fontId="15" fillId="0" borderId="6" xfId="0" applyNumberFormat="1" applyFont="1" applyFill="1" applyBorder="1"/>
    <xf numFmtId="4" fontId="15" fillId="0" borderId="6" xfId="0" applyNumberFormat="1" applyFont="1" applyBorder="1" applyAlignment="1">
      <alignment wrapText="1"/>
    </xf>
    <xf numFmtId="166" fontId="0" fillId="0" borderId="0" xfId="0" applyNumberFormat="1" applyFont="1" applyFill="1" applyBorder="1" applyAlignment="1">
      <alignment horizontal="center"/>
    </xf>
    <xf numFmtId="0" fontId="10" fillId="0" borderId="0" xfId="0" applyFont="1" applyBorder="1"/>
    <xf numFmtId="0" fontId="23" fillId="0" borderId="0" xfId="0" applyFont="1" applyFill="1" applyBorder="1"/>
    <xf numFmtId="0" fontId="17" fillId="0" borderId="0" xfId="0" applyFont="1" applyAlignment="1">
      <alignment vertical="center"/>
    </xf>
    <xf numFmtId="0" fontId="0" fillId="0" borderId="0" xfId="0" applyFont="1" applyBorder="1"/>
    <xf numFmtId="0" fontId="23" fillId="0" borderId="0" xfId="0" applyFont="1" applyBorder="1"/>
    <xf numFmtId="49" fontId="0" fillId="0" borderId="0" xfId="0" applyNumberFormat="1" applyFont="1" applyBorder="1" applyAlignment="1">
      <alignment horizontal="center"/>
    </xf>
    <xf numFmtId="0" fontId="22" fillId="0" borderId="0" xfId="0" applyFont="1" applyBorder="1"/>
    <xf numFmtId="0" fontId="18" fillId="0" borderId="0" xfId="0" applyFont="1" applyBorder="1"/>
    <xf numFmtId="4" fontId="18" fillId="0" borderId="0" xfId="0" applyNumberFormat="1" applyFont="1" applyBorder="1"/>
    <xf numFmtId="164" fontId="0" fillId="0" borderId="6" xfId="0" applyNumberFormat="1" applyFont="1" applyBorder="1" applyAlignment="1">
      <alignment horizontal="center"/>
    </xf>
    <xf numFmtId="164" fontId="0" fillId="0" borderId="0" xfId="0" applyNumberFormat="1" applyBorder="1" applyAlignment="1">
      <alignment horizontal="center"/>
    </xf>
    <xf numFmtId="4" fontId="15" fillId="0" borderId="8" xfId="0" applyNumberFormat="1" applyFont="1" applyBorder="1" applyAlignment="1">
      <alignment horizontal="right" wrapText="1"/>
    </xf>
    <xf numFmtId="164" fontId="0" fillId="0" borderId="6" xfId="0" applyNumberFormat="1" applyBorder="1" applyAlignment="1">
      <alignment horizontal="center"/>
    </xf>
    <xf numFmtId="0" fontId="21" fillId="0" borderId="12" xfId="0" applyFont="1" applyBorder="1" applyAlignment="1">
      <alignment horizontal="left"/>
    </xf>
    <xf numFmtId="4" fontId="15" fillId="0" borderId="6" xfId="0" applyNumberFormat="1" applyFont="1" applyFill="1" applyBorder="1" applyAlignment="1">
      <alignment wrapText="1"/>
    </xf>
    <xf numFmtId="0" fontId="17" fillId="0" borderId="0" xfId="0" applyFont="1" applyAlignment="1">
      <alignment horizontal="justify" vertical="top" wrapText="1"/>
    </xf>
    <xf numFmtId="4" fontId="15" fillId="0" borderId="6" xfId="0" applyNumberFormat="1" applyFont="1" applyFill="1" applyBorder="1" applyAlignment="1">
      <alignment horizontal="right" wrapText="1"/>
    </xf>
    <xf numFmtId="165" fontId="0" fillId="0" borderId="6" xfId="0" applyNumberFormat="1" applyBorder="1" applyAlignment="1">
      <alignment horizontal="center"/>
    </xf>
    <xf numFmtId="0" fontId="24" fillId="0" borderId="0" xfId="0" applyFont="1" applyFill="1" applyAlignment="1">
      <alignment horizontal="justify" vertical="top" wrapText="1"/>
    </xf>
    <xf numFmtId="0" fontId="7" fillId="0" borderId="0" xfId="0" applyFont="1" applyAlignment="1">
      <alignment horizontal="justify" vertical="top" wrapText="1"/>
    </xf>
    <xf numFmtId="3" fontId="0" fillId="0" borderId="6" xfId="0" applyNumberFormat="1" applyBorder="1" applyAlignment="1">
      <alignment horizontal="center"/>
    </xf>
    <xf numFmtId="0" fontId="0" fillId="0" borderId="8" xfId="0" applyFont="1" applyBorder="1" applyAlignment="1">
      <alignment horizontal="center"/>
    </xf>
    <xf numFmtId="0" fontId="21" fillId="0" borderId="13" xfId="0" applyFont="1" applyBorder="1" applyAlignment="1">
      <alignment horizontal="left"/>
    </xf>
    <xf numFmtId="0" fontId="15" fillId="0" borderId="6" xfId="0" applyFont="1" applyFill="1" applyBorder="1" applyAlignment="1">
      <alignment horizontal="center" wrapText="1"/>
    </xf>
    <xf numFmtId="3" fontId="0" fillId="0" borderId="0" xfId="0" applyNumberFormat="1" applyFill="1" applyBorder="1" applyAlignment="1">
      <alignment horizontal="center"/>
    </xf>
    <xf numFmtId="0" fontId="18" fillId="0" borderId="12" xfId="0" applyFont="1" applyFill="1" applyBorder="1"/>
    <xf numFmtId="165" fontId="0" fillId="0" borderId="0" xfId="0" applyNumberFormat="1" applyBorder="1" applyAlignment="1">
      <alignment horizontal="center"/>
    </xf>
    <xf numFmtId="4" fontId="18" fillId="0" borderId="0" xfId="0" applyNumberFormat="1" applyFont="1" applyBorder="1" applyAlignment="1"/>
    <xf numFmtId="0" fontId="5" fillId="0" borderId="0" xfId="1" applyNumberFormat="1" applyFont="1" applyFill="1" applyBorder="1" applyAlignment="1" applyProtection="1"/>
    <xf numFmtId="0" fontId="0" fillId="0" borderId="0" xfId="0" applyNumberFormat="1" applyFont="1" applyFill="1" applyBorder="1" applyAlignment="1" applyProtection="1"/>
    <xf numFmtId="0" fontId="21" fillId="0" borderId="7" xfId="0" applyFont="1" applyBorder="1" applyAlignment="1">
      <alignment horizontal="left"/>
    </xf>
    <xf numFmtId="0" fontId="5" fillId="0" borderId="0" xfId="0" applyFont="1" applyFill="1"/>
    <xf numFmtId="0" fontId="15" fillId="0" borderId="14" xfId="0" applyFont="1" applyFill="1" applyBorder="1" applyAlignment="1">
      <alignment horizontal="center"/>
    </xf>
    <xf numFmtId="0" fontId="21" fillId="0" borderId="15" xfId="0" applyFont="1" applyFill="1" applyBorder="1" applyAlignment="1">
      <alignment horizontal="center"/>
    </xf>
    <xf numFmtId="164" fontId="5" fillId="0" borderId="14" xfId="0" applyNumberFormat="1" applyFont="1" applyFill="1" applyBorder="1" applyAlignment="1">
      <alignment horizontal="center"/>
    </xf>
    <xf numFmtId="0" fontId="5" fillId="0" borderId="16" xfId="0" applyFont="1" applyFill="1" applyBorder="1" applyAlignment="1">
      <alignment horizontal="center"/>
    </xf>
    <xf numFmtId="0" fontId="15" fillId="0" borderId="15" xfId="0" applyFont="1" applyFill="1" applyBorder="1"/>
    <xf numFmtId="4" fontId="15" fillId="0" borderId="16" xfId="0" applyNumberFormat="1" applyFont="1" applyFill="1" applyBorder="1" applyAlignment="1">
      <alignment horizontal="right" wrapText="1"/>
    </xf>
    <xf numFmtId="165" fontId="5" fillId="0" borderId="14" xfId="0" applyNumberFormat="1" applyFont="1" applyFill="1" applyBorder="1" applyAlignment="1">
      <alignment horizontal="center"/>
    </xf>
    <xf numFmtId="0" fontId="22" fillId="0" borderId="14" xfId="0" applyFont="1" applyFill="1" applyBorder="1"/>
    <xf numFmtId="0" fontId="18" fillId="0" borderId="17" xfId="0" applyFont="1" applyFill="1" applyBorder="1" applyAlignment="1"/>
    <xf numFmtId="4" fontId="18" fillId="0" borderId="14" xfId="0" applyNumberFormat="1" applyFont="1" applyFill="1" applyBorder="1" applyAlignment="1"/>
    <xf numFmtId="0" fontId="15" fillId="0" borderId="15" xfId="0" applyFont="1" applyFill="1" applyBorder="1" applyAlignment="1">
      <alignment horizontal="center"/>
    </xf>
    <xf numFmtId="0" fontId="15" fillId="0" borderId="14" xfId="0" applyFont="1" applyBorder="1" applyAlignment="1"/>
    <xf numFmtId="165" fontId="5" fillId="0" borderId="0" xfId="0" applyNumberFormat="1" applyFont="1" applyFill="1" applyBorder="1" applyAlignment="1">
      <alignment horizontal="center"/>
    </xf>
    <xf numFmtId="0" fontId="18" fillId="0" borderId="14" xfId="0" applyFont="1" applyFill="1" applyBorder="1" applyAlignment="1"/>
    <xf numFmtId="0" fontId="18" fillId="0" borderId="18" xfId="0" applyFont="1" applyFill="1" applyBorder="1"/>
    <xf numFmtId="4" fontId="18" fillId="0" borderId="14" xfId="0" applyNumberFormat="1" applyFont="1" applyFill="1" applyBorder="1"/>
    <xf numFmtId="0" fontId="17" fillId="0" borderId="0" xfId="0" applyFont="1" applyAlignment="1">
      <alignment horizontal="center" vertical="top" wrapText="1"/>
    </xf>
    <xf numFmtId="0" fontId="5" fillId="0" borderId="0" xfId="0" applyFont="1"/>
    <xf numFmtId="0" fontId="10" fillId="0" borderId="0" xfId="0" applyFont="1" applyAlignment="1">
      <alignment horizontal="center"/>
    </xf>
    <xf numFmtId="0" fontId="15" fillId="0" borderId="14" xfId="0" applyFont="1" applyBorder="1" applyAlignment="1">
      <alignment horizontal="center"/>
    </xf>
    <xf numFmtId="0" fontId="21" fillId="0" borderId="15" xfId="0" applyFont="1" applyBorder="1" applyAlignment="1">
      <alignment horizontal="center"/>
    </xf>
    <xf numFmtId="0" fontId="15" fillId="0" borderId="14" xfId="0" applyFont="1" applyBorder="1" applyAlignment="1">
      <alignment horizontal="center" wrapText="1"/>
    </xf>
    <xf numFmtId="166" fontId="5" fillId="0" borderId="14" xfId="0" applyNumberFormat="1" applyFont="1" applyFill="1" applyBorder="1" applyAlignment="1">
      <alignment horizontal="center"/>
    </xf>
    <xf numFmtId="0" fontId="5" fillId="0" borderId="16" xfId="0" applyFont="1" applyBorder="1" applyAlignment="1">
      <alignment horizontal="center"/>
    </xf>
    <xf numFmtId="165" fontId="5" fillId="0" borderId="14" xfId="0" applyNumberFormat="1" applyFont="1" applyBorder="1" applyAlignment="1">
      <alignment horizontal="center"/>
    </xf>
    <xf numFmtId="0" fontId="22" fillId="0" borderId="14" xfId="0" applyFont="1" applyBorder="1"/>
    <xf numFmtId="0" fontId="18" fillId="0" borderId="17" xfId="0" applyFont="1" applyBorder="1" applyAlignment="1"/>
    <xf numFmtId="4" fontId="18" fillId="0" borderId="14" xfId="0" applyNumberFormat="1" applyFont="1" applyBorder="1" applyAlignment="1"/>
    <xf numFmtId="166" fontId="5" fillId="0" borderId="0" xfId="0" applyNumberFormat="1" applyFont="1" applyBorder="1" applyAlignment="1">
      <alignment horizontal="center"/>
    </xf>
    <xf numFmtId="167" fontId="5" fillId="0" borderId="0" xfId="0" applyNumberFormat="1" applyFont="1" applyFill="1" applyBorder="1" applyAlignment="1">
      <alignment horizontal="center"/>
    </xf>
    <xf numFmtId="0" fontId="5" fillId="0" borderId="14" xfId="0" applyFont="1" applyFill="1" applyBorder="1" applyAlignment="1">
      <alignment horizontal="center"/>
    </xf>
    <xf numFmtId="0" fontId="21" fillId="0" borderId="15" xfId="0" applyFont="1" applyFill="1" applyBorder="1" applyAlignment="1">
      <alignment horizontal="left"/>
    </xf>
    <xf numFmtId="0" fontId="15" fillId="0" borderId="14" xfId="0" applyFont="1" applyFill="1" applyBorder="1" applyAlignment="1"/>
    <xf numFmtId="0" fontId="21" fillId="0" borderId="14" xfId="0" applyFont="1" applyBorder="1" applyAlignment="1">
      <alignment horizontal="center"/>
    </xf>
    <xf numFmtId="164" fontId="5" fillId="0" borderId="0" xfId="0" applyNumberFormat="1" applyFont="1" applyFill="1" applyBorder="1" applyAlignment="1">
      <alignment horizontal="center"/>
    </xf>
    <xf numFmtId="0" fontId="5" fillId="0" borderId="14" xfId="0" applyFont="1" applyBorder="1" applyAlignment="1">
      <alignment horizontal="center"/>
    </xf>
    <xf numFmtId="0" fontId="21" fillId="0" borderId="14" xfId="0" applyFont="1" applyFill="1" applyBorder="1" applyAlignment="1">
      <alignment horizontal="left"/>
    </xf>
    <xf numFmtId="4" fontId="15" fillId="0" borderId="16" xfId="0" applyNumberFormat="1" applyFont="1" applyBorder="1" applyAlignment="1">
      <alignment horizontal="right" wrapText="1"/>
    </xf>
    <xf numFmtId="0" fontId="5" fillId="0" borderId="0" xfId="0" applyFont="1" applyFill="1" applyBorder="1" applyAlignment="1">
      <alignment horizontal="center"/>
    </xf>
    <xf numFmtId="165" fontId="5" fillId="0" borderId="0" xfId="0" applyNumberFormat="1" applyFont="1" applyBorder="1" applyAlignment="1">
      <alignment horizontal="center"/>
    </xf>
    <xf numFmtId="0" fontId="15" fillId="0" borderId="15" xfId="0" applyFont="1" applyBorder="1" applyAlignment="1">
      <alignment horizontal="center"/>
    </xf>
    <xf numFmtId="165" fontId="0" fillId="0" borderId="14" xfId="0" applyNumberFormat="1" applyFont="1" applyBorder="1" applyAlignment="1">
      <alignment horizontal="center"/>
    </xf>
    <xf numFmtId="4" fontId="18" fillId="0" borderId="14" xfId="0" applyNumberFormat="1" applyFont="1" applyBorder="1"/>
    <xf numFmtId="0" fontId="15" fillId="0" borderId="19" xfId="0" applyFont="1" applyFill="1" applyBorder="1" applyAlignment="1">
      <alignment horizontal="center"/>
    </xf>
    <xf numFmtId="164" fontId="5" fillId="0" borderId="19" xfId="0" applyNumberFormat="1" applyFont="1" applyFill="1" applyBorder="1" applyAlignment="1">
      <alignment horizontal="center"/>
    </xf>
    <xf numFmtId="165" fontId="5" fillId="0" borderId="19" xfId="0" applyNumberFormat="1" applyFont="1" applyFill="1" applyBorder="1" applyAlignment="1">
      <alignment horizontal="center"/>
    </xf>
    <xf numFmtId="4" fontId="15" fillId="0" borderId="14" xfId="0" applyNumberFormat="1" applyFont="1" applyFill="1" applyBorder="1" applyAlignment="1">
      <alignment horizontal="right" wrapText="1"/>
    </xf>
    <xf numFmtId="0" fontId="5" fillId="0" borderId="0" xfId="0" applyNumberFormat="1" applyFont="1" applyBorder="1" applyAlignment="1">
      <alignment horizontal="center"/>
    </xf>
    <xf numFmtId="0" fontId="5" fillId="0" borderId="0" xfId="0" applyFont="1" applyBorder="1"/>
    <xf numFmtId="2" fontId="18" fillId="0" borderId="0" xfId="0" applyNumberFormat="1" applyFont="1" applyBorder="1" applyAlignment="1"/>
    <xf numFmtId="164" fontId="0" fillId="0" borderId="0" xfId="0" applyNumberFormat="1" applyFill="1" applyBorder="1" applyAlignment="1">
      <alignment horizontal="center"/>
    </xf>
    <xf numFmtId="0" fontId="0" fillId="0" borderId="0" xfId="0" applyBorder="1"/>
    <xf numFmtId="0" fontId="5" fillId="0" borderId="0" xfId="0" applyFont="1" applyBorder="1" applyAlignment="1">
      <alignment horizontal="center"/>
    </xf>
    <xf numFmtId="4" fontId="15" fillId="0" borderId="14" xfId="0" applyNumberFormat="1" applyFont="1" applyBorder="1" applyAlignment="1">
      <alignment wrapText="1"/>
    </xf>
    <xf numFmtId="3" fontId="5" fillId="0" borderId="0" xfId="0" applyNumberFormat="1" applyFont="1" applyBorder="1" applyAlignment="1">
      <alignment horizontal="center"/>
    </xf>
    <xf numFmtId="0" fontId="21" fillId="0" borderId="14" xfId="0" applyFont="1" applyBorder="1" applyAlignment="1">
      <alignment horizontal="left"/>
    </xf>
    <xf numFmtId="164" fontId="5" fillId="0" borderId="14" xfId="0" applyNumberFormat="1" applyFont="1" applyBorder="1" applyAlignment="1">
      <alignment horizontal="center"/>
    </xf>
    <xf numFmtId="0" fontId="18" fillId="0" borderId="18" xfId="0" applyFont="1" applyBorder="1"/>
    <xf numFmtId="49" fontId="5" fillId="0" borderId="0" xfId="0" applyNumberFormat="1" applyFont="1" applyBorder="1" applyAlignment="1">
      <alignment horizontal="center"/>
    </xf>
    <xf numFmtId="4" fontId="15" fillId="0" borderId="14" xfId="0" applyNumberFormat="1" applyFont="1" applyFill="1" applyBorder="1" applyAlignment="1">
      <alignment wrapText="1"/>
    </xf>
    <xf numFmtId="167" fontId="0" fillId="0" borderId="0" xfId="0" applyNumberFormat="1"/>
    <xf numFmtId="164" fontId="0" fillId="0" borderId="14" xfId="0" applyNumberFormat="1" applyBorder="1" applyAlignment="1">
      <alignment horizontal="center"/>
    </xf>
    <xf numFmtId="164" fontId="5" fillId="0" borderId="0" xfId="0" applyNumberFormat="1" applyFont="1" applyBorder="1" applyAlignment="1">
      <alignment horizontal="center"/>
    </xf>
    <xf numFmtId="166" fontId="5" fillId="0" borderId="14" xfId="0" applyNumberFormat="1" applyFont="1" applyBorder="1" applyAlignment="1">
      <alignment horizontal="center"/>
    </xf>
    <xf numFmtId="3" fontId="5" fillId="0" borderId="14" xfId="0" applyNumberFormat="1" applyFont="1" applyBorder="1" applyAlignment="1">
      <alignment horizontal="center"/>
    </xf>
    <xf numFmtId="0" fontId="5" fillId="0" borderId="0" xfId="0" applyFont="1" applyFill="1" applyAlignment="1">
      <alignment horizontal="center"/>
    </xf>
    <xf numFmtId="2" fontId="5" fillId="0" borderId="0" xfId="0" applyNumberFormat="1" applyFont="1" applyFill="1" applyBorder="1" applyAlignment="1">
      <alignment horizontal="center"/>
    </xf>
    <xf numFmtId="1" fontId="5" fillId="0" borderId="14" xfId="0" applyNumberFormat="1" applyFont="1" applyFill="1" applyBorder="1" applyAlignment="1">
      <alignment horizontal="center"/>
    </xf>
    <xf numFmtId="0" fontId="21" fillId="0" borderId="17" xfId="0" applyFont="1" applyBorder="1" applyAlignment="1">
      <alignment horizontal="center"/>
    </xf>
    <xf numFmtId="3" fontId="0" fillId="0" borderId="14" xfId="0" applyNumberFormat="1" applyFont="1" applyBorder="1" applyAlignment="1">
      <alignment horizontal="center"/>
    </xf>
    <xf numFmtId="1" fontId="0" fillId="0" borderId="14" xfId="0" applyNumberFormat="1" applyFont="1" applyFill="1" applyBorder="1" applyAlignment="1">
      <alignment horizontal="center"/>
    </xf>
    <xf numFmtId="0" fontId="21" fillId="0" borderId="20" xfId="0" applyFont="1" applyFill="1" applyBorder="1" applyAlignment="1">
      <alignment horizontal="left"/>
    </xf>
    <xf numFmtId="4" fontId="15" fillId="0" borderId="14" xfId="0" applyNumberFormat="1" applyFont="1" applyFill="1" applyBorder="1" applyAlignment="1"/>
    <xf numFmtId="0" fontId="0" fillId="0" borderId="14" xfId="0" applyFont="1" applyBorder="1" applyAlignment="1">
      <alignment horizontal="center"/>
    </xf>
    <xf numFmtId="4" fontId="15" fillId="0" borderId="14" xfId="0" applyNumberFormat="1" applyFont="1" applyBorder="1"/>
    <xf numFmtId="166" fontId="5" fillId="0" borderId="0" xfId="0" applyNumberFormat="1" applyFont="1" applyFill="1" applyBorder="1" applyAlignment="1">
      <alignment horizontal="center"/>
    </xf>
    <xf numFmtId="4" fontId="15" fillId="0" borderId="14" xfId="0" applyNumberFormat="1" applyFont="1" applyBorder="1" applyAlignment="1">
      <alignment horizontal="right" wrapText="1"/>
    </xf>
    <xf numFmtId="0" fontId="18" fillId="0" borderId="14" xfId="0" applyFont="1" applyBorder="1"/>
    <xf numFmtId="0" fontId="25" fillId="0" borderId="0" xfId="0" applyFont="1"/>
    <xf numFmtId="5" fontId="18" fillId="0" borderId="0" xfId="0" applyNumberFormat="1" applyFont="1" applyAlignment="1">
      <alignment horizontal="right"/>
    </xf>
    <xf numFmtId="0" fontId="21" fillId="0" borderId="21" xfId="0" applyFont="1" applyFill="1" applyBorder="1" applyAlignment="1">
      <alignment horizontal="left"/>
    </xf>
    <xf numFmtId="0" fontId="26" fillId="0" borderId="0" xfId="0" applyFont="1" applyAlignment="1">
      <alignment horizontal="justify" vertical="top" wrapText="1"/>
    </xf>
    <xf numFmtId="0" fontId="0" fillId="0" borderId="14" xfId="0" applyFont="1" applyFill="1" applyBorder="1" applyAlignment="1">
      <alignment horizontal="center"/>
    </xf>
    <xf numFmtId="1" fontId="5" fillId="0" borderId="14" xfId="0" applyNumberFormat="1" applyFont="1" applyBorder="1" applyAlignment="1">
      <alignment horizontal="center"/>
    </xf>
    <xf numFmtId="4" fontId="15" fillId="0" borderId="14" xfId="0" applyNumberFormat="1" applyFont="1" applyBorder="1" applyAlignment="1"/>
    <xf numFmtId="2" fontId="5" fillId="0" borderId="0" xfId="0" applyNumberFormat="1" applyFont="1" applyBorder="1" applyAlignment="1">
      <alignment horizontal="center"/>
    </xf>
    <xf numFmtId="0" fontId="21" fillId="0" borderId="1" xfId="0" applyFont="1" applyBorder="1" applyAlignment="1">
      <alignment horizontal="left"/>
    </xf>
    <xf numFmtId="3" fontId="0" fillId="0" borderId="14" xfId="0" applyNumberFormat="1" applyBorder="1" applyAlignment="1">
      <alignment horizontal="center"/>
    </xf>
    <xf numFmtId="0" fontId="0" fillId="0" borderId="16" xfId="0" applyFont="1" applyBorder="1" applyAlignment="1">
      <alignment horizontal="center"/>
    </xf>
    <xf numFmtId="0" fontId="21" fillId="0" borderId="21" xfId="0" applyFont="1" applyBorder="1" applyAlignment="1">
      <alignment horizontal="left"/>
    </xf>
    <xf numFmtId="165" fontId="0" fillId="0" borderId="14" xfId="0" applyNumberFormat="1" applyBorder="1" applyAlignment="1">
      <alignment horizontal="center"/>
    </xf>
    <xf numFmtId="0" fontId="2" fillId="0" borderId="0" xfId="1" applyFont="1"/>
    <xf numFmtId="3" fontId="2" fillId="0" borderId="0" xfId="1" applyNumberFormat="1" applyFont="1"/>
    <xf numFmtId="3" fontId="3" fillId="0" borderId="0" xfId="1" applyNumberFormat="1" applyFont="1" applyAlignment="1">
      <alignment horizontal="right"/>
    </xf>
    <xf numFmtId="0" fontId="4" fillId="0" borderId="1" xfId="1" applyFont="1" applyBorder="1"/>
    <xf numFmtId="3" fontId="5" fillId="0" borderId="1" xfId="1" applyNumberFormat="1" applyFont="1" applyBorder="1" applyAlignment="1">
      <alignment horizontal="right" wrapText="1"/>
    </xf>
    <xf numFmtId="3" fontId="6" fillId="0" borderId="0" xfId="1" applyNumberFormat="1" applyFont="1" applyFill="1"/>
    <xf numFmtId="3" fontId="6" fillId="0" borderId="0" xfId="1" applyNumberFormat="1" applyFont="1"/>
    <xf numFmtId="0" fontId="7" fillId="0" borderId="0" xfId="1" applyFont="1"/>
    <xf numFmtId="3" fontId="7" fillId="0" borderId="0" xfId="1" applyNumberFormat="1" applyFont="1" applyFill="1" applyAlignment="1">
      <alignment horizontal="right"/>
    </xf>
    <xf numFmtId="3" fontId="7" fillId="0" borderId="0" xfId="1" applyNumberFormat="1" applyFont="1" applyAlignment="1">
      <alignment horizontal="right"/>
    </xf>
    <xf numFmtId="3" fontId="7" fillId="0" borderId="0" xfId="1" applyNumberFormat="1" applyFont="1" applyFill="1" applyBorder="1" applyAlignment="1">
      <alignment horizontal="right"/>
    </xf>
    <xf numFmtId="3" fontId="7" fillId="0" borderId="0" xfId="1" applyNumberFormat="1" applyFont="1" applyBorder="1" applyAlignment="1">
      <alignment horizontal="right"/>
    </xf>
    <xf numFmtId="3" fontId="4" fillId="0" borderId="1" xfId="1" applyNumberFormat="1" applyFont="1" applyFill="1" applyBorder="1" applyAlignment="1">
      <alignment horizontal="right"/>
    </xf>
    <xf numFmtId="3" fontId="4" fillId="0" borderId="1" xfId="1" applyNumberFormat="1" applyFont="1" applyBorder="1" applyAlignment="1">
      <alignment horizontal="right"/>
    </xf>
    <xf numFmtId="0" fontId="8" fillId="0" borderId="0" xfId="1" applyFont="1" applyAlignment="1">
      <alignment horizontal="justify"/>
    </xf>
    <xf numFmtId="3" fontId="9" fillId="0" borderId="0" xfId="1" applyNumberFormat="1" applyFont="1" applyFill="1" applyAlignment="1">
      <alignment horizontal="right"/>
    </xf>
    <xf numFmtId="3" fontId="12" fillId="0" borderId="0" xfId="1" applyNumberFormat="1" applyFont="1" applyAlignment="1">
      <alignment horizontal="right"/>
    </xf>
    <xf numFmtId="0" fontId="10" fillId="2" borderId="2" xfId="1" applyFont="1" applyFill="1" applyBorder="1"/>
    <xf numFmtId="3" fontId="10" fillId="2" borderId="2" xfId="1" applyNumberFormat="1" applyFont="1" applyFill="1" applyBorder="1"/>
    <xf numFmtId="0" fontId="11" fillId="0" borderId="0" xfId="1" applyFont="1"/>
    <xf numFmtId="3" fontId="2" fillId="0" borderId="0" xfId="1" applyNumberFormat="1" applyFont="1" applyFill="1"/>
    <xf numFmtId="3" fontId="5" fillId="0" borderId="1" xfId="1" applyNumberFormat="1" applyFont="1" applyFill="1" applyBorder="1" applyAlignment="1">
      <alignment horizontal="right" wrapText="1"/>
    </xf>
    <xf numFmtId="3" fontId="7" fillId="0" borderId="0" xfId="1" applyNumberFormat="1" applyFont="1" applyFill="1"/>
    <xf numFmtId="3" fontId="7" fillId="0" borderId="0" xfId="1" applyNumberFormat="1" applyFont="1"/>
    <xf numFmtId="0" fontId="7" fillId="0" borderId="1" xfId="1" applyFont="1" applyBorder="1"/>
    <xf numFmtId="3" fontId="7" fillId="0" borderId="1" xfId="1" applyNumberFormat="1" applyFont="1" applyFill="1" applyBorder="1"/>
    <xf numFmtId="3" fontId="7" fillId="0" borderId="1" xfId="1" applyNumberFormat="1" applyFont="1" applyBorder="1"/>
    <xf numFmtId="3" fontId="7" fillId="0" borderId="0" xfId="1" applyNumberFormat="1" applyFont="1" applyFill="1" applyBorder="1"/>
    <xf numFmtId="3" fontId="7" fillId="0" borderId="0" xfId="1" applyNumberFormat="1" applyFont="1" applyBorder="1"/>
    <xf numFmtId="0" fontId="10" fillId="2" borderId="3" xfId="1" applyFont="1" applyFill="1" applyBorder="1"/>
    <xf numFmtId="3" fontId="10" fillId="2" borderId="4" xfId="1" applyNumberFormat="1" applyFont="1" applyFill="1" applyBorder="1"/>
    <xf numFmtId="3" fontId="10" fillId="2" borderId="5" xfId="1" applyNumberFormat="1" applyFont="1" applyFill="1" applyBorder="1"/>
    <xf numFmtId="3" fontId="6" fillId="0" borderId="0" xfId="1" applyNumberFormat="1" applyFont="1" applyAlignment="1">
      <alignment horizontal="right"/>
    </xf>
    <xf numFmtId="0" fontId="17" fillId="0" borderId="0" xfId="0" applyFont="1" applyFill="1" applyAlignment="1">
      <alignment horizontal="justify" vertical="top" wrapText="1"/>
    </xf>
    <xf numFmtId="49" fontId="17" fillId="0" borderId="0" xfId="0" applyNumberFormat="1" applyFont="1" applyAlignment="1">
      <alignment horizontal="justify" wrapText="1"/>
    </xf>
    <xf numFmtId="49" fontId="17" fillId="0" borderId="0" xfId="0" applyNumberFormat="1" applyFont="1" applyAlignment="1">
      <alignment horizontal="left" vertical="center" wrapText="1"/>
    </xf>
    <xf numFmtId="49" fontId="17" fillId="0" borderId="0" xfId="0" applyNumberFormat="1" applyFont="1" applyFill="1" applyAlignment="1">
      <alignment horizontal="justify" wrapText="1"/>
    </xf>
    <xf numFmtId="49" fontId="17" fillId="0" borderId="0" xfId="0" applyNumberFormat="1" applyFont="1" applyAlignment="1">
      <alignment horizontal="justify" vertical="center" wrapText="1"/>
    </xf>
    <xf numFmtId="0" fontId="17" fillId="0" borderId="0" xfId="0" applyFont="1" applyAlignment="1">
      <alignment horizontal="justify" vertical="top" wrapText="1"/>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19050</xdr:rowOff>
    </xdr:to>
    <xdr:sp macro="" textlink="">
      <xdr:nvSpPr>
        <xdr:cNvPr id="2" name="Text Box 2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 name="Text Box 2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 name="Text Box 2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 name="Text Box 2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 name="Text Box 2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 name="Text Box 2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 name="Text Box 2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 name="Text Box 2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 name="Text Box 2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 name="Text Box 2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 name="Text Box 2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 name="Text Box 2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 name="Text Box 2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 name="Text Box 2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 name="Text Box 2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 name="Text Box 2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 name="Text Box 2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 name="Text Box 2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 name="Text Box 2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 name="Text Box 2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 name="Text Box 2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 name="Text Box 2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 name="Text Box 2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 name="Text Box 2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 name="Text Box 2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 name="Text Box 2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 name="Text Box 2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 name="Text Box 2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 name="Text Box 2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 name="Text Box 2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 name="Text Box 2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 name="Text Box 2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 name="Text Box 2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 name="Text Box 2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 name="Text Box 2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 name="Text Box 2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 name="Text Box 2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 name="Text Box 2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 name="Text Box 2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 name="Text Box 2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 name="Text Box 2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 name="Text Box 2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 name="Text Box 2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 name="Text Box 2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 name="Text Box 2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 name="Text Box 2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 name="Text Box 2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 name="Text Box 2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 name="Text Box 2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 name="Text Box 2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 name="Text Box 2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 name="Text Box 2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 name="Text Box 2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 name="Text Box 2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 name="Text Box 2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 name="Text Box 2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 name="Text Box 2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 name="Text Box 2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 name="Text Box 2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 name="Text Box 2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 name="Text Box 2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 name="Text Box 2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 name="Text Box 2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 name="Text Box 2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 name="Text Box 2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 name="Text Box 2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 name="Text Box 2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 name="Text Box 2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 name="Text Box 2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 name="Text Box 2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 name="Text Box 2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 name="Text Box 2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 name="Text Box 2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 name="Text Box 2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 name="Text Box 2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 name="Text Box 2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 name="Text Box 2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 name="Text Box 2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 name="Text Box 2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 name="Text Box 2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 name="Text Box 2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 name="Text Box 2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 name="Text Box 2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 name="Text Box 2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 name="Text Box 2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 name="Text Box 2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 name="Text Box 2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 name="Text Box 2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 name="Text Box 2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 name="Text Box 2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 name="Text Box 2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 name="Text Box 2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 name="Text Box 2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 name="Text Box 2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 name="Text Box 2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 name="Text Box 2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 name="Text Box 2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 name="Text Box 2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 name="Text Box 2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 name="Text Box 2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 name="Text Box 2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 name="Text Box 2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 name="Text Box 2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 name="Text Box 2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 name="Text Box 2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 name="Text Box 2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 name="Text Box 2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 name="Text Box 2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 name="Text Box 2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 name="Text Box 2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 name="Text Box 2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 name="Text Box 2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 name="Text Box 2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 name="Text Box 2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 name="Text Box 2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 name="Text Box 2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 name="Text Box 2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 name="Text Box 2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 name="Text Box 2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 name="Text Box 2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 name="Text Box 2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 name="Text Box 2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 name="Text Box 2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 name="Text Box 2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 name="Text Box 2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 name="Text Box 2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 name="Text Box 2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 name="Text Box 2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 name="Text Box 2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 name="Text Box 2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 name="Text Box 2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 name="Text Box 2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 name="Text Box 2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 name="Text Box 2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 name="Text Box 2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 name="Text Box 2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 name="Text Box 2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 name="Text Box 2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 name="Text Box 2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 name="Text Box 2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 name="Text Box 2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 name="Text Box 2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 name="Text Box 2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 name="Text Box 2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 name="Text Box 2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 name="Text Box 2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 name="Text Box 2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 name="Text Box 2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 name="Text Box 2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 name="Text Box 2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 name="Text Box 2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 name="Text Box 2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 name="Text Box 2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 name="Text Box 2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 name="Text Box 2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 name="Text Box 2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 name="Text Box 2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 name="Text Box 2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 name="Text Box 2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 name="Text Box 2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 name="Text Box 2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 name="Text Box 2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 name="Text Box 2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 name="Text Box 2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 name="Text Box 2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 name="Text Box 2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 name="Text Box 2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 name="Text Box 2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 name="Text Box 2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 name="Text Box 2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 name="Text Box 2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 name="Text Box 2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 name="Text Box 2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 name="Text Box 2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 name="Text Box 2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 name="Text Box 2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 name="Text Box 2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 name="Text Box 2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 name="Text Box 2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 name="Text Box 2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 name="Text Box 2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 name="Text Box 2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 name="Text Box 2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 name="Text Box 2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 name="Text Box 2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 name="Text Box 2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 name="Text Box 2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 name="Text Box 2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 name="Text Box 2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 name="Text Box 2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 name="Text Box 2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 name="Text Box 2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 name="Text Box 2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 name="Text Box 2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 name="Text Box 2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 name="Text Box 2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 name="Text Box 2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 name="Text Box 2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 name="Text Box 2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 name="Text Box 2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 name="Text Box 2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 name="Text Box 2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 name="Text Box 2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 name="Text Box 2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 name="Text Box 2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 name="Text Box 2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 name="Text Box 2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 name="Text Box 2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 name="Text Box 2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 name="Text Box 2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 name="Text Box 2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 name="Text Box 2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 name="Text Box 2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 name="Text Box 2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 name="Text Box 2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 name="Text Box 2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 name="Text Box 2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 name="Text Box 2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 name="Text Box 2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 name="Text Box 2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 name="Text Box 2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 name="Text Box 2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 name="Text Box 2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 name="Text Box 2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 name="Text Box 2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 name="Text Box 2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 name="Text Box 2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 name="Text Box 2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 name="Text Box 2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 name="Text Box 2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 name="Text Box 2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 name="Text Box 2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 name="Text Box 2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 name="Text Box 2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 name="Text Box 2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 name="Text Box 2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 name="Text Box 2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 name="Text Box 2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 name="Text Box 2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 name="Text Box 2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 name="Text Box 2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 name="Text Box 2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 name="Text Box 2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 name="Text Box 2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 name="Text Box 2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 name="Text Box 2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 name="Text Box 2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 name="Text Box 2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 name="Text Box 2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 name="Text Box 2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 name="Text Box 2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 name="Text Box 2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 name="Text Box 2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 name="Text Box 2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 name="Text Box 2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 name="Text Box 2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 name="Text Box 2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 name="Text Box 2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 name="Text Box 2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 name="Text Box 2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 name="Text Box 2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 name="Text Box 2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 name="Text Box 2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 name="Text Box 2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 name="Text Box 2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 name="Text Box 2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 name="Text Box 2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 name="Text Box 2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 name="Text Box 2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 name="Text Box 2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 name="Text Box 2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 name="Text Box 2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 name="Text Box 2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 name="Text Box 2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 name="Text Box 2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 name="Text Box 2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 name="Text Box 2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 name="Text Box 2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 name="Text Box 2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 name="Text Box 2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 name="Text Box 2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 name="Text Box 2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 name="Text Box 2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 name="Text Box 2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 name="Text Box 2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 name="Text Box 2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 name="Text Box 2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 name="Text Box 2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 name="Text Box 2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 name="Text Box 2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 name="Text Box 2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 name="Text Box 2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 name="Text Box 2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 name="Text Box 2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 name="Text Box 2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 name="Text Box 2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 name="Text Box 2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 name="Text Box 2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 name="Text Box 2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 name="Text Box 2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 name="Text Box 2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 name="Text Box 2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 name="Text Box 2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 name="Text Box 2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 name="Text Box 2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 name="Text Box 2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 name="Text Box 2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 name="Text Box 2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 name="Text Box 2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 name="Text Box 2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 name="Text Box 2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 name="Text Box 2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 name="Text Box 2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 name="Text Box 2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 name="Text Box 2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 name="Text Box 2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 name="Text Box 2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 name="Text Box 2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 name="Text Box 2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 name="Text Box 2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 name="Text Box 2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 name="Text Box 2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 name="Text Box 2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 name="Text Box 2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 name="Text Box 2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 name="Text Box 2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 name="Text Box 2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 name="Text Box 2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 name="Text Box 2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 name="Text Box 2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 name="Text Box 2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 name="Text Box 2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 name="Text Box 2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 name="Text Box 2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 name="Text Box 2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 name="Text Box 2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 name="Text Box 2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 name="Text Box 2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 name="Text Box 2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 name="Text Box 2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 name="Text Box 2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 name="Text Box 2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 name="Text Box 2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 name="Text Box 2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 name="Text Box 2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 name="Text Box 2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 name="Text Box 2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 name="Text Box 2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 name="Text Box 2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 name="Text Box 2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 name="Text Box 2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 name="Text Box 2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 name="Text Box 2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 name="Text Box 2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 name="Text Box 2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 name="Text Box 2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 name="Text Box 2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 name="Text Box 2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 name="Text Box 2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 name="Text Box 2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 name="Text Box 2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 name="Text Box 2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 name="Text Box 2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 name="Text Box 2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 name="Text Box 2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 name="Text Box 2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 name="Text Box 2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 name="Text Box 2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 name="Text Box 2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 name="Text Box 2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 name="Text Box 2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 name="Text Box 2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 name="Text Box 3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 name="Text Box 3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 name="Text Box 3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 name="Text Box 3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 name="Text Box 3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 name="Text Box 3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 name="Text Box 3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 name="Text Box 3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 name="Text Box 3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 name="Text Box 3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 name="Text Box 3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 name="Text Box 3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 name="Text Box 3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 name="Text Box 3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 name="Text Box 3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 name="Text Box 3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 name="Text Box 3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 name="Text Box 3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 name="Text Box 3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 name="Text Box 3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 name="Text Box 3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 name="Text Box 3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 name="Text Box 3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 name="Text Box 3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 name="Text Box 3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 name="Text Box 3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 name="Text Box 3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 name="Text Box 3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 name="Text Box 3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 name="Text Box 3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 name="Text Box 3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 name="Text Box 3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 name="Text Box 3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 name="Text Box 3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 name="Text Box 3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 name="Text Box 3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 name="Text Box 3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 name="Text Box 3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 name="Text Box 3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 name="Text Box 3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 name="Text Box 3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 name="Text Box 3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 name="Text Box 3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 name="Text Box 3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 name="Text Box 3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 name="Text Box 3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 name="Text Box 3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 name="Text Box 3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 name="Text Box 3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 name="Text Box 3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 name="Text Box 3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 name="Text Box 3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 name="Text Box 3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 name="Text Box 3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 name="Text Box 3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 name="Text Box 3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 name="Text Box 3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 name="Text Box 3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 name="Text Box 3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 name="Text Box 3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 name="Text Box 3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 name="Text Box 3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 name="Text Box 3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 name="Text Box 3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 name="Text Box 3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 name="Text Box 3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 name="Text Box 3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 name="Text Box 3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 name="Text Box 3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 name="Text Box 3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 name="Text Box 3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 name="Text Box 3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 name="Text Box 3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 name="Text Box 3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 name="Text Box 3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 name="Text Box 3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 name="Text Box 3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 name="Text Box 3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 name="Text Box 3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 name="Text Box 3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 name="Text Box 3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 name="Text Box 3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 name="Text Box 3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 name="Text Box 3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 name="Text Box 3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 name="Text Box 3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 name="Text Box 3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 name="Text Box 3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 name="Text Box 3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 name="Text Box 3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 name="Text Box 3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 name="Text Box 3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 name="Text Box 3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 name="Text Box 3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 name="Text Box 3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 name="Text Box 3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 name="Text Box 3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 name="Text Box 3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 name="Text Box 3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 name="Text Box 3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 name="Text Box 3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 name="Text Box 3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 name="Text Box 3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 name="Text Box 3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 name="Text Box 3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 name="Text Box 3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 name="Text Box 3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 name="Text Box 3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 name="Text Box 3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 name="Text Box 3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 name="Text Box 3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 name="Text Box 3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 name="Text Box 3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 name="Text Box 3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 name="Text Box 3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 name="Text Box 3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 name="Text Box 3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 name="Text Box 3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 name="Text Box 3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 name="Text Box 3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 name="Text Box 3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 name="Text Box 3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 name="Text Box 3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 name="Text Box 3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 name="Text Box 3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 name="Text Box 3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 name="Text Box 3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 name="Text Box 3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 name="Text Box 3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 name="Text Box 3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 name="Text Box 3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 name="Text Box 3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 name="Text Box 3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 name="Text Box 3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 name="Text Box 3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 name="Text Box 3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 name="Text Box 3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 name="Text Box 3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 name="Text Box 3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 name="Text Box 3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 name="Text Box 3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 name="Text Box 3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 name="Text Box 3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 name="Text Box 3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 name="Text Box 3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 name="Text Box 3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 name="Text Box 3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 name="Text Box 3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 name="Text Box 3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 name="Text Box 3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 name="Text Box 3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 name="Text Box 3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 name="Text Box 3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 name="Text Box 3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 name="Text Box 3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 name="Text Box 3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 name="Text Box 3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 name="Text Box 3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 name="Text Box 3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 name="Text Box 3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 name="Text Box 3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 name="Text Box 3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 name="Text Box 3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 name="Text Box 3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 name="Text Box 3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 name="Text Box 3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 name="Text Box 3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 name="Text Box 3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 name="Text Box 3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 name="Text Box 3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 name="Text Box 3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 name="Text Box 3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 name="Text Box 3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 name="Text Box 3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 name="Text Box 3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 name="Text Box 3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 name="Text Box 3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 name="Text Box 3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 name="Text Box 3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 name="Text Box 3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 name="Text Box 3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 name="Text Box 3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 name="Text Box 3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 name="Text Box 3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 name="Text Box 3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 name="Text Box 3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 name="Text Box 3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 name="Text Box 3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 name="Text Box 3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 name="Text Box 3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 name="Text Box 3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5" name="Text Box 3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6" name="Text Box 3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7" name="Text Box 3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8" name="Text Box 3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9" name="Text Box 3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0" name="Text Box 3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1" name="Text Box 3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2" name="Text Box 3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3" name="Text Box 3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4" name="Text Box 3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5" name="Text Box 3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6" name="Text Box 3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7" name="Text Box 3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8" name="Text Box 3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9" name="Text Box 3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0" name="Text Box 3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1" name="Text Box 3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2" name="Text Box 3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3" name="Text Box 3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4" name="Text Box 3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5" name="Text Box 3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6" name="Text Box 3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7" name="Text Box 3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8" name="Text Box 3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9" name="Text Box 3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0" name="Text Box 3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1" name="Text Box 3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2" name="Text Box 3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3" name="Text Box 3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4" name="Text Box 3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5" name="Text Box 3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6" name="Text Box 3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7" name="Text Box 3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8" name="Text Box 3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9" name="Text Box 3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0" name="Text Box 3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1" name="Text Box 3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2" name="Text Box 3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3" name="Text Box 3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4" name="Text Box 3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5" name="Text Box 3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6" name="Text Box 3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7" name="Text Box 3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8" name="Text Box 3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9" name="Text Box 3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0" name="Text Box 3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1" name="Text Box 3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2" name="Text Box 3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3" name="Text Box 3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4" name="Text Box 3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5" name="Text Box 3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6" name="Text Box 3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7" name="Text Box 3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8" name="Text Box 3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9" name="Text Box 3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0" name="Text Box 3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1" name="Text Box 3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2" name="Text Box 3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3" name="Text Box 3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4" name="Text Box 3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5" name="Text Box 3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6" name="Text Box 3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7" name="Text Box 3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8" name="Text Box 3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9" name="Text Box 3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0" name="Text Box 3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1" name="Text Box 3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2" name="Text Box 3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3" name="Text Box 3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4" name="Text Box 3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5" name="Text Box 3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6" name="Text Box 3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7" name="Text Box 3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8" name="Text Box 3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9" name="Text Box 3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0" name="Text Box 3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1" name="Text Box 3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2" name="Text Box 3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3" name="Text Box 3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4" name="Text Box 3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5" name="Text Box 3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6" name="Text Box 3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7" name="Text Box 3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8" name="Text Box 3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9" name="Text Box 3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0" name="Text Box 3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1" name="Text Box 3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2" name="Text Box 3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3" name="Text Box 3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4" name="Text Box 3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5" name="Text Box 3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6" name="Text Box 3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7" name="Text Box 3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8" name="Text Box 3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9" name="Text Box 3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0" name="Text Box 3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1" name="Text Box 3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2" name="Text Box 3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3" name="Text Box 3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4" name="Text Box 3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5" name="Text Box 3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6" name="Text Box 3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7" name="Text Box 3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8" name="Text Box 3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9" name="Text Box 3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0" name="Text Box 3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1" name="Text Box 3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2" name="Text Box 3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3" name="Text Box 3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4" name="Text Box 3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5" name="Text Box 3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6" name="Text Box 3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7" name="Text Box 3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8" name="Text Box 3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9" name="Text Box 3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0" name="Text Box 3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1" name="Text Box 3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2" name="Text Box 3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3" name="Text Box 3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4" name="Text Box 3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5" name="Text Box 3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6" name="Text Box 3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7" name="Text Box 3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8" name="Text Box 3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9" name="Text Box 3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0" name="Text Box 3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1" name="Text Box 3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2" name="Text Box 3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3" name="Text Box 3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4" name="Text Box 3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5" name="Text Box 3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6" name="Text Box 3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7" name="Text Box 3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8" name="Text Box 3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9" name="Text Box 3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0" name="Text Box 3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1" name="Text Box 3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2" name="Text Box 3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3" name="Text Box 3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4" name="Text Box 3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5" name="Text Box 3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6" name="Text Box 3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7" name="Text Box 3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8" name="Text Box 3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9" name="Text Box 3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0" name="Text Box 3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1" name="Text Box 3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2" name="Text Box 3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3" name="Text Box 3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4" name="Text Box 3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5" name="Text Box 3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6" name="Text Box 3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7" name="Text Box 3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8" name="Text Box 3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9" name="Text Box 3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0" name="Text Box 3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1" name="Text Box 3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2" name="Text Box 3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3" name="Text Box 3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4" name="Text Box 3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5" name="Text Box 3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6" name="Text Box 3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7" name="Text Box 3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8" name="Text Box 3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9" name="Text Box 3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0" name="Text Box 3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1" name="Text Box 3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2" name="Text Box 3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3" name="Text Box 3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4" name="Text Box 3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5" name="Text Box 3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6" name="Text Box 3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7" name="Text Box 3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8" name="Text Box 3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9" name="Text Box 3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0" name="Text Box 3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1" name="Text Box 3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2" name="Text Box 3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3" name="Text Box 3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4" name="Text Box 3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5" name="Text Box 3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6" name="Text Box 3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7" name="Text Box 3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8" name="Text Box 3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9" name="Text Box 3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0" name="Text Box 3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1" name="Text Box 3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2" name="Text Box 3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3" name="Text Box 3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4" name="Text Box 3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5" name="Text Box 3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6" name="Text Box 3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7" name="Text Box 3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8" name="Text Box 3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9" name="Text Box 3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0" name="Text Box 3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1" name="Text Box 3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2" name="Text Box 3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3" name="Text Box 3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4" name="Text Box 3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5" name="Text Box 3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6" name="Text Box 3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7" name="Text Box 3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8" name="Text Box 3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9" name="Text Box 3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0" name="Text Box 3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1" name="Text Box 3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2" name="Text Box 3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3" name="Text Box 3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4" name="Text Box 3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5" name="Text Box 3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6" name="Text Box 3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7" name="Text Box 3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8" name="Text Box 3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9" name="Text Box 3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0" name="Text Box 3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1" name="Text Box 3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2" name="Text Box 34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3" name="Text Box 34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4" name="Text Box 34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5" name="Text Box 34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6" name="Text Box 34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7" name="Text Box 34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8" name="Text Box 34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9" name="Text Box 34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0" name="Text Box 34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1" name="Text Box 34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2" name="Text Box 34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3" name="Text Box 34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4" name="Text Box 34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5" name="Text Box 34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6" name="Text Box 34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7" name="Text Box 34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8" name="Text Box 34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9" name="Text Box 34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0" name="Text Box 34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1" name="Text Box 34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2" name="Text Box 34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3" name="Text Box 34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4" name="Text Box 34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5" name="Text Box 34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6" name="Text Box 34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7" name="Text Box 34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8" name="Text Box 34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9" name="Text Box 34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0" name="Text Box 34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1" name="Text Box 34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2" name="Text Box 34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3" name="Text Box 34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4" name="Text Box 34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5" name="Text Box 34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6" name="Text Box 34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7" name="Text Box 34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8" name="Text Box 34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9" name="Text Box 34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0" name="Text Box 34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1" name="Text Box 34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2" name="Text Box 34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3" name="Text Box 34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4" name="Text Box 34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5" name="Text Box 34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6" name="Text Box 34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7" name="Text Box 34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8" name="Text Box 34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9" name="Text Box 34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0" name="Text Box 34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1" name="Text Box 34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2" name="Text Box 34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3" name="Text Box 34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4" name="Text Box 34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5" name="Text Box 34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6" name="Text Box 34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7" name="Text Box 34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8" name="Text Box 34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9" name="Text Box 34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0" name="Text Box 34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1" name="Text Box 34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2" name="Text Box 34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3" name="Text Box 34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4" name="Text Box 34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5" name="Text Box 34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6" name="Text Box 34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7" name="Text Box 34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8" name="Text Box 34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9" name="Text Box 34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0" name="Text Box 34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1" name="Text Box 34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2" name="Text Box 34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3" name="Text Box 34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4" name="Text Box 34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5" name="Text Box 34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6" name="Text Box 34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7" name="Text Box 34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8" name="Text Box 34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9" name="Text Box 34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0" name="Text Box 34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1" name="Text Box 34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2" name="Text Box 34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3" name="Text Box 34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4" name="Text Box 34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5" name="Text Box 34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6" name="Text Box 34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7" name="Text Box 34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8" name="Text Box 34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9" name="Text Box 34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0" name="Text Box 34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1" name="Text Box 34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2" name="Text Box 34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3" name="Text Box 34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4" name="Text Box 35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5" name="Text Box 35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6" name="Text Box 35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7" name="Text Box 35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8" name="Text Box 35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9" name="Text Box 35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0" name="Text Box 35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1" name="Text Box 35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2" name="Text Box 35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3" name="Text Box 35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4" name="Text Box 35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5" name="Text Box 35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6" name="Text Box 35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7" name="Text Box 35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8" name="Text Box 35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9" name="Text Box 35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0" name="Text Box 35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1" name="Text Box 35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2" name="Text Box 35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3" name="Text Box 35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4" name="Text Box 35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5" name="Text Box 35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6" name="Text Box 35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7" name="Text Box 35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8" name="Text Box 35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9" name="Text Box 35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0" name="Text Box 35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1" name="Text Box 35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2" name="Text Box 35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3" name="Text Box 35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4" name="Text Box 35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5" name="Text Box 35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6" name="Text Box 35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7" name="Text Box 35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8" name="Text Box 35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9" name="Text Box 35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0" name="Text Box 35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1" name="Text Box 35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2" name="Text Box 35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3" name="Text Box 35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4" name="Text Box 35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5" name="Text Box 35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6" name="Text Box 35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7" name="Text Box 35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8" name="Text Box 35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9" name="Text Box 35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0" name="Text Box 35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1" name="Text Box 35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2" name="Text Box 35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3" name="Text Box 35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4" name="Text Box 35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5" name="Text Box 35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6" name="Text Box 35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7" name="Text Box 35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8" name="Text Box 35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9" name="Text Box 35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0" name="Text Box 35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1" name="Text Box 35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2" name="Text Box 35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3" name="Text Box 35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4" name="Text Box 35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5" name="Text Box 35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6" name="Text Box 35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7" name="Text Box 35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8" name="Text Box 35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9" name="Text Box 35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0" name="Text Box 35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1" name="Text Box 35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2" name="Text Box 35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3" name="Text Box 35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4" name="Text Box 35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5" name="Text Box 35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6" name="Text Box 35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7" name="Text Box 35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8" name="Text Box 35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9" name="Text Box 35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0" name="Text Box 35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1" name="Text Box 35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2" name="Text Box 35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3" name="Text Box 35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4" name="Text Box 35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5" name="Text Box 35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6" name="Text Box 35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7" name="Text Box 35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8" name="Text Box 35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9" name="Text Box 35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0" name="Text Box 3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1" name="Text Box 3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2" name="Text Box 3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3" name="Text Box 3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4" name="Text Box 3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5" name="Text Box 3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6" name="Text Box 3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7" name="Text Box 3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8" name="Text Box 3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9" name="Text Box 3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0" name="Text Box 3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1" name="Text Box 3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2" name="Text Box 3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3" name="Text Box 3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4" name="Text Box 3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5" name="Text Box 3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6" name="Text Box 3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7" name="Text Box 3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8" name="Text Box 3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9" name="Text Box 3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0" name="Text Box 3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1" name="Text Box 3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2" name="Text Box 3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3" name="Text Box 3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4" name="Text Box 3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5" name="Text Box 3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6" name="Text Box 3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7" name="Text Box 3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8" name="Text Box 3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9" name="Text Box 3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0" name="Text Box 3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1" name="Text Box 3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2" name="Text Box 3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3" name="Text Box 3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4" name="Text Box 3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5" name="Text Box 3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6" name="Text Box 3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7" name="Text Box 3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8" name="Text Box 3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9" name="Text Box 3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0" name="Text Box 3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1" name="Text Box 3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2" name="Text Box 3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3" name="Text Box 3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4" name="Text Box 3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5" name="Text Box 3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6" name="Text Box 3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7" name="Text Box 3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8" name="Text Box 3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9" name="Text Box 3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0" name="Text Box 3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1" name="Text Box 3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2" name="Text Box 3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3" name="Text Box 3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4" name="Text Box 3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5" name="Text Box 3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6" name="Text Box 3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7" name="Text Box 3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8" name="Text Box 3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9" name="Text Box 36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0" name="Text Box 36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1" name="Text Box 36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2" name="Text Box 36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3" name="Text Box 36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4" name="Text Box 36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5" name="Text Box 36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6" name="Text Box 36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7" name="Text Box 36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8" name="Text Box 36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9" name="Text Box 36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0" name="Text Box 36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1" name="Text Box 36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2" name="Text Box 36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3" name="Text Box 36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4" name="Text Box 36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5" name="Text Box 36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6" name="Text Box 36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7" name="Text Box 36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8" name="Text Box 36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9" name="Text Box 36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0" name="Text Box 36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1" name="Text Box 36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2" name="Text Box 36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3" name="Text Box 36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4" name="Text Box 36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5" name="Text Box 36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6" name="Text Box 36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7" name="Text Box 36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8" name="Text Box 36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9" name="Text Box 36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0" name="Text Box 36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1" name="Text Box 36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2" name="Text Box 36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3" name="Text Box 36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4" name="Text Box 36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5" name="Text Box 36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6" name="Text Box 36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7" name="Text Box 36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8" name="Text Box 36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9" name="Text Box 36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0" name="Text Box 36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1" name="Text Box 3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2" name="Text Box 3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3" name="Text Box 3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4" name="Text Box 3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5" name="Text Box 3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6" name="Text Box 3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7" name="Text Box 3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8" name="Text Box 3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9" name="Text Box 3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0" name="Text Box 3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1" name="Text Box 3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2" name="Text Box 3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3" name="Text Box 3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4" name="Text Box 3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5" name="Text Box 3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6" name="Text Box 3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7" name="Text Box 3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8" name="Text Box 3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9" name="Text Box 3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0" name="Text Box 3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1" name="Text Box 3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2" name="Text Box 3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3" name="Text Box 3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4" name="Text Box 3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5" name="Text Box 3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6" name="Text Box 3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7" name="Text Box 3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8" name="Text Box 3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9" name="Text Box 3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0" name="Text Box 3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1" name="Text Box 3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2" name="Text Box 3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3" name="Text Box 3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4" name="Text Box 3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5" name="Text Box 3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6" name="Text Box 3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7" name="Text Box 3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8" name="Text Box 3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9" name="Text Box 3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0" name="Text Box 3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1" name="Text Box 3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2" name="Text Box 3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3" name="Text Box 3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4" name="Text Box 3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5" name="Text Box 3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6" name="Text Box 3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7" name="Text Box 3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8" name="Text Box 3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9" name="Text Box 3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0" name="Text Box 3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1" name="Text Box 3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2" name="Text Box 3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3" name="Text Box 3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4" name="Text Box 3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5" name="Text Box 3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6" name="Text Box 3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7" name="Text Box 3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8" name="Text Box 3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9" name="Text Box 3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0" name="Text Box 3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1" name="Text Box 3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2" name="Text Box 3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3" name="Text Box 3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4" name="Text Box 3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5" name="Text Box 3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6" name="Text Box 3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7" name="Text Box 3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8" name="Text Box 3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9" name="Text Box 3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0" name="Text Box 3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1" name="Text Box 3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2" name="Text Box 3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3" name="Text Box 3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4" name="Text Box 3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5" name="Text Box 3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6" name="Text Box 3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7" name="Text Box 3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8" name="Text Box 3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9" name="Text Box 3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0" name="Text Box 3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1" name="Text Box 3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2" name="Text Box 3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3" name="Text Box 3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4" name="Text Box 3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5" name="Text Box 3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6" name="Text Box 3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7" name="Text Box 3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8" name="Text Box 3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9" name="Text Box 3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0" name="Text Box 3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1" name="Text Box 3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2" name="Text Box 3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3" name="Text Box 3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4" name="Text Box 3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5" name="Text Box 3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6" name="Text Box 3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7" name="Text Box 3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8" name="Text Box 3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9" name="Text Box 3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0" name="Text Box 3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1" name="Text Box 3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2" name="Text Box 3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3" name="Text Box 3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4" name="Text Box 3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5" name="Text Box 3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6" name="Text Box 3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7" name="Text Box 3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8" name="Text Box 3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9" name="Text Box 3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0" name="Text Box 3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1" name="Text Box 3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2" name="Text Box 3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3" name="Text Box 3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4" name="Text Box 3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5" name="Text Box 3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6" name="Text Box 3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7" name="Text Box 3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8" name="Text Box 3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9" name="Text Box 3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0" name="Text Box 3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1" name="Text Box 3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2" name="Text Box 3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3" name="Text Box 3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4" name="Text Box 3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5" name="Text Box 3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6" name="Text Box 3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7" name="Text Box 3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8" name="Text Box 3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9" name="Text Box 3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0" name="Text Box 3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1" name="Text Box 3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2" name="Text Box 3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3" name="Text Box 3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4" name="Text Box 3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5" name="Text Box 3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6" name="Text Box 3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7" name="Text Box 3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8" name="Text Box 3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9" name="Text Box 3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0" name="Text Box 3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1" name="Text Box 3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2" name="Text Box 3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3" name="Text Box 3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4" name="Text Box 3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5" name="Text Box 3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6" name="Text Box 3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7" name="Text Box 3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8" name="Text Box 3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9" name="Text Box 3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0" name="Text Box 3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1" name="Text Box 3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2" name="Text Box 3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3" name="Text Box 3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4" name="Text Box 3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5" name="Text Box 3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6" name="Text Box 3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7" name="Text Box 3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8" name="Text Box 3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9" name="Text Box 3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0" name="Text Box 3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1" name="Text Box 3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2" name="Text Box 3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3" name="Text Box 3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4" name="Text Box 3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5" name="Text Box 3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6" name="Text Box 3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7" name="Text Box 3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8" name="Text Box 3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9" name="Text Box 3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0" name="Text Box 3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1" name="Text Box 3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2" name="Text Box 3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3" name="Text Box 3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4" name="Text Box 3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5" name="Text Box 3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6" name="Text Box 3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7" name="Text Box 3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8" name="Text Box 3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9" name="Text Box 3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0" name="Text Box 3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1" name="Text Box 3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2" name="Text Box 3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3" name="Text Box 3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4" name="Text Box 3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5" name="Text Box 3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6" name="Text Box 3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7" name="Text Box 3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8" name="Text Box 3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9" name="Text Box 3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0" name="Text Box 3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1" name="Text Box 3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2" name="Text Box 3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3" name="Text Box 3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4" name="Text Box 3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5" name="Text Box 3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6" name="Text Box 3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7" name="Text Box 3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8" name="Text Box 3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9" name="Text Box 3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0" name="Text Box 3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1" name="Text Box 3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2" name="Text Box 3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3" name="Text Box 3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4" name="Text Box 3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5" name="Text Box 3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6" name="Text Box 3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7" name="Text Box 3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8" name="Text Box 3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9" name="Text Box 3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0" name="Text Box 3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1" name="Text Box 3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2" name="Text Box 3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3" name="Text Box 3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4" name="Text Box 3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5" name="Text Box 3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6" name="Text Box 3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7" name="Text Box 3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8" name="Text Box 3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9" name="Text Box 3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0" name="Text Box 3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1" name="Text Box 3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2" name="Text Box 3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3" name="Text Box 3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4" name="Text Box 3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5" name="Text Box 3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6" name="Text Box 3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7" name="Text Box 3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8" name="Text Box 3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9" name="Text Box 3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0" name="Text Box 3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1" name="Text Box 3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2" name="Text Box 3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3" name="Text Box 3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4" name="Text Box 3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5" name="Text Box 3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6" name="Text Box 3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7" name="Text Box 3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8" name="Text Box 3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9" name="Text Box 3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0" name="Text Box 3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1" name="Text Box 3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2" name="Text Box 3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3" name="Text Box 3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4" name="Text Box 3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5" name="Text Box 3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6" name="Text Box 3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7" name="Text Box 3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8" name="Text Box 3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9" name="Text Box 3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0" name="Text Box 3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1" name="Text Box 3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2" name="Text Box 3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3" name="Text Box 3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4" name="Text Box 3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5" name="Text Box 3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6" name="Text Box 3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7" name="Text Box 3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8" name="Text Box 3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9" name="Text Box 3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0" name="Text Box 3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1" name="Text Box 3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2" name="Text Box 3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3" name="Text Box 3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4" name="Text Box 3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5" name="Text Box 3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6" name="Text Box 3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7" name="Text Box 3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8" name="Text Box 3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9" name="Text Box 3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0" name="Text Box 3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1" name="Text Box 3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2" name="Text Box 3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3" name="Text Box 3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4" name="Text Box 3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5" name="Text Box 3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6" name="Text Box 3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7" name="Text Box 3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8" name="Text Box 3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9" name="Text Box 3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0" name="Text Box 3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1" name="Text Box 3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2" name="Text Box 3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3" name="Text Box 3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4" name="Text Box 3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5" name="Text Box 3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6" name="Text Box 3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7" name="Text Box 3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8" name="Text Box 3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9" name="Text Box 3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0" name="Text Box 3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1" name="Text Box 3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2" name="Text Box 3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3" name="Text Box 3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4" name="Text Box 3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5" name="Text Box 3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6" name="Text Box 3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7" name="Text Box 3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8" name="Text Box 3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9" name="Text Box 3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0" name="Text Box 3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1" name="Text Box 3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2" name="Text Box 3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3" name="Text Box 3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4" name="Text Box 3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5" name="Text Box 3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6" name="Text Box 3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7" name="Text Box 3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8" name="Text Box 3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9" name="Text Box 3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0" name="Text Box 3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1" name="Text Box 3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2" name="Text Box 3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3" name="Text Box 3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4" name="Text Box 4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5" name="Text Box 4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6" name="Text Box 4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7" name="Text Box 4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8" name="Text Box 4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9" name="Text Box 4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0" name="Text Box 4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1" name="Text Box 4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2" name="Text Box 4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3" name="Text Box 4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4" name="Text Box 4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5" name="Text Box 4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6" name="Text Box 4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7" name="Text Box 4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8" name="Text Box 4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9" name="Text Box 4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0" name="Text Box 4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1" name="Text Box 4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2" name="Text Box 4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3" name="Text Box 4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4" name="Text Box 4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5" name="Text Box 4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6" name="Text Box 4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7" name="Text Box 4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8" name="Text Box 4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9" name="Text Box 4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0" name="Text Box 4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1" name="Text Box 4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2" name="Text Box 4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3" name="Text Box 4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4" name="Text Box 4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5" name="Text Box 4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6" name="Text Box 4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7" name="Text Box 4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8" name="Text Box 4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9" name="Text Box 4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0" name="Text Box 4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1" name="Text Box 4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2" name="Text Box 4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3" name="Text Box 4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4" name="Text Box 4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5" name="Text Box 4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6" name="Text Box 4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7" name="Text Box 4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8" name="Text Box 4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9" name="Text Box 4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0" name="Text Box 4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1" name="Text Box 4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2" name="Text Box 4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3" name="Text Box 4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4" name="Text Box 4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5" name="Text Box 4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6" name="Text Box 4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7" name="Text Box 4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8" name="Text Box 4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9" name="Text Box 4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0" name="Text Box 4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1" name="Text Box 4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2" name="Text Box 4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3" name="Text Box 4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4" name="Text Box 4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5" name="Text Box 4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6" name="Text Box 4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7" name="Text Box 4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8" name="Text Box 4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9" name="Text Box 4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0" name="Text Box 4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1" name="Text Box 4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2" name="Text Box 4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3" name="Text Box 4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4" name="Text Box 4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5" name="Text Box 4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6" name="Text Box 4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7" name="Text Box 4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8" name="Text Box 4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9" name="Text Box 4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0" name="Text Box 4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1" name="Text Box 4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2" name="Text Box 4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3" name="Text Box 4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4" name="Text Box 4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5" name="Text Box 4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6" name="Text Box 4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7" name="Text Box 4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8" name="Text Box 4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9" name="Text Box 4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0" name="Text Box 4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1" name="Text Box 4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2" name="Text Box 4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3" name="Text Box 4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4" name="Text Box 4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5" name="Text Box 4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6" name="Text Box 4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7" name="Text Box 4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8" name="Text Box 4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9" name="Text Box 4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0" name="Text Box 4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1" name="Text Box 4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2" name="Text Box 4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3" name="Text Box 4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4" name="Text Box 4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5" name="Text Box 4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6" name="Text Box 4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7" name="Text Box 4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8" name="Text Box 4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9" name="Text Box 4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0" name="Text Box 4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1" name="Text Box 4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2" name="Text Box 4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3" name="Text Box 4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4" name="Text Box 4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5" name="Text Box 4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6" name="Text Box 4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7" name="Text Box 4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8" name="Text Box 4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9" name="Text Box 4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0" name="Text Box 4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1" name="Text Box 4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2" name="Text Box 4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3" name="Text Box 4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4" name="Text Box 4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5" name="Text Box 4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6" name="Text Box 4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7" name="Text Box 4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8" name="Text Box 4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9" name="Text Box 4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0" name="Text Box 4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1" name="Text Box 4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2" name="Text Box 4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3" name="Text Box 4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4" name="Text Box 4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5" name="Text Box 4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6" name="Text Box 4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7" name="Text Box 4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8" name="Text Box 4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9" name="Text Box 4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0" name="Text Box 4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1" name="Text Box 4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2" name="Text Box 4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3" name="Text Box 4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4" name="Text Box 4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5" name="Text Box 4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6" name="Text Box 4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7" name="Text Box 4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8" name="Text Box 4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9" name="Text Box 4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0" name="Text Box 4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1" name="Text Box 4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2" name="Text Box 4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3" name="Text Box 4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4" name="Text Box 4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5" name="Text Box 4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6" name="Text Box 4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7" name="Text Box 4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8" name="Text Box 4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9" name="Text Box 4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0" name="Text Box 4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1" name="Text Box 4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2" name="Text Box 4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3" name="Text Box 4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4" name="Text Box 4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5" name="Text Box 4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6" name="Text Box 4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7" name="Text Box 4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8" name="Text Box 4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9" name="Text Box 4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0" name="Text Box 4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1" name="Text Box 4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2" name="Text Box 4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3" name="Text Box 4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4" name="Text Box 4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5" name="Text Box 4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6" name="Text Box 4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7" name="Text Box 4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8" name="Text Box 4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9" name="Text Box 4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0" name="Text Box 4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1" name="Text Box 4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2" name="Text Box 4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3" name="Text Box 4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4" name="Text Box 4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5" name="Text Box 4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6" name="Text Box 4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7" name="Text Box 4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8" name="Text Box 4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9" name="Text Box 4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0" name="Text Box 4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1" name="Text Box 4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2" name="Text Box 4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3" name="Text Box 4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4" name="Text Box 4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5" name="Text Box 4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6" name="Text Box 4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7" name="Text Box 4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8" name="Text Box 4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9" name="Text Box 4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0" name="Text Box 4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1" name="Text Box 4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2" name="Text Box 4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3" name="Text Box 4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4" name="Text Box 4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5" name="Text Box 4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6" name="Text Box 4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7" name="Text Box 4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8" name="Text Box 4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9" name="Text Box 4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0" name="Text Box 4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1" name="Text Box 4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2" name="Text Box 4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3" name="Text Box 4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4" name="Text Box 4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5" name="Text Box 4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6" name="Text Box 4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7" name="Text Box 4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8" name="Text Box 4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9" name="Text Box 4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0" name="Text Box 4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1" name="Text Box 4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2" name="Text Box 4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3" name="Text Box 4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4" name="Text Box 4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5" name="Text Box 4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6" name="Text Box 4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7" name="Text Box 4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8" name="Text Box 4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9" name="Text Box 4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0" name="Text Box 4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1" name="Text Box 4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2" name="Text Box 4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3" name="Text Box 4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4" name="Text Box 4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5" name="Text Box 4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6" name="Text Box 4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7" name="Text Box 4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8" name="Text Box 4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9" name="Text Box 4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0" name="Text Box 4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1" name="Text Box 4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2" name="Text Box 4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3" name="Text Box 4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4" name="Text Box 4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5" name="Text Box 4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6" name="Text Box 4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7" name="Text Box 4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8" name="Text Box 4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9" name="Text Box 4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0" name="Text Box 4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1" name="Text Box 4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2" name="Text Box 4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3" name="Text Box 4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4" name="Text Box 4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5" name="Text Box 4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6" name="Text Box 4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7" name="Text Box 4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8" name="Text Box 4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9" name="Text Box 4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0" name="Text Box 4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1" name="Text Box 4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2" name="Text Box 4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3" name="Text Box 4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4" name="Text Box 4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5" name="Text Box 4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6" name="Text Box 4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7" name="Text Box 4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8" name="Text Box 4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9" name="Text Box 4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0" name="Text Box 4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1" name="Text Box 4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2" name="Text Box 4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3" name="Text Box 4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4" name="Text Box 4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5" name="Text Box 4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6" name="Text Box 4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7" name="Text Box 4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8" name="Text Box 4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9" name="Text Box 4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0" name="Text Box 4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1" name="Text Box 4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2" name="Text Box 4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3" name="Text Box 4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4" name="Text Box 4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5" name="Text Box 4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6" name="Text Box 4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7" name="Text Box 4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8" name="Text Box 4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9" name="Text Box 4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0" name="Text Box 4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1" name="Text Box 4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2" name="Text Box 4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3" name="Text Box 4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4" name="Text Box 4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5" name="Text Box 4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6" name="Text Box 4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7" name="Text Box 4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8" name="Text Box 4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9" name="Text Box 4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0" name="Text Box 4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1" name="Text Box 4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2" name="Text Box 4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3" name="Text Box 4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4" name="Text Box 4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5" name="Text Box 4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6" name="Text Box 4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7" name="Text Box 4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8" name="Text Box 4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9" name="Text Box 4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0" name="Text Box 4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1" name="Text Box 4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2" name="Text Box 4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3" name="Text Box 4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4" name="Text Box 4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5" name="Text Box 4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6" name="Text Box 4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7" name="Text Box 4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8" name="Text Box 4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9" name="Text Box 4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0" name="Text Box 4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1" name="Text Box 4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2" name="Text Box 4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3" name="Text Box 4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4" name="Text Box 4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5" name="Text Box 4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6" name="Text Box 4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7" name="Text Box 4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8" name="Text Box 4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9" name="Text Box 4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0" name="Text Box 4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1" name="Text Box 4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2" name="Text Box 4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3" name="Text Box 4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4" name="Text Box 4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5" name="Text Box 4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6" name="Text Box 4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7" name="Text Box 4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8" name="Text Box 4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9" name="Text Box 4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0" name="Text Box 4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1" name="Text Box 4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2" name="Text Box 4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3" name="Text Box 4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4" name="Text Box 4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5" name="Text Box 4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6" name="Text Box 4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7" name="Text Box 4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8" name="Text Box 4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9" name="Text Box 4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0" name="Text Box 4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1" name="Text Box 4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2" name="Text Box 4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3" name="Text Box 4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4" name="Text Box 4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5" name="Text Box 4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6" name="Text Box 4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7" name="Text Box 4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8" name="Text Box 4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9" name="Text Box 4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0" name="Text Box 4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1" name="Text Box 4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2" name="Text Box 4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3" name="Text Box 4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4" name="Text Box 4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5" name="Text Box 4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6" name="Text Box 4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7" name="Text Box 4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8" name="Text Box 4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9" name="Text Box 4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0" name="Text Box 4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1" name="Text Box 4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2" name="Text Box 4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3" name="Text Box 4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4" name="Text Box 4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5" name="Text Box 4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6" name="Text Box 4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7" name="Text Box 4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8" name="Text Box 4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9" name="Text Box 4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0" name="Text Box 4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1" name="Text Box 4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2" name="Text Box 4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3" name="Text Box 4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4" name="Text Box 4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5" name="Text Box 4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6" name="Text Box 4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7" name="Text Box 4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8" name="Text Box 4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9" name="Text Box 4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0" name="Text Box 4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1" name="Text Box 4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2" name="Text Box 4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3" name="Text Box 4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4" name="Text Box 4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5" name="Text Box 4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6" name="Text Box 4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7" name="Text Box 4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8" name="Text Box 4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9" name="Text Box 4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0" name="Text Box 4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1" name="Text Box 4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2" name="Text Box 4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3" name="Text Box 4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4" name="Text Box 4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5" name="Text Box 4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6" name="Text Box 4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7" name="Text Box 4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8" name="Text Box 4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9" name="Text Box 4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0" name="Text Box 4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1" name="Text Box 4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2" name="Text Box 44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3" name="Text Box 44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4" name="Text Box 44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5" name="Text Box 44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6" name="Text Box 44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7" name="Text Box 44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8" name="Text Box 44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9" name="Text Box 44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0" name="Text Box 44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1" name="Text Box 44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2" name="Text Box 44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3" name="Text Box 44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4" name="Text Box 44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5" name="Text Box 44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6" name="Text Box 44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7" name="Text Box 44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8" name="Text Box 44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9" name="Text Box 44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0" name="Text Box 44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1" name="Text Box 44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2" name="Text Box 44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3" name="Text Box 44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4" name="Text Box 44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5" name="Text Box 44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6" name="Text Box 44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7" name="Text Box 44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8" name="Text Box 44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9" name="Text Box 44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0" name="Text Box 44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1" name="Text Box 44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2" name="Text Box 44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3" name="Text Box 44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4" name="Text Box 44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5" name="Text Box 44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6" name="Text Box 44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7" name="Text Box 44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8" name="Text Box 44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9" name="Text Box 44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0" name="Text Box 44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1" name="Text Box 44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2" name="Text Box 44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3" name="Text Box 44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4" name="Text Box 44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5" name="Text Box 44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6" name="Text Box 44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7" name="Text Box 44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8" name="Text Box 44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9" name="Text Box 44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0" name="Text Box 44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1" name="Text Box 44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2" name="Text Box 44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3" name="Text Box 44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4" name="Text Box 44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5" name="Text Box 44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6" name="Text Box 44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7" name="Text Box 44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8" name="Text Box 44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9" name="Text Box 44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0" name="Text Box 44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1" name="Text Box 44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2" name="Text Box 44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3" name="Text Box 44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4" name="Text Box 44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5" name="Text Box 44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6" name="Text Box 44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7" name="Text Box 44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8" name="Text Box 44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9" name="Text Box 44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0" name="Text Box 44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1" name="Text Box 44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2" name="Text Box 44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3" name="Text Box 44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4" name="Text Box 44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5" name="Text Box 44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6" name="Text Box 44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7" name="Text Box 44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8" name="Text Box 44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9" name="Text Box 44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0" name="Text Box 44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1" name="Text Box 44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2" name="Text Box 44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3" name="Text Box 44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4" name="Text Box 44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5" name="Text Box 44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6" name="Text Box 44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7" name="Text Box 44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8" name="Text Box 44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9" name="Text Box 44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0" name="Text Box 44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1" name="Text Box 44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2" name="Text Box 44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3" name="Text Box 44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4" name="Text Box 45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5" name="Text Box 45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6" name="Text Box 45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7" name="Text Box 45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8" name="Text Box 45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9" name="Text Box 45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0" name="Text Box 45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1" name="Text Box 45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2" name="Text Box 45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3" name="Text Box 45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4" name="Text Box 45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5" name="Text Box 45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6" name="Text Box 45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7" name="Text Box 45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8" name="Text Box 45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9" name="Text Box 45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0" name="Text Box 45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1" name="Text Box 45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2" name="Text Box 45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3" name="Text Box 45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4" name="Text Box 45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5" name="Text Box 45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6" name="Text Box 45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7" name="Text Box 45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8" name="Text Box 45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9" name="Text Box 45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0" name="Text Box 45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1" name="Text Box 45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2" name="Text Box 45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3" name="Text Box 45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4" name="Text Box 45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5" name="Text Box 45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6" name="Text Box 45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7" name="Text Box 45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8" name="Text Box 45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9" name="Text Box 45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0" name="Text Box 45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1" name="Text Box 45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2" name="Text Box 45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3" name="Text Box 45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4" name="Text Box 45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5" name="Text Box 45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6" name="Text Box 45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7" name="Text Box 45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8" name="Text Box 45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9" name="Text Box 45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0" name="Text Box 45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1" name="Text Box 45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2" name="Text Box 45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3" name="Text Box 45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4" name="Text Box 45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5" name="Text Box 45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6" name="Text Box 45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7" name="Text Box 45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8" name="Text Box 45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9" name="Text Box 45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0" name="Text Box 45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1" name="Text Box 45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2" name="Text Box 45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3" name="Text Box 45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4" name="Text Box 45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5" name="Text Box 45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6" name="Text Box 45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7" name="Text Box 45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8" name="Text Box 45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9" name="Text Box 45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0" name="Text Box 45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1" name="Text Box 45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2" name="Text Box 45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3" name="Text Box 45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4" name="Text Box 45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5" name="Text Box 45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6" name="Text Box 45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7" name="Text Box 45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8" name="Text Box 45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9" name="Text Box 45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0" name="Text Box 45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1" name="Text Box 45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2" name="Text Box 45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3" name="Text Box 45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4" name="Text Box 45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5" name="Text Box 45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6" name="Text Box 45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7" name="Text Box 45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8" name="Text Box 45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9" name="Text Box 45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0" name="Text Box 4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1" name="Text Box 4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2" name="Text Box 4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3" name="Text Box 4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4" name="Text Box 4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5" name="Text Box 4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6" name="Text Box 4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7" name="Text Box 4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8" name="Text Box 4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9" name="Text Box 4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0" name="Text Box 4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1" name="Text Box 4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2" name="Text Box 4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3" name="Text Box 4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4" name="Text Box 4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5" name="Text Box 4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6" name="Text Box 4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7" name="Text Box 4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8" name="Text Box 4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9" name="Text Box 4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0" name="Text Box 4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1" name="Text Box 4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2" name="Text Box 4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3" name="Text Box 4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4" name="Text Box 4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5" name="Text Box 4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6" name="Text Box 4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7" name="Text Box 4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8" name="Text Box 4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9" name="Text Box 4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0" name="Text Box 4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1" name="Text Box 4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2" name="Text Box 4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3" name="Text Box 4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4" name="Text Box 4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5" name="Text Box 4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6" name="Text Box 4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7" name="Text Box 4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8" name="Text Box 4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9" name="Text Box 4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0" name="Text Box 4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1" name="Text Box 4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2" name="Text Box 4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3" name="Text Box 4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4" name="Text Box 4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5" name="Text Box 4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6" name="Text Box 4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7" name="Text Box 4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8" name="Text Box 4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9" name="Text Box 4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0" name="Text Box 4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1" name="Text Box 4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2" name="Text Box 4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3" name="Text Box 4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4" name="Text Box 4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5" name="Text Box 4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6" name="Text Box 4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7" name="Text Box 4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8" name="Text Box 4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9" name="Text Box 46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0" name="Text Box 46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1" name="Text Box 46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2" name="Text Box 46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3" name="Text Box 46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4" name="Text Box 46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5" name="Text Box 46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6" name="Text Box 46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7" name="Text Box 46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8" name="Text Box 46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9" name="Text Box 46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0" name="Text Box 46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1" name="Text Box 46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2" name="Text Box 46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3" name="Text Box 46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4" name="Text Box 46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5" name="Text Box 46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6" name="Text Box 46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7" name="Text Box 46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8" name="Text Box 46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9" name="Text Box 46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0" name="Text Box 46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1" name="Text Box 46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2" name="Text Box 46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3" name="Text Box 46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4" name="Text Box 46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5" name="Text Box 46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6" name="Text Box 46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7" name="Text Box 46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8" name="Text Box 46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9" name="Text Box 46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0" name="Text Box 46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1" name="Text Box 46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2" name="Text Box 46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3" name="Text Box 46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4" name="Text Box 46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5" name="Text Box 46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6" name="Text Box 46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7" name="Text Box 46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8" name="Text Box 46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9" name="Text Box 46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0" name="Text Box 46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1" name="Text Box 4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2" name="Text Box 4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3" name="Text Box 4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4" name="Text Box 4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5" name="Text Box 4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6" name="Text Box 4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7" name="Text Box 4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8" name="Text Box 4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9" name="Text Box 4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0" name="Text Box 4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1" name="Text Box 4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2" name="Text Box 4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3" name="Text Box 4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4" name="Text Box 4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5" name="Text Box 4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6" name="Text Box 4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7" name="Text Box 4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8" name="Text Box 4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9" name="Text Box 4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0" name="Text Box 4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1" name="Text Box 4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2" name="Text Box 4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3" name="Text Box 4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4" name="Text Box 4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5" name="Text Box 4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6" name="Text Box 4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7" name="Text Box 4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8" name="Text Box 4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9" name="Text Box 4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0" name="Text Box 4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1" name="Text Box 4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2" name="Text Box 4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3" name="Text Box 4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4" name="Text Box 4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5" name="Text Box 4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6" name="Text Box 4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7" name="Text Box 4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8" name="Text Box 4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9" name="Text Box 4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0" name="Text Box 4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1" name="Text Box 4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2" name="Text Box 4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3" name="Text Box 4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4" name="Text Box 4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5" name="Text Box 4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6" name="Text Box 4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7" name="Text Box 4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8" name="Text Box 4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9" name="Text Box 4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0" name="Text Box 4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1" name="Text Box 4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2" name="Text Box 4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3" name="Text Box 4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4" name="Text Box 4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5" name="Text Box 4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6" name="Text Box 4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7" name="Text Box 4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8" name="Text Box 4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9" name="Text Box 4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0" name="Text Box 4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1" name="Text Box 4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2" name="Text Box 4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3" name="Text Box 4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4" name="Text Box 4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5" name="Text Box 4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6" name="Text Box 4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7" name="Text Box 4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8" name="Text Box 4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9" name="Text Box 4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0" name="Text Box 4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1" name="Text Box 4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2" name="Text Box 4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3" name="Text Box 4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4" name="Text Box 4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5" name="Text Box 4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6" name="Text Box 4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7" name="Text Box 4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8" name="Text Box 4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9" name="Text Box 4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0" name="Text Box 4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1" name="Text Box 4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2" name="Text Box 4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3" name="Text Box 4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4" name="Text Box 4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5" name="Text Box 4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6" name="Text Box 4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7" name="Text Box 4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8" name="Text Box 4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9" name="Text Box 4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0" name="Text Box 4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1" name="Text Box 4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2" name="Text Box 4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3" name="Text Box 4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4" name="Text Box 4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5" name="Text Box 4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6" name="Text Box 4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7" name="Text Box 4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8" name="Text Box 4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9" name="Text Box 4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0" name="Text Box 4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1" name="Text Box 4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2" name="Text Box 4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3" name="Text Box 4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4" name="Text Box 4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5" name="Text Box 4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6" name="Text Box 4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7" name="Text Box 4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8" name="Text Box 4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9" name="Text Box 4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0" name="Text Box 4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1" name="Text Box 4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2" name="Text Box 4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3" name="Text Box 4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4" name="Text Box 4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5" name="Text Box 4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6" name="Text Box 4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7" name="Text Box 4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8" name="Text Box 4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9" name="Text Box 4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0" name="Text Box 4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1" name="Text Box 4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2" name="Text Box 4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3" name="Text Box 4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4" name="Text Box 4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5" name="Text Box 4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6" name="Text Box 4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7" name="Text Box 4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8" name="Text Box 4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9" name="Text Box 4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0" name="Text Box 4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1" name="Text Box 4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2" name="Text Box 4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3" name="Text Box 4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4" name="Text Box 4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5" name="Text Box 4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6" name="Text Box 4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7" name="Text Box 4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8" name="Text Box 4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9" name="Text Box 4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0" name="Text Box 4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1" name="Text Box 4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2" name="Text Box 4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3" name="Text Box 4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4" name="Text Box 4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5" name="Text Box 4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6" name="Text Box 4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7" name="Text Box 4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8" name="Text Box 4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9" name="Text Box 4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0" name="Text Box 4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1" name="Text Box 4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2" name="Text Box 4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3" name="Text Box 4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4" name="Text Box 4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5" name="Text Box 4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6" name="Text Box 4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7" name="Text Box 4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8" name="Text Box 4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9" name="Text Box 4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0" name="Text Box 4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1" name="Text Box 4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2" name="Text Box 4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3" name="Text Box 4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4" name="Text Box 4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5" name="Text Box 4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6" name="Text Box 4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7" name="Text Box 4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8" name="Text Box 4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9" name="Text Box 4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0" name="Text Box 4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1" name="Text Box 4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2" name="Text Box 4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3" name="Text Box 4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4" name="Text Box 4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5" name="Text Box 4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6" name="Text Box 4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7" name="Text Box 4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8" name="Text Box 4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9" name="Text Box 4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0" name="Text Box 4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1" name="Text Box 4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2" name="Text Box 4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3" name="Text Box 4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4" name="Text Box 4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5" name="Text Box 4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6" name="Text Box 4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7" name="Text Box 4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8" name="Text Box 4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9" name="Text Box 4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0" name="Text Box 4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1" name="Text Box 4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2" name="Text Box 4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3" name="Text Box 4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4" name="Text Box 4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5" name="Text Box 4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6" name="Text Box 4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7" name="Text Box 4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8" name="Text Box 4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9" name="Text Box 4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0" name="Text Box 4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1" name="Text Box 4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2" name="Text Box 4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3" name="Text Box 4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4" name="Text Box 4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5" name="Text Box 4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6" name="Text Box 4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7" name="Text Box 4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8" name="Text Box 4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9" name="Text Box 4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0" name="Text Box 4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1" name="Text Box 4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2" name="Text Box 4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3" name="Text Box 4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4" name="Text Box 4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5" name="Text Box 4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6" name="Text Box 4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7" name="Text Box 4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8" name="Text Box 4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9" name="Text Box 4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0" name="Text Box 4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1" name="Text Box 4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2" name="Text Box 4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3" name="Text Box 4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4" name="Text Box 4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5" name="Text Box 4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6" name="Text Box 4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7" name="Text Box 4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8" name="Text Box 4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9" name="Text Box 4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0" name="Text Box 4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1" name="Text Box 4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2" name="Text Box 4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3" name="Text Box 4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4" name="Text Box 4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5" name="Text Box 4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6" name="Text Box 4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7" name="Text Box 4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8" name="Text Box 4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9" name="Text Box 4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0" name="Text Box 4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1" name="Text Box 4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2" name="Text Box 4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3" name="Text Box 4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4" name="Text Box 4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5" name="Text Box 4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6" name="Text Box 4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7" name="Text Box 4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8" name="Text Box 4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9" name="Text Box 4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0" name="Text Box 4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1" name="Text Box 4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2" name="Text Box 4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3" name="Text Box 4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4" name="Text Box 4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5" name="Text Box 4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6" name="Text Box 4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7" name="Text Box 4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8" name="Text Box 4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9" name="Text Box 4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0" name="Text Box 4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1" name="Text Box 4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2" name="Text Box 4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3" name="Text Box 4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4" name="Text Box 4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5" name="Text Box 4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6" name="Text Box 4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7" name="Text Box 4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8" name="Text Box 4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9" name="Text Box 4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0" name="Text Box 4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1" name="Text Box 4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2" name="Text Box 4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3" name="Text Box 4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4" name="Text Box 4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5" name="Text Box 4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6" name="Text Box 4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7" name="Text Box 4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8" name="Text Box 4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9" name="Text Box 4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0" name="Text Box 4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1" name="Text Box 4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2" name="Text Box 4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3" name="Text Box 4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4" name="Text Box 4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5" name="Text Box 4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6" name="Text Box 4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7" name="Text Box 4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8" name="Text Box 4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9" name="Text Box 4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0" name="Text Box 4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1" name="Text Box 4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2" name="Text Box 4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3" name="Text Box 4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4" name="Text Box 4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5" name="Text Box 4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6" name="Text Box 4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7" name="Text Box 4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8" name="Text Box 4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9" name="Text Box 4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0" name="Text Box 4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1" name="Text Box 4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2" name="Text Box 4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3" name="Text Box 4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4" name="Text Box 4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5" name="Text Box 4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6" name="Text Box 4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7" name="Text Box 4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8" name="Text Box 4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9" name="Text Box 4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0" name="Text Box 4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1" name="Text Box 4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2" name="Text Box 4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3" name="Text Box 4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4" name="Text Box 5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5" name="Text Box 5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6" name="Text Box 5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7" name="Text Box 5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8" name="Text Box 5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9" name="Text Box 5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0" name="Text Box 5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1" name="Text Box 5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2" name="Text Box 5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3" name="Text Box 5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4" name="Text Box 5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5" name="Text Box 5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6" name="Text Box 5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7" name="Text Box 5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8" name="Text Box 5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9" name="Text Box 5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0" name="Text Box 5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1" name="Text Box 5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2" name="Text Box 5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3" name="Text Box 5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4" name="Text Box 5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5" name="Text Box 5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6" name="Text Box 5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7" name="Text Box 5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8" name="Text Box 5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9" name="Text Box 5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0" name="Text Box 5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1" name="Text Box 5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2" name="Text Box 5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3" name="Text Box 5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4" name="Text Box 5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5" name="Text Box 5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6" name="Text Box 5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7" name="Text Box 5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8" name="Text Box 5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9" name="Text Box 5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0" name="Text Box 5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1" name="Text Box 5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2" name="Text Box 5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3" name="Text Box 5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4" name="Text Box 5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5" name="Text Box 5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6" name="Text Box 5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7" name="Text Box 5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8" name="Text Box 5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9" name="Text Box 5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0" name="Text Box 5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1" name="Text Box 5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2" name="Text Box 5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3" name="Text Box 5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4" name="Text Box 5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5" name="Text Box 5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6" name="Text Box 5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7" name="Text Box 5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8" name="Text Box 5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9" name="Text Box 5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0" name="Text Box 5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1" name="Text Box 5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2" name="Text Box 5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3" name="Text Box 5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4" name="Text Box 5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5" name="Text Box 5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6" name="Text Box 5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7" name="Text Box 5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8" name="Text Box 5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9" name="Text Box 5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0" name="Text Box 5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1" name="Text Box 5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2" name="Text Box 5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3" name="Text Box 5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4" name="Text Box 5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5" name="Text Box 5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6" name="Text Box 5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7" name="Text Box 5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8" name="Text Box 5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9" name="Text Box 5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0" name="Text Box 5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1" name="Text Box 5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2" name="Text Box 5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3" name="Text Box 5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4" name="Text Box 5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5" name="Text Box 5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6" name="Text Box 5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7" name="Text Box 5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8" name="Text Box 5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9" name="Text Box 5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0" name="Text Box 5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1" name="Text Box 5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2" name="Text Box 5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3" name="Text Box 5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4" name="Text Box 5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5" name="Text Box 5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6" name="Text Box 5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7" name="Text Box 5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8" name="Text Box 5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9" name="Text Box 5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0" name="Text Box 5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1" name="Text Box 5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2" name="Text Box 5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3" name="Text Box 5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4" name="Text Box 5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5" name="Text Box 5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6" name="Text Box 5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7" name="Text Box 5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8" name="Text Box 5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9" name="Text Box 5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0" name="Text Box 5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1" name="Text Box 5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2" name="Text Box 5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3" name="Text Box 5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4" name="Text Box 5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5" name="Text Box 5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6" name="Text Box 5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7" name="Text Box 5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8" name="Text Box 5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9" name="Text Box 5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0" name="Text Box 5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1" name="Text Box 5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2" name="Text Box 5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3" name="Text Box 5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4" name="Text Box 5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5" name="Text Box 5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6" name="Text Box 5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7" name="Text Box 5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8" name="Text Box 5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9" name="Text Box 5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0" name="Text Box 5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1" name="Text Box 5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2" name="Text Box 5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3" name="Text Box 5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4" name="Text Box 5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5" name="Text Box 5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6" name="Text Box 5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7" name="Text Box 5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8" name="Text Box 5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9" name="Text Box 5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0" name="Text Box 5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1" name="Text Box 5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2" name="Text Box 5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3" name="Text Box 5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4" name="Text Box 5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5" name="Text Box 5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6" name="Text Box 5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7" name="Text Box 5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8" name="Text Box 5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9" name="Text Box 5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0" name="Text Box 5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1" name="Text Box 5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2" name="Text Box 5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3" name="Text Box 5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4" name="Text Box 5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5" name="Text Box 5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6" name="Text Box 5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7" name="Text Box 5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8" name="Text Box 5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9" name="Text Box 5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0" name="Text Box 5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1" name="Text Box 5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2" name="Text Box 5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3" name="Text Box 5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4" name="Text Box 5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5" name="Text Box 5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6" name="Text Box 5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7" name="Text Box 5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8" name="Text Box 5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9" name="Text Box 5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0" name="Text Box 5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1" name="Text Box 5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2" name="Text Box 5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3" name="Text Box 5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4" name="Text Box 5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5" name="Text Box 5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6" name="Text Box 5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7" name="Text Box 5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8" name="Text Box 5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9" name="Text Box 5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0" name="Text Box 5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1" name="Text Box 5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2" name="Text Box 5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3" name="Text Box 5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4" name="Text Box 5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5" name="Text Box 5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6" name="Text Box 5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7" name="Text Box 5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8" name="Text Box 5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9" name="Text Box 5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0" name="Text Box 5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1" name="Text Box 5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2" name="Text Box 5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3" name="Text Box 5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4" name="Text Box 5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5" name="Text Box 5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6" name="Text Box 5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7" name="Text Box 5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8" name="Text Box 5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9" name="Text Box 5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0" name="Text Box 5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1" name="Text Box 5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2" name="Text Box 5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3" name="Text Box 5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4" name="Text Box 5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5" name="Text Box 5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6" name="Text Box 5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7" name="Text Box 5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8" name="Text Box 5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9" name="Text Box 5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0" name="Text Box 5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1" name="Text Box 5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2" name="Text Box 5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3" name="Text Box 5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4" name="Text Box 5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5" name="Text Box 5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6" name="Text Box 5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7" name="Text Box 5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8" name="Text Box 5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9" name="Text Box 5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0" name="Text Box 5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1" name="Text Box 5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2" name="Text Box 5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3" name="Text Box 5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4" name="Text Box 5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5" name="Text Box 5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6" name="Text Box 5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7" name="Text Box 5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8" name="Text Box 5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9" name="Text Box 5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0" name="Text Box 5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1" name="Text Box 5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2" name="Text Box 5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3" name="Text Box 5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4" name="Text Box 5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5" name="Text Box 5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6" name="Text Box 5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7" name="Text Box 5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8" name="Text Box 5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9" name="Text Box 5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0" name="Text Box 5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1" name="Text Box 5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2" name="Text Box 5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3" name="Text Box 5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4" name="Text Box 5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5" name="Text Box 5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6" name="Text Box 5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7" name="Text Box 5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8" name="Text Box 5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9" name="Text Box 5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0" name="Text Box 5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1" name="Text Box 5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2" name="Text Box 5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3" name="Text Box 5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4" name="Text Box 5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5" name="Text Box 5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6" name="Text Box 5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7" name="Text Box 5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8" name="Text Box 5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9" name="Text Box 5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0" name="Text Box 5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1" name="Text Box 5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2" name="Text Box 5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3" name="Text Box 5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4" name="Text Box 5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5" name="Text Box 5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6" name="Text Box 5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7" name="Text Box 5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8" name="Text Box 5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9" name="Text Box 5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0" name="Text Box 5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1" name="Text Box 5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2" name="Text Box 5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3" name="Text Box 5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4" name="Text Box 5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5" name="Text Box 5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6" name="Text Box 5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7" name="Text Box 5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8" name="Text Box 5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9" name="Text Box 5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0" name="Text Box 5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1" name="Text Box 5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2" name="Text Box 5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3" name="Text Box 5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4" name="Text Box 5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5" name="Text Box 5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6" name="Text Box 5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7" name="Text Box 5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8" name="Text Box 5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9" name="Text Box 5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0" name="Text Box 5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1" name="Text Box 5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2" name="Text Box 5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3" name="Text Box 5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4" name="Text Box 5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5" name="Text Box 5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6" name="Text Box 5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7" name="Text Box 5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8" name="Text Box 5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9" name="Text Box 5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0" name="Text Box 5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1" name="Text Box 5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2" name="Text Box 5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3" name="Text Box 5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4" name="Text Box 5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5" name="Text Box 5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6" name="Text Box 5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7" name="Text Box 5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8" name="Text Box 5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9" name="Text Box 5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0" name="Text Box 5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1" name="Text Box 5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2" name="Text Box 5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3" name="Text Box 5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4" name="Text Box 5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5" name="Text Box 5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6" name="Text Box 5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7" name="Text Box 5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8" name="Text Box 5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9" name="Text Box 5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0" name="Text Box 5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1" name="Text Box 5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2" name="Text Box 5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3" name="Text Box 5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4" name="Text Box 5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5" name="Text Box 5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6" name="Text Box 5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7" name="Text Box 5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8" name="Text Box 5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9" name="Text Box 5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0" name="Text Box 5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1" name="Text Box 5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2" name="Text Box 5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3" name="Text Box 5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4" name="Text Box 5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5" name="Text Box 5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6" name="Text Box 5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7" name="Text Box 5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8" name="Text Box 5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9" name="Text Box 5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0" name="Text Box 5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1" name="Text Box 5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2" name="Text Box 5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3" name="Text Box 5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4" name="Text Box 5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5" name="Text Box 5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6" name="Text Box 5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7" name="Text Box 5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8" name="Text Box 5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9" name="Text Box 5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0" name="Text Box 5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1" name="Text Box 5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2" name="Text Box 5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3" name="Text Box 5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4" name="Text Box 5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5" name="Text Box 5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6" name="Text Box 5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7" name="Text Box 5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8" name="Text Box 5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9" name="Text Box 5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0" name="Text Box 5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1" name="Text Box 5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2" name="Text Box 5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3" name="Text Box 5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4" name="Text Box 5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5" name="Text Box 5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6" name="Text Box 5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7" name="Text Box 5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8" name="Text Box 5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9" name="Text Box 5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0" name="Text Box 5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1" name="Text Box 5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2" name="Text Box 5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3" name="Text Box 5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4" name="Text Box 5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5" name="Text Box 5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6" name="Text Box 5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7" name="Text Box 5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8" name="Text Box 5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9" name="Text Box 5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0" name="Text Box 5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1" name="Text Box 5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2" name="Text Box 5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3" name="Text Box 5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4" name="Text Box 5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5" name="Text Box 5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6" name="Text Box 5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7" name="Text Box 5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8" name="Text Box 5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9" name="Text Box 5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0" name="Text Box 5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1" name="Text Box 5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2" name="Text Box 5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3" name="Text Box 5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4" name="Text Box 5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5" name="Text Box 5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6" name="Text Box 5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7" name="Text Box 5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8" name="Text Box 5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9" name="Text Box 5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0" name="Text Box 5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1" name="Text Box 5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2" name="Text Box 5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3" name="Text Box 5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4" name="Text Box 5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5" name="Text Box 5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6" name="Text Box 5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7" name="Text Box 5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8" name="Text Box 5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9" name="Text Box 5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0" name="Text Box 5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1" name="Text Box 5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2" name="Text Box 542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3" name="Text Box 542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4" name="Text Box 542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5" name="Text Box 543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6" name="Text Box 543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7" name="Text Box 543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8" name="Text Box 543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9" name="Text Box 543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0" name="Text Box 543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1" name="Text Box 543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2" name="Text Box 543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3" name="Text Box 543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4" name="Text Box 543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5" name="Text Box 544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6" name="Text Box 544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7" name="Text Box 544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8" name="Text Box 544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9" name="Text Box 544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0" name="Text Box 544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1" name="Text Box 544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2" name="Text Box 544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3" name="Text Box 544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4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5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5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5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5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5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5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5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5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5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5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6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6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6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6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6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6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6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6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6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19050</xdr:rowOff>
    </xdr:to>
    <xdr:sp macro="" textlink="">
      <xdr:nvSpPr>
        <xdr:cNvPr id="2" name="Text Box 2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 name="Text Box 2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 name="Text Box 2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 name="Text Box 2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 name="Text Box 2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 name="Text Box 2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 name="Text Box 2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 name="Text Box 2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 name="Text Box 2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 name="Text Box 2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 name="Text Box 2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 name="Text Box 2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 name="Text Box 2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 name="Text Box 2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 name="Text Box 2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 name="Text Box 2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 name="Text Box 2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 name="Text Box 2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 name="Text Box 2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 name="Text Box 2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 name="Text Box 2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 name="Text Box 2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 name="Text Box 2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 name="Text Box 2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 name="Text Box 2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 name="Text Box 2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 name="Text Box 2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 name="Text Box 2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 name="Text Box 2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 name="Text Box 2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 name="Text Box 2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 name="Text Box 2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 name="Text Box 2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 name="Text Box 2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 name="Text Box 2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 name="Text Box 2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 name="Text Box 2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 name="Text Box 2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 name="Text Box 2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 name="Text Box 2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 name="Text Box 2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 name="Text Box 2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 name="Text Box 2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 name="Text Box 2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 name="Text Box 2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 name="Text Box 2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 name="Text Box 2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 name="Text Box 2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 name="Text Box 2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 name="Text Box 2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 name="Text Box 2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 name="Text Box 2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 name="Text Box 2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 name="Text Box 2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 name="Text Box 2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 name="Text Box 2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 name="Text Box 2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 name="Text Box 2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 name="Text Box 2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 name="Text Box 2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 name="Text Box 2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 name="Text Box 2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 name="Text Box 2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 name="Text Box 2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 name="Text Box 2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 name="Text Box 2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 name="Text Box 2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 name="Text Box 2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 name="Text Box 2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 name="Text Box 2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 name="Text Box 2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 name="Text Box 2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 name="Text Box 2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 name="Text Box 2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 name="Text Box 2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 name="Text Box 2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 name="Text Box 2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 name="Text Box 2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 name="Text Box 2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 name="Text Box 2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 name="Text Box 2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 name="Text Box 2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 name="Text Box 2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 name="Text Box 2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 name="Text Box 2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 name="Text Box 2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 name="Text Box 2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 name="Text Box 2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 name="Text Box 2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 name="Text Box 2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 name="Text Box 2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 name="Text Box 2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 name="Text Box 2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 name="Text Box 2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 name="Text Box 2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 name="Text Box 2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 name="Text Box 2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 name="Text Box 2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 name="Text Box 2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 name="Text Box 2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 name="Text Box 2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 name="Text Box 2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 name="Text Box 2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 name="Text Box 2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 name="Text Box 2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 name="Text Box 2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 name="Text Box 2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 name="Text Box 2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 name="Text Box 2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 name="Text Box 2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 name="Text Box 2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 name="Text Box 2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 name="Text Box 2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 name="Text Box 2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 name="Text Box 2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 name="Text Box 2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 name="Text Box 2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 name="Text Box 2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 name="Text Box 2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 name="Text Box 2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 name="Text Box 2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 name="Text Box 2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 name="Text Box 2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 name="Text Box 2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 name="Text Box 2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 name="Text Box 2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 name="Text Box 2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 name="Text Box 2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 name="Text Box 2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 name="Text Box 2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 name="Text Box 2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 name="Text Box 2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 name="Text Box 2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 name="Text Box 2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 name="Text Box 2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 name="Text Box 2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 name="Text Box 2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 name="Text Box 2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 name="Text Box 2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 name="Text Box 2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 name="Text Box 2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 name="Text Box 2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 name="Text Box 2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 name="Text Box 2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 name="Text Box 2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 name="Text Box 2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 name="Text Box 2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 name="Text Box 2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 name="Text Box 2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 name="Text Box 2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 name="Text Box 2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 name="Text Box 2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 name="Text Box 2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 name="Text Box 2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 name="Text Box 2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 name="Text Box 2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 name="Text Box 2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 name="Text Box 2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 name="Text Box 2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 name="Text Box 2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 name="Text Box 2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 name="Text Box 2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 name="Text Box 2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 name="Text Box 2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 name="Text Box 2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 name="Text Box 2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 name="Text Box 2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 name="Text Box 2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 name="Text Box 2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 name="Text Box 2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 name="Text Box 2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 name="Text Box 2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 name="Text Box 2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 name="Text Box 2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 name="Text Box 2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 name="Text Box 2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 name="Text Box 2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 name="Text Box 2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 name="Text Box 2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 name="Text Box 2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 name="Text Box 2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 name="Text Box 2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 name="Text Box 2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 name="Text Box 2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 name="Text Box 2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 name="Text Box 2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 name="Text Box 2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 name="Text Box 2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 name="Text Box 2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 name="Text Box 2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 name="Text Box 2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 name="Text Box 2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 name="Text Box 2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 name="Text Box 2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 name="Text Box 2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 name="Text Box 2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 name="Text Box 2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 name="Text Box 2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 name="Text Box 2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 name="Text Box 2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 name="Text Box 2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 name="Text Box 2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 name="Text Box 2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 name="Text Box 2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 name="Text Box 2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 name="Text Box 2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 name="Text Box 2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 name="Text Box 2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 name="Text Box 2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 name="Text Box 2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 name="Text Box 2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 name="Text Box 2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 name="Text Box 2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 name="Text Box 2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 name="Text Box 2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 name="Text Box 2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 name="Text Box 2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 name="Text Box 2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 name="Text Box 2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 name="Text Box 2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 name="Text Box 2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 name="Text Box 2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 name="Text Box 2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 name="Text Box 2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 name="Text Box 2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 name="Text Box 2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 name="Text Box 2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 name="Text Box 2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 name="Text Box 2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 name="Text Box 2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 name="Text Box 2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 name="Text Box 2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 name="Text Box 2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 name="Text Box 2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 name="Text Box 2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 name="Text Box 2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 name="Text Box 2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 name="Text Box 2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 name="Text Box 2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 name="Text Box 2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 name="Text Box 2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 name="Text Box 2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 name="Text Box 2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 name="Text Box 2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 name="Text Box 2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 name="Text Box 2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 name="Text Box 2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 name="Text Box 2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 name="Text Box 2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 name="Text Box 2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 name="Text Box 2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 name="Text Box 2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 name="Text Box 2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 name="Text Box 2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 name="Text Box 2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 name="Text Box 2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 name="Text Box 2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 name="Text Box 2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 name="Text Box 2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 name="Text Box 2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 name="Text Box 2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 name="Text Box 2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 name="Text Box 2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 name="Text Box 2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 name="Text Box 2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 name="Text Box 2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 name="Text Box 2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 name="Text Box 2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 name="Text Box 2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 name="Text Box 2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 name="Text Box 2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 name="Text Box 2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 name="Text Box 2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 name="Text Box 2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 name="Text Box 2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 name="Text Box 2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 name="Text Box 2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 name="Text Box 2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 name="Text Box 2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 name="Text Box 2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 name="Text Box 2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 name="Text Box 2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 name="Text Box 2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 name="Text Box 2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 name="Text Box 2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 name="Text Box 2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 name="Text Box 2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 name="Text Box 2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 name="Text Box 2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 name="Text Box 2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 name="Text Box 2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 name="Text Box 2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 name="Text Box 2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 name="Text Box 2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 name="Text Box 2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 name="Text Box 2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 name="Text Box 2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 name="Text Box 2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 name="Text Box 2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 name="Text Box 2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 name="Text Box 2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 name="Text Box 2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 name="Text Box 2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 name="Text Box 2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 name="Text Box 2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 name="Text Box 2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 name="Text Box 2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 name="Text Box 2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 name="Text Box 2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 name="Text Box 2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 name="Text Box 2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 name="Text Box 2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 name="Text Box 2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 name="Text Box 2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 name="Text Box 2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 name="Text Box 2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 name="Text Box 2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 name="Text Box 2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 name="Text Box 2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 name="Text Box 2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 name="Text Box 2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 name="Text Box 2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 name="Text Box 2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 name="Text Box 2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 name="Text Box 2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 name="Text Box 2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 name="Text Box 2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 name="Text Box 2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 name="Text Box 2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 name="Text Box 2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 name="Text Box 2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 name="Text Box 2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 name="Text Box 2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 name="Text Box 2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 name="Text Box 2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 name="Text Box 2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 name="Text Box 2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 name="Text Box 2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 name="Text Box 2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 name="Text Box 2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 name="Text Box 2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 name="Text Box 2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 name="Text Box 2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 name="Text Box 2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 name="Text Box 2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 name="Text Box 2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 name="Text Box 2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 name="Text Box 2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 name="Text Box 2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 name="Text Box 2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 name="Text Box 2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 name="Text Box 2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 name="Text Box 2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 name="Text Box 2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 name="Text Box 2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 name="Text Box 2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 name="Text Box 2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 name="Text Box 2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 name="Text Box 2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 name="Text Box 2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 name="Text Box 2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 name="Text Box 2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 name="Text Box 2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 name="Text Box 2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 name="Text Box 2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 name="Text Box 2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 name="Text Box 2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 name="Text Box 2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 name="Text Box 2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 name="Text Box 2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 name="Text Box 2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 name="Text Box 2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 name="Text Box 3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 name="Text Box 3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 name="Text Box 3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 name="Text Box 3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 name="Text Box 3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 name="Text Box 3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 name="Text Box 3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 name="Text Box 3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 name="Text Box 3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 name="Text Box 3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 name="Text Box 3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 name="Text Box 3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 name="Text Box 3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 name="Text Box 3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 name="Text Box 3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 name="Text Box 3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 name="Text Box 3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 name="Text Box 3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 name="Text Box 3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 name="Text Box 3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 name="Text Box 3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 name="Text Box 3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 name="Text Box 3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 name="Text Box 3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 name="Text Box 3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 name="Text Box 3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 name="Text Box 3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 name="Text Box 3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 name="Text Box 3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 name="Text Box 3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 name="Text Box 3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 name="Text Box 3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 name="Text Box 3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 name="Text Box 3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 name="Text Box 3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 name="Text Box 3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 name="Text Box 3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 name="Text Box 3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 name="Text Box 3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 name="Text Box 3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 name="Text Box 3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 name="Text Box 3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 name="Text Box 3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 name="Text Box 3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 name="Text Box 3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 name="Text Box 3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 name="Text Box 3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 name="Text Box 3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 name="Text Box 3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 name="Text Box 3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 name="Text Box 3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 name="Text Box 3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 name="Text Box 3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 name="Text Box 3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 name="Text Box 3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 name="Text Box 3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 name="Text Box 3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 name="Text Box 3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 name="Text Box 3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 name="Text Box 3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 name="Text Box 3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 name="Text Box 3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 name="Text Box 3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 name="Text Box 3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 name="Text Box 3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 name="Text Box 3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 name="Text Box 3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 name="Text Box 3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 name="Text Box 3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 name="Text Box 3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 name="Text Box 3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 name="Text Box 3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 name="Text Box 3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 name="Text Box 3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 name="Text Box 3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 name="Text Box 3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 name="Text Box 3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 name="Text Box 3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 name="Text Box 3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 name="Text Box 3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 name="Text Box 3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 name="Text Box 3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 name="Text Box 3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 name="Text Box 3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 name="Text Box 3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 name="Text Box 3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 name="Text Box 3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 name="Text Box 3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 name="Text Box 3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 name="Text Box 3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 name="Text Box 3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 name="Text Box 3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 name="Text Box 3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 name="Text Box 3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 name="Text Box 3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 name="Text Box 3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 name="Text Box 3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 name="Text Box 3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 name="Text Box 3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 name="Text Box 3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 name="Text Box 3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 name="Text Box 3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 name="Text Box 3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 name="Text Box 3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 name="Text Box 3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 name="Text Box 3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 name="Text Box 3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 name="Text Box 3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 name="Text Box 3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 name="Text Box 3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 name="Text Box 3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 name="Text Box 3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 name="Text Box 3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 name="Text Box 3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 name="Text Box 3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 name="Text Box 3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 name="Text Box 3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 name="Text Box 3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 name="Text Box 3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 name="Text Box 3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 name="Text Box 3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 name="Text Box 3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 name="Text Box 3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 name="Text Box 3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 name="Text Box 3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 name="Text Box 3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 name="Text Box 3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 name="Text Box 3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 name="Text Box 3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 name="Text Box 3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 name="Text Box 3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 name="Text Box 3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 name="Text Box 3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 name="Text Box 3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 name="Text Box 3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 name="Text Box 3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 name="Text Box 3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 name="Text Box 3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 name="Text Box 3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 name="Text Box 3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 name="Text Box 3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 name="Text Box 3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 name="Text Box 3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 name="Text Box 3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 name="Text Box 3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 name="Text Box 3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 name="Text Box 3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 name="Text Box 3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 name="Text Box 3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 name="Text Box 3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 name="Text Box 3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 name="Text Box 3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 name="Text Box 3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 name="Text Box 3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 name="Text Box 3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 name="Text Box 3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 name="Text Box 3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 name="Text Box 3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 name="Text Box 3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 name="Text Box 3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 name="Text Box 3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 name="Text Box 3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 name="Text Box 3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 name="Text Box 3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 name="Text Box 3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 name="Text Box 3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 name="Text Box 3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 name="Text Box 3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 name="Text Box 3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 name="Text Box 3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 name="Text Box 3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 name="Text Box 3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 name="Text Box 3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 name="Text Box 3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 name="Text Box 3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 name="Text Box 3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 name="Text Box 3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 name="Text Box 3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 name="Text Box 3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 name="Text Box 3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 name="Text Box 3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 name="Text Box 3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 name="Text Box 3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 name="Text Box 3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 name="Text Box 3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 name="Text Box 3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 name="Text Box 3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 name="Text Box 3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 name="Text Box 3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 name="Text Box 3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 name="Text Box 3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5" name="Text Box 3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6" name="Text Box 3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7" name="Text Box 3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8" name="Text Box 3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9" name="Text Box 3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0" name="Text Box 3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1" name="Text Box 3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2" name="Text Box 3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3" name="Text Box 3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4" name="Text Box 3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5" name="Text Box 3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6" name="Text Box 3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7" name="Text Box 3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8" name="Text Box 3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9" name="Text Box 3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0" name="Text Box 3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1" name="Text Box 3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2" name="Text Box 3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3" name="Text Box 3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4" name="Text Box 3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5" name="Text Box 3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6" name="Text Box 3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7" name="Text Box 3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8" name="Text Box 3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9" name="Text Box 3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0" name="Text Box 3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1" name="Text Box 3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2" name="Text Box 3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3" name="Text Box 3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4" name="Text Box 3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5" name="Text Box 3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6" name="Text Box 3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7" name="Text Box 3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8" name="Text Box 3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9" name="Text Box 3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0" name="Text Box 3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1" name="Text Box 3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2" name="Text Box 3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3" name="Text Box 3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4" name="Text Box 3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5" name="Text Box 3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6" name="Text Box 3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7" name="Text Box 3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8" name="Text Box 3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9" name="Text Box 3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0" name="Text Box 3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1" name="Text Box 3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2" name="Text Box 3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3" name="Text Box 3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4" name="Text Box 3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5" name="Text Box 3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6" name="Text Box 3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7" name="Text Box 3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8" name="Text Box 3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9" name="Text Box 3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0" name="Text Box 3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1" name="Text Box 3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2" name="Text Box 3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3" name="Text Box 3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4" name="Text Box 3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5" name="Text Box 3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6" name="Text Box 3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7" name="Text Box 3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8" name="Text Box 3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9" name="Text Box 3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0" name="Text Box 3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1" name="Text Box 3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2" name="Text Box 3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3" name="Text Box 3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4" name="Text Box 3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5" name="Text Box 3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6" name="Text Box 3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7" name="Text Box 3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8" name="Text Box 3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9" name="Text Box 3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0" name="Text Box 3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1" name="Text Box 3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2" name="Text Box 3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3" name="Text Box 3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4" name="Text Box 3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5" name="Text Box 3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6" name="Text Box 3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7" name="Text Box 3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8" name="Text Box 3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9" name="Text Box 3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0" name="Text Box 3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1" name="Text Box 3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2" name="Text Box 3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3" name="Text Box 3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4" name="Text Box 3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5" name="Text Box 3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6" name="Text Box 3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7" name="Text Box 3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8" name="Text Box 3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9" name="Text Box 3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0" name="Text Box 3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1" name="Text Box 3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2" name="Text Box 3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3" name="Text Box 3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4" name="Text Box 3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5" name="Text Box 3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6" name="Text Box 3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7" name="Text Box 3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8" name="Text Box 3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9" name="Text Box 3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0" name="Text Box 3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1" name="Text Box 3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2" name="Text Box 3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3" name="Text Box 3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4" name="Text Box 3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5" name="Text Box 3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6" name="Text Box 3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7" name="Text Box 3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8" name="Text Box 3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9" name="Text Box 3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0" name="Text Box 3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1" name="Text Box 3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2" name="Text Box 3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3" name="Text Box 3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4" name="Text Box 3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5" name="Text Box 3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6" name="Text Box 3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7" name="Text Box 3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8" name="Text Box 3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9" name="Text Box 3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0" name="Text Box 3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1" name="Text Box 3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2" name="Text Box 3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3" name="Text Box 3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4" name="Text Box 3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5" name="Text Box 3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6" name="Text Box 3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7" name="Text Box 3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8" name="Text Box 3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9" name="Text Box 3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0" name="Text Box 3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1" name="Text Box 3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2" name="Text Box 3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3" name="Text Box 3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4" name="Text Box 3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5" name="Text Box 3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6" name="Text Box 3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7" name="Text Box 3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8" name="Text Box 3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9" name="Text Box 3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0" name="Text Box 3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1" name="Text Box 3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2" name="Text Box 3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3" name="Text Box 3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4" name="Text Box 3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5" name="Text Box 3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6" name="Text Box 3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7" name="Text Box 3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8" name="Text Box 3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9" name="Text Box 3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0" name="Text Box 3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1" name="Text Box 3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2" name="Text Box 3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3" name="Text Box 3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4" name="Text Box 3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5" name="Text Box 3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6" name="Text Box 3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7" name="Text Box 3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8" name="Text Box 3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9" name="Text Box 3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0" name="Text Box 3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1" name="Text Box 3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2" name="Text Box 3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3" name="Text Box 3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4" name="Text Box 3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5" name="Text Box 3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6" name="Text Box 3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7" name="Text Box 3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8" name="Text Box 3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9" name="Text Box 3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0" name="Text Box 3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1" name="Text Box 3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2" name="Text Box 3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3" name="Text Box 3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4" name="Text Box 3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5" name="Text Box 3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6" name="Text Box 3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7" name="Text Box 3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8" name="Text Box 3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9" name="Text Box 3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0" name="Text Box 3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1" name="Text Box 3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2" name="Text Box 3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3" name="Text Box 3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4" name="Text Box 3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5" name="Text Box 3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6" name="Text Box 3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7" name="Text Box 3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8" name="Text Box 3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9" name="Text Box 3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0" name="Text Box 3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1" name="Text Box 3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2" name="Text Box 3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3" name="Text Box 3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4" name="Text Box 3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5" name="Text Box 3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6" name="Text Box 3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7" name="Text Box 3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8" name="Text Box 3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9" name="Text Box 3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0" name="Text Box 3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1" name="Text Box 3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2" name="Text Box 3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3" name="Text Box 3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4" name="Text Box 3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5" name="Text Box 3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6" name="Text Box 3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7" name="Text Box 3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8" name="Text Box 3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9" name="Text Box 3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0" name="Text Box 3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1" name="Text Box 3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2" name="Text Box 34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3" name="Text Box 34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4" name="Text Box 34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5" name="Text Box 34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6" name="Text Box 34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7" name="Text Box 34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8" name="Text Box 34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9" name="Text Box 34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0" name="Text Box 34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1" name="Text Box 34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2" name="Text Box 34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3" name="Text Box 34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4" name="Text Box 34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5" name="Text Box 34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6" name="Text Box 34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7" name="Text Box 34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8" name="Text Box 34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9" name="Text Box 34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0" name="Text Box 34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1" name="Text Box 3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2" name="Text Box 3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3" name="Text Box 3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4" name="Text Box 3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5" name="Text Box 3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6" name="Text Box 3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7" name="Text Box 3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8" name="Text Box 3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9" name="Text Box 3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0" name="Text Box 3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1" name="Text Box 3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2" name="Text Box 3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3" name="Text Box 3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4" name="Text Box 3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5" name="Text Box 3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6" name="Text Box 3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7" name="Text Box 3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8" name="Text Box 3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9" name="Text Box 3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0" name="Text Box 3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1" name="Text Box 3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2" name="Text Box 3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3" name="Text Box 3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4" name="Text Box 3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5" name="Text Box 3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6" name="Text Box 3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7" name="Text Box 3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8" name="Text Box 3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9" name="Text Box 3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0" name="Text Box 3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1" name="Text Box 3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2" name="Text Box 3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3" name="Text Box 3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4" name="Text Box 3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5" name="Text Box 3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6" name="Text Box 3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7" name="Text Box 3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8" name="Text Box 3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9" name="Text Box 3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0" name="Text Box 3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1" name="Text Box 3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2" name="Text Box 3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3" name="Text Box 34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4" name="Text Box 34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5" name="Text Box 34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6" name="Text Box 34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7" name="Text Box 34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8" name="Text Box 34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9" name="Text Box 34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0" name="Text Box 34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1" name="Text Box 34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2" name="Text Box 34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3" name="Text Box 34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4" name="Text Box 34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5" name="Text Box 34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6" name="Text Box 34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7" name="Text Box 34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8" name="Text Box 34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9" name="Text Box 34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0" name="Text Box 34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1" name="Text Box 34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2" name="Text Box 34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3" name="Text Box 34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4" name="Text Box 34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5" name="Text Box 34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6" name="Text Box 34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7" name="Text Box 34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8" name="Text Box 34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9" name="Text Box 34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0" name="Text Box 34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1" name="Text Box 34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2" name="Text Box 34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3" name="Text Box 34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4" name="Text Box 35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5" name="Text Box 35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6" name="Text Box 35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7" name="Text Box 35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8" name="Text Box 35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9" name="Text Box 35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0" name="Text Box 35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1" name="Text Box 35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2" name="Text Box 35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3" name="Text Box 35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4" name="Text Box 35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5" name="Text Box 35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6" name="Text Box 35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7" name="Text Box 35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8" name="Text Box 35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9" name="Text Box 35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0" name="Text Box 35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1" name="Text Box 35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2" name="Text Box 35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3" name="Text Box 35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4" name="Text Box 35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5" name="Text Box 35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6" name="Text Box 35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7" name="Text Box 35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8" name="Text Box 35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9" name="Text Box 35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0" name="Text Box 35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1" name="Text Box 35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2" name="Text Box 35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3" name="Text Box 35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4" name="Text Box 35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5" name="Text Box 35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6" name="Text Box 35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7" name="Text Box 35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8" name="Text Box 35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9" name="Text Box 35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0" name="Text Box 35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1" name="Text Box 35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2" name="Text Box 35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3" name="Text Box 35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4" name="Text Box 35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5" name="Text Box 35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6" name="Text Box 35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7" name="Text Box 35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8" name="Text Box 35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9" name="Text Box 35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0" name="Text Box 35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1" name="Text Box 35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2" name="Text Box 35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3" name="Text Box 35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4" name="Text Box 35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5" name="Text Box 35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6" name="Text Box 35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7" name="Text Box 35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8" name="Text Box 35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9" name="Text Box 35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0" name="Text Box 35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1" name="Text Box 35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2" name="Text Box 35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3" name="Text Box 35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4" name="Text Box 35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5" name="Text Box 35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6" name="Text Box 35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7" name="Text Box 35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8" name="Text Box 35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9" name="Text Box 35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0" name="Text Box 35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1" name="Text Box 35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2" name="Text Box 35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3" name="Text Box 35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4" name="Text Box 35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5" name="Text Box 35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6" name="Text Box 35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7" name="Text Box 35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8" name="Text Box 35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9" name="Text Box 35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0" name="Text Box 35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1" name="Text Box 35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2" name="Text Box 35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3" name="Text Box 35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4" name="Text Box 35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5" name="Text Box 35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6" name="Text Box 35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7" name="Text Box 35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8" name="Text Box 35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9" name="Text Box 35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0" name="Text Box 3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1" name="Text Box 3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2" name="Text Box 3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3" name="Text Box 3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4" name="Text Box 3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5" name="Text Box 3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6" name="Text Box 3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7" name="Text Box 3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8" name="Text Box 3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9" name="Text Box 3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0" name="Text Box 3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1" name="Text Box 3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2" name="Text Box 3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3" name="Text Box 3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4" name="Text Box 3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5" name="Text Box 3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6" name="Text Box 3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7" name="Text Box 3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8" name="Text Box 3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9" name="Text Box 3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0" name="Text Box 3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1" name="Text Box 3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2" name="Text Box 3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3" name="Text Box 3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4" name="Text Box 3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5" name="Text Box 3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6" name="Text Box 3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7" name="Text Box 3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8" name="Text Box 3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9" name="Text Box 3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0" name="Text Box 3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1" name="Text Box 3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2" name="Text Box 3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3" name="Text Box 3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4" name="Text Box 3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5" name="Text Box 3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6" name="Text Box 3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7" name="Text Box 3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8" name="Text Box 3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9" name="Text Box 3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0" name="Text Box 3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1" name="Text Box 3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2" name="Text Box 3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3" name="Text Box 3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4" name="Text Box 3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5" name="Text Box 3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6" name="Text Box 3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7" name="Text Box 3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8" name="Text Box 3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9" name="Text Box 3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0" name="Text Box 3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1" name="Text Box 3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2" name="Text Box 3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3" name="Text Box 3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4" name="Text Box 3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5" name="Text Box 3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6" name="Text Box 3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7" name="Text Box 3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8" name="Text Box 3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9" name="Text Box 36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0" name="Text Box 36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1" name="Text Box 36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2" name="Text Box 36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3" name="Text Box 36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4" name="Text Box 36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5" name="Text Box 36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6" name="Text Box 36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7" name="Text Box 36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8" name="Text Box 36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9" name="Text Box 36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0" name="Text Box 36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1" name="Text Box 36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2" name="Text Box 36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3" name="Text Box 36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4" name="Text Box 36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5" name="Text Box 36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6" name="Text Box 36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7" name="Text Box 36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8" name="Text Box 36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9" name="Text Box 36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0" name="Text Box 36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1" name="Text Box 36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2" name="Text Box 36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3" name="Text Box 36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4" name="Text Box 36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5" name="Text Box 36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6" name="Text Box 36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7" name="Text Box 36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8" name="Text Box 36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9" name="Text Box 36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0" name="Text Box 36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1" name="Text Box 36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2" name="Text Box 36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3" name="Text Box 36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4" name="Text Box 36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5" name="Text Box 36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6" name="Text Box 36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7" name="Text Box 36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8" name="Text Box 36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9" name="Text Box 36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0" name="Text Box 36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1" name="Text Box 3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2" name="Text Box 3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3" name="Text Box 3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4" name="Text Box 3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5" name="Text Box 3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6" name="Text Box 3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7" name="Text Box 3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8" name="Text Box 3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9" name="Text Box 3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0" name="Text Box 3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1" name="Text Box 3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2" name="Text Box 3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3" name="Text Box 3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4" name="Text Box 3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5" name="Text Box 3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6" name="Text Box 3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7" name="Text Box 3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8" name="Text Box 3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9" name="Text Box 3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0" name="Text Box 3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1" name="Text Box 3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2" name="Text Box 3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3" name="Text Box 3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4" name="Text Box 3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5" name="Text Box 3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6" name="Text Box 3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7" name="Text Box 3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8" name="Text Box 3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9" name="Text Box 3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0" name="Text Box 3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1" name="Text Box 3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2" name="Text Box 3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3" name="Text Box 3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4" name="Text Box 3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5" name="Text Box 3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6" name="Text Box 3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7" name="Text Box 3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8" name="Text Box 3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9" name="Text Box 3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0" name="Text Box 3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1" name="Text Box 3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2" name="Text Box 3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3" name="Text Box 3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4" name="Text Box 3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5" name="Text Box 3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6" name="Text Box 3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7" name="Text Box 3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8" name="Text Box 3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9" name="Text Box 3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0" name="Text Box 3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1" name="Text Box 3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2" name="Text Box 3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3" name="Text Box 3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4" name="Text Box 3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5" name="Text Box 3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6" name="Text Box 3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7" name="Text Box 3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8" name="Text Box 3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9" name="Text Box 3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0" name="Text Box 3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1" name="Text Box 3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2" name="Text Box 3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3" name="Text Box 3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4" name="Text Box 3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5" name="Text Box 3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6" name="Text Box 3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7" name="Text Box 3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8" name="Text Box 3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9" name="Text Box 3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0" name="Text Box 3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1" name="Text Box 3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2" name="Text Box 3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3" name="Text Box 3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4" name="Text Box 3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5" name="Text Box 3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6" name="Text Box 3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7" name="Text Box 3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8" name="Text Box 3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9" name="Text Box 3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0" name="Text Box 3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1" name="Text Box 3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2" name="Text Box 3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3" name="Text Box 3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4" name="Text Box 3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5" name="Text Box 3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6" name="Text Box 3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7" name="Text Box 3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8" name="Text Box 3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9" name="Text Box 3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0" name="Text Box 3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1" name="Text Box 3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2" name="Text Box 3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3" name="Text Box 3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4" name="Text Box 3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5" name="Text Box 3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6" name="Text Box 3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7" name="Text Box 3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8" name="Text Box 3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9" name="Text Box 3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0" name="Text Box 3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1" name="Text Box 3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2" name="Text Box 3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3" name="Text Box 3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4" name="Text Box 3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5" name="Text Box 3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6" name="Text Box 3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7" name="Text Box 3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8" name="Text Box 3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9" name="Text Box 3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0" name="Text Box 3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1" name="Text Box 3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2" name="Text Box 3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3" name="Text Box 3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4" name="Text Box 3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5" name="Text Box 3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6" name="Text Box 3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7" name="Text Box 3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8" name="Text Box 3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9" name="Text Box 3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0" name="Text Box 3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1" name="Text Box 3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2" name="Text Box 3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3" name="Text Box 3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4" name="Text Box 3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5" name="Text Box 3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6" name="Text Box 3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7" name="Text Box 3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8" name="Text Box 3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9" name="Text Box 3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0" name="Text Box 3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1" name="Text Box 3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2" name="Text Box 3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3" name="Text Box 3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4" name="Text Box 3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5" name="Text Box 3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6" name="Text Box 3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7" name="Text Box 3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8" name="Text Box 3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9" name="Text Box 3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0" name="Text Box 3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1" name="Text Box 3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2" name="Text Box 3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3" name="Text Box 3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4" name="Text Box 3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5" name="Text Box 3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6" name="Text Box 3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7" name="Text Box 3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8" name="Text Box 3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9" name="Text Box 3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0" name="Text Box 3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1" name="Text Box 3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2" name="Text Box 3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3" name="Text Box 3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4" name="Text Box 3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5" name="Text Box 3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6" name="Text Box 3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7" name="Text Box 3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8" name="Text Box 3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9" name="Text Box 3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0" name="Text Box 3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1" name="Text Box 3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2" name="Text Box 3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3" name="Text Box 3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4" name="Text Box 3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5" name="Text Box 3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6" name="Text Box 3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7" name="Text Box 3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8" name="Text Box 3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9" name="Text Box 3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0" name="Text Box 3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1" name="Text Box 3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2" name="Text Box 3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3" name="Text Box 3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4" name="Text Box 3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5" name="Text Box 3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6" name="Text Box 3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7" name="Text Box 3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8" name="Text Box 3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9" name="Text Box 3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0" name="Text Box 3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1" name="Text Box 3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2" name="Text Box 3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3" name="Text Box 3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4" name="Text Box 3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5" name="Text Box 3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6" name="Text Box 3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7" name="Text Box 3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8" name="Text Box 3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9" name="Text Box 3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0" name="Text Box 3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1" name="Text Box 3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2" name="Text Box 3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3" name="Text Box 3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4" name="Text Box 3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5" name="Text Box 3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6" name="Text Box 3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7" name="Text Box 3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8" name="Text Box 3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9" name="Text Box 3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0" name="Text Box 3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1" name="Text Box 3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2" name="Text Box 3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3" name="Text Box 3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4" name="Text Box 3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5" name="Text Box 3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6" name="Text Box 3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7" name="Text Box 3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8" name="Text Box 3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9" name="Text Box 3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0" name="Text Box 3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1" name="Text Box 3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2" name="Text Box 3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3" name="Text Box 3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4" name="Text Box 3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5" name="Text Box 3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6" name="Text Box 3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7" name="Text Box 3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8" name="Text Box 3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9" name="Text Box 3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0" name="Text Box 3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1" name="Text Box 3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2" name="Text Box 3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3" name="Text Box 3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4" name="Text Box 3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5" name="Text Box 3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6" name="Text Box 3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7" name="Text Box 3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8" name="Text Box 3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9" name="Text Box 3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0" name="Text Box 3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1" name="Text Box 3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2" name="Text Box 3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3" name="Text Box 3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4" name="Text Box 3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5" name="Text Box 3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6" name="Text Box 3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7" name="Text Box 3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8" name="Text Box 3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9" name="Text Box 3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0" name="Text Box 3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1" name="Text Box 3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2" name="Text Box 3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3" name="Text Box 3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4" name="Text Box 3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5" name="Text Box 3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6" name="Text Box 3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7" name="Text Box 3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8" name="Text Box 3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9" name="Text Box 3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0" name="Text Box 3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1" name="Text Box 3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2" name="Text Box 3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3" name="Text Box 3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4" name="Text Box 3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5" name="Text Box 3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6" name="Text Box 3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7" name="Text Box 3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8" name="Text Box 3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9" name="Text Box 3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0" name="Text Box 3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1" name="Text Box 3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2" name="Text Box 3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3" name="Text Box 3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4" name="Text Box 3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5" name="Text Box 3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6" name="Text Box 3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7" name="Text Box 3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8" name="Text Box 3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9" name="Text Box 3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0" name="Text Box 3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1" name="Text Box 3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2" name="Text Box 3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3" name="Text Box 3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4" name="Text Box 3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5" name="Text Box 3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6" name="Text Box 3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7" name="Text Box 3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8" name="Text Box 3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9" name="Text Box 3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0" name="Text Box 3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1" name="Text Box 3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2" name="Text Box 3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3" name="Text Box 3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4" name="Text Box 3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5" name="Text Box 3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6" name="Text Box 3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7" name="Text Box 3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8" name="Text Box 3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9" name="Text Box 3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0" name="Text Box 3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1" name="Text Box 3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2" name="Text Box 3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3" name="Text Box 3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4" name="Text Box 3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5" name="Text Box 3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6" name="Text Box 3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7" name="Text Box 3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8" name="Text Box 3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9" name="Text Box 3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0" name="Text Box 3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1" name="Text Box 3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2" name="Text Box 3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3" name="Text Box 3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4" name="Text Box 3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5" name="Text Box 3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6" name="Text Box 3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7" name="Text Box 3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8" name="Text Box 3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9" name="Text Box 3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0" name="Text Box 3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1" name="Text Box 3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2" name="Text Box 3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3" name="Text Box 3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4" name="Text Box 4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5" name="Text Box 4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6" name="Text Box 4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7" name="Text Box 4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8" name="Text Box 4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9" name="Text Box 4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0" name="Text Box 4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1" name="Text Box 4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2" name="Text Box 4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3" name="Text Box 4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4" name="Text Box 4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5" name="Text Box 4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6" name="Text Box 4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7" name="Text Box 4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8" name="Text Box 4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9" name="Text Box 4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0" name="Text Box 4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1" name="Text Box 4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2" name="Text Box 4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3" name="Text Box 4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4" name="Text Box 4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5" name="Text Box 4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6" name="Text Box 4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7" name="Text Box 4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8" name="Text Box 4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9" name="Text Box 4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0" name="Text Box 4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1" name="Text Box 4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2" name="Text Box 4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3" name="Text Box 4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4" name="Text Box 4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5" name="Text Box 4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6" name="Text Box 4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7" name="Text Box 4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8" name="Text Box 4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9" name="Text Box 4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0" name="Text Box 4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1" name="Text Box 4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2" name="Text Box 4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3" name="Text Box 4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4" name="Text Box 4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5" name="Text Box 4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6" name="Text Box 4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7" name="Text Box 4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8" name="Text Box 4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9" name="Text Box 4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0" name="Text Box 4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1" name="Text Box 4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2" name="Text Box 4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3" name="Text Box 4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4" name="Text Box 4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5" name="Text Box 4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6" name="Text Box 4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7" name="Text Box 4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8" name="Text Box 4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9" name="Text Box 4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0" name="Text Box 4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1" name="Text Box 4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2" name="Text Box 4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3" name="Text Box 4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4" name="Text Box 4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5" name="Text Box 4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6" name="Text Box 4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7" name="Text Box 4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8" name="Text Box 4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9" name="Text Box 4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0" name="Text Box 4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1" name="Text Box 4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2" name="Text Box 4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3" name="Text Box 4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4" name="Text Box 4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5" name="Text Box 4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6" name="Text Box 4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7" name="Text Box 4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8" name="Text Box 4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9" name="Text Box 4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0" name="Text Box 4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1" name="Text Box 4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2" name="Text Box 4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3" name="Text Box 4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4" name="Text Box 4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5" name="Text Box 4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6" name="Text Box 4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7" name="Text Box 4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8" name="Text Box 4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9" name="Text Box 4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0" name="Text Box 4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1" name="Text Box 4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2" name="Text Box 4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3" name="Text Box 4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4" name="Text Box 4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5" name="Text Box 4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6" name="Text Box 4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7" name="Text Box 4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8" name="Text Box 4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9" name="Text Box 4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0" name="Text Box 4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1" name="Text Box 4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2" name="Text Box 4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3" name="Text Box 4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4" name="Text Box 4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5" name="Text Box 4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6" name="Text Box 4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7" name="Text Box 4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8" name="Text Box 4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9" name="Text Box 4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0" name="Text Box 4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1" name="Text Box 4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2" name="Text Box 4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3" name="Text Box 4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4" name="Text Box 4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5" name="Text Box 4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6" name="Text Box 4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7" name="Text Box 4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8" name="Text Box 4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9" name="Text Box 4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0" name="Text Box 4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1" name="Text Box 4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2" name="Text Box 4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3" name="Text Box 4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4" name="Text Box 4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5" name="Text Box 4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6" name="Text Box 4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7" name="Text Box 4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8" name="Text Box 4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9" name="Text Box 4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0" name="Text Box 4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1" name="Text Box 4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2" name="Text Box 4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3" name="Text Box 4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4" name="Text Box 4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5" name="Text Box 4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6" name="Text Box 4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7" name="Text Box 4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8" name="Text Box 4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9" name="Text Box 4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0" name="Text Box 4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1" name="Text Box 4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2" name="Text Box 4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3" name="Text Box 4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4" name="Text Box 4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5" name="Text Box 4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6" name="Text Box 4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7" name="Text Box 4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8" name="Text Box 4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9" name="Text Box 4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0" name="Text Box 4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1" name="Text Box 4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2" name="Text Box 4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3" name="Text Box 4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4" name="Text Box 4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5" name="Text Box 4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6" name="Text Box 4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7" name="Text Box 4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8" name="Text Box 4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9" name="Text Box 4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0" name="Text Box 4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1" name="Text Box 4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2" name="Text Box 4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3" name="Text Box 4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4" name="Text Box 4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5" name="Text Box 4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6" name="Text Box 4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7" name="Text Box 4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8" name="Text Box 4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9" name="Text Box 4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0" name="Text Box 4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1" name="Text Box 4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2" name="Text Box 4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3" name="Text Box 4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4" name="Text Box 4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5" name="Text Box 4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6" name="Text Box 4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7" name="Text Box 4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8" name="Text Box 4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9" name="Text Box 4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0" name="Text Box 4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1" name="Text Box 4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2" name="Text Box 4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3" name="Text Box 4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4" name="Text Box 4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5" name="Text Box 4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6" name="Text Box 4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7" name="Text Box 4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8" name="Text Box 4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9" name="Text Box 4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0" name="Text Box 4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1" name="Text Box 4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2" name="Text Box 4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3" name="Text Box 4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4" name="Text Box 4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5" name="Text Box 4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6" name="Text Box 4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7" name="Text Box 4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8" name="Text Box 4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9" name="Text Box 4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0" name="Text Box 4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1" name="Text Box 4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2" name="Text Box 4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3" name="Text Box 4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4" name="Text Box 4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5" name="Text Box 4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6" name="Text Box 4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7" name="Text Box 4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8" name="Text Box 4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9" name="Text Box 4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0" name="Text Box 4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1" name="Text Box 4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2" name="Text Box 4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3" name="Text Box 4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4" name="Text Box 4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5" name="Text Box 4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6" name="Text Box 4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7" name="Text Box 4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8" name="Text Box 4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9" name="Text Box 4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0" name="Text Box 4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1" name="Text Box 4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2" name="Text Box 4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3" name="Text Box 4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4" name="Text Box 4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5" name="Text Box 4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6" name="Text Box 4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7" name="Text Box 4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8" name="Text Box 4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9" name="Text Box 4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0" name="Text Box 4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1" name="Text Box 4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2" name="Text Box 4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3" name="Text Box 4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4" name="Text Box 4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5" name="Text Box 4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6" name="Text Box 4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7" name="Text Box 4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8" name="Text Box 4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9" name="Text Box 4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0" name="Text Box 4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1" name="Text Box 4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2" name="Text Box 4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3" name="Text Box 4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4" name="Text Box 4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5" name="Text Box 4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6" name="Text Box 4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7" name="Text Box 4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8" name="Text Box 4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9" name="Text Box 4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0" name="Text Box 4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1" name="Text Box 4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2" name="Text Box 4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3" name="Text Box 4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4" name="Text Box 4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5" name="Text Box 4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6" name="Text Box 4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7" name="Text Box 4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8" name="Text Box 4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9" name="Text Box 4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0" name="Text Box 4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1" name="Text Box 4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2" name="Text Box 4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3" name="Text Box 4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4" name="Text Box 4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5" name="Text Box 4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6" name="Text Box 4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7" name="Text Box 4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8" name="Text Box 4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9" name="Text Box 4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0" name="Text Box 4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1" name="Text Box 4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2" name="Text Box 4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3" name="Text Box 4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4" name="Text Box 4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5" name="Text Box 4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6" name="Text Box 4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7" name="Text Box 4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8" name="Text Box 4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9" name="Text Box 4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0" name="Text Box 4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1" name="Text Box 4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2" name="Text Box 4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3" name="Text Box 4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4" name="Text Box 4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5" name="Text Box 4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6" name="Text Box 4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7" name="Text Box 4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8" name="Text Box 4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9" name="Text Box 4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0" name="Text Box 4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1" name="Text Box 4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2" name="Text Box 4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3" name="Text Box 4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4" name="Text Box 4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5" name="Text Box 4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6" name="Text Box 4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7" name="Text Box 4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8" name="Text Box 4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9" name="Text Box 4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0" name="Text Box 4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1" name="Text Box 4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2" name="Text Box 4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3" name="Text Box 4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4" name="Text Box 4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5" name="Text Box 4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6" name="Text Box 4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7" name="Text Box 4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8" name="Text Box 4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9" name="Text Box 4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0" name="Text Box 4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1" name="Text Box 4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2" name="Text Box 4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3" name="Text Box 4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4" name="Text Box 4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5" name="Text Box 4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6" name="Text Box 4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7" name="Text Box 4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8" name="Text Box 4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9" name="Text Box 4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0" name="Text Box 4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1" name="Text Box 4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2" name="Text Box 4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3" name="Text Box 4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4" name="Text Box 4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5" name="Text Box 4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6" name="Text Box 4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7" name="Text Box 4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8" name="Text Box 4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9" name="Text Box 4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0" name="Text Box 4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1" name="Text Box 4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2" name="Text Box 4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3" name="Text Box 4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4" name="Text Box 4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5" name="Text Box 4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6" name="Text Box 4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7" name="Text Box 4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8" name="Text Box 4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9" name="Text Box 4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0" name="Text Box 4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1" name="Text Box 4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2" name="Text Box 4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3" name="Text Box 4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4" name="Text Box 4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5" name="Text Box 4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6" name="Text Box 4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7" name="Text Box 4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8" name="Text Box 4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9" name="Text Box 4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0" name="Text Box 4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1" name="Text Box 4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2" name="Text Box 4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3" name="Text Box 4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4" name="Text Box 4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5" name="Text Box 4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6" name="Text Box 4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7" name="Text Box 4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8" name="Text Box 4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9" name="Text Box 4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0" name="Text Box 4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1" name="Text Box 4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2" name="Text Box 4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3" name="Text Box 4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4" name="Text Box 4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5" name="Text Box 4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6" name="Text Box 4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7" name="Text Box 4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8" name="Text Box 4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9" name="Text Box 4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0" name="Text Box 4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1" name="Text Box 4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2" name="Text Box 4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3" name="Text Box 4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4" name="Text Box 4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5" name="Text Box 4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6" name="Text Box 4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7" name="Text Box 4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8" name="Text Box 4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9" name="Text Box 4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0" name="Text Box 4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1" name="Text Box 4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2" name="Text Box 4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3" name="Text Box 4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4" name="Text Box 4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5" name="Text Box 4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6" name="Text Box 4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7" name="Text Box 4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8" name="Text Box 4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9" name="Text Box 4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0" name="Text Box 4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1" name="Text Box 4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2" name="Text Box 4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3" name="Text Box 4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4" name="Text Box 4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5" name="Text Box 4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6" name="Text Box 4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7" name="Text Box 4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8" name="Text Box 4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9" name="Text Box 4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0" name="Text Box 4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1" name="Text Box 4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2" name="Text Box 4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3" name="Text Box 4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4" name="Text Box 4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5" name="Text Box 4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6" name="Text Box 4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7" name="Text Box 4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8" name="Text Box 4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9" name="Text Box 4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0" name="Text Box 4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1" name="Text Box 4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2" name="Text Box 44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3" name="Text Box 44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4" name="Text Box 44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5" name="Text Box 44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6" name="Text Box 44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7" name="Text Box 44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8" name="Text Box 44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9" name="Text Box 44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0" name="Text Box 44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1" name="Text Box 44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2" name="Text Box 44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3" name="Text Box 44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4" name="Text Box 44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5" name="Text Box 44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6" name="Text Box 44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7" name="Text Box 44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8" name="Text Box 44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9" name="Text Box 44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0" name="Text Box 44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1" name="Text Box 4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2" name="Text Box 4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3" name="Text Box 4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4" name="Text Box 4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5" name="Text Box 4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6" name="Text Box 4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7" name="Text Box 4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8" name="Text Box 4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9" name="Text Box 4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0" name="Text Box 4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1" name="Text Box 4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2" name="Text Box 4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3" name="Text Box 4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4" name="Text Box 4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5" name="Text Box 4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6" name="Text Box 4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7" name="Text Box 4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8" name="Text Box 4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9" name="Text Box 4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0" name="Text Box 4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1" name="Text Box 4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2" name="Text Box 4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3" name="Text Box 4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4" name="Text Box 4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5" name="Text Box 4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6" name="Text Box 4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7" name="Text Box 4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8" name="Text Box 4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9" name="Text Box 4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0" name="Text Box 4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1" name="Text Box 4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2" name="Text Box 4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3" name="Text Box 4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4" name="Text Box 4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5" name="Text Box 4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6" name="Text Box 4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7" name="Text Box 4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8" name="Text Box 4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9" name="Text Box 4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0" name="Text Box 4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1" name="Text Box 4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2" name="Text Box 4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3" name="Text Box 44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4" name="Text Box 44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5" name="Text Box 44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6" name="Text Box 44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7" name="Text Box 44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8" name="Text Box 44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9" name="Text Box 44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0" name="Text Box 44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1" name="Text Box 44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2" name="Text Box 44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3" name="Text Box 44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4" name="Text Box 44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5" name="Text Box 44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6" name="Text Box 44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7" name="Text Box 44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8" name="Text Box 44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9" name="Text Box 44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0" name="Text Box 44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1" name="Text Box 44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2" name="Text Box 44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3" name="Text Box 44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4" name="Text Box 44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5" name="Text Box 44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6" name="Text Box 44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7" name="Text Box 44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8" name="Text Box 44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9" name="Text Box 44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0" name="Text Box 44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1" name="Text Box 44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2" name="Text Box 44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3" name="Text Box 44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4" name="Text Box 45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5" name="Text Box 45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6" name="Text Box 45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7" name="Text Box 45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8" name="Text Box 45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9" name="Text Box 45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0" name="Text Box 45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1" name="Text Box 45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2" name="Text Box 45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3" name="Text Box 45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4" name="Text Box 45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5" name="Text Box 45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6" name="Text Box 45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7" name="Text Box 45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8" name="Text Box 45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9" name="Text Box 45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0" name="Text Box 45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1" name="Text Box 45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2" name="Text Box 45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3" name="Text Box 45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4" name="Text Box 45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5" name="Text Box 45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6" name="Text Box 45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7" name="Text Box 45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8" name="Text Box 45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9" name="Text Box 45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0" name="Text Box 45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1" name="Text Box 45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2" name="Text Box 45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3" name="Text Box 45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4" name="Text Box 45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5" name="Text Box 45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6" name="Text Box 45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7" name="Text Box 45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8" name="Text Box 45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9" name="Text Box 45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0" name="Text Box 45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1" name="Text Box 45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2" name="Text Box 45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3" name="Text Box 45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4" name="Text Box 45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5" name="Text Box 45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6" name="Text Box 45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7" name="Text Box 45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8" name="Text Box 45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9" name="Text Box 45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0" name="Text Box 45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1" name="Text Box 45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2" name="Text Box 45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3" name="Text Box 45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4" name="Text Box 45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5" name="Text Box 45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6" name="Text Box 45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7" name="Text Box 45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8" name="Text Box 45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9" name="Text Box 45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0" name="Text Box 45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1" name="Text Box 45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2" name="Text Box 45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3" name="Text Box 45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4" name="Text Box 45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5" name="Text Box 45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6" name="Text Box 45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7" name="Text Box 45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8" name="Text Box 45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9" name="Text Box 45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0" name="Text Box 45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1" name="Text Box 45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2" name="Text Box 45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3" name="Text Box 45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4" name="Text Box 45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5" name="Text Box 45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6" name="Text Box 45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7" name="Text Box 45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8" name="Text Box 45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9" name="Text Box 45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0" name="Text Box 45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1" name="Text Box 45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2" name="Text Box 45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3" name="Text Box 45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4" name="Text Box 45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5" name="Text Box 45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6" name="Text Box 45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7" name="Text Box 45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8" name="Text Box 45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9" name="Text Box 45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0" name="Text Box 4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1" name="Text Box 4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2" name="Text Box 4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3" name="Text Box 4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4" name="Text Box 4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5" name="Text Box 4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6" name="Text Box 4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7" name="Text Box 4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8" name="Text Box 4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9" name="Text Box 4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0" name="Text Box 4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1" name="Text Box 4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2" name="Text Box 4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3" name="Text Box 4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4" name="Text Box 4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5" name="Text Box 4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6" name="Text Box 4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7" name="Text Box 4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8" name="Text Box 4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9" name="Text Box 4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0" name="Text Box 4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1" name="Text Box 4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2" name="Text Box 4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3" name="Text Box 4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4" name="Text Box 4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5" name="Text Box 4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6" name="Text Box 4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7" name="Text Box 4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8" name="Text Box 4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9" name="Text Box 4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0" name="Text Box 4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1" name="Text Box 4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2" name="Text Box 4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3" name="Text Box 4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4" name="Text Box 4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5" name="Text Box 4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6" name="Text Box 4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7" name="Text Box 4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8" name="Text Box 4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9" name="Text Box 4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0" name="Text Box 4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1" name="Text Box 4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2" name="Text Box 4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3" name="Text Box 4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4" name="Text Box 4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5" name="Text Box 4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6" name="Text Box 4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7" name="Text Box 4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8" name="Text Box 4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9" name="Text Box 4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0" name="Text Box 4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1" name="Text Box 4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2" name="Text Box 4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3" name="Text Box 4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4" name="Text Box 4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5" name="Text Box 4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6" name="Text Box 4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7" name="Text Box 4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8" name="Text Box 4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9" name="Text Box 46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0" name="Text Box 46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1" name="Text Box 46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2" name="Text Box 46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3" name="Text Box 46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4" name="Text Box 46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5" name="Text Box 46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6" name="Text Box 46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7" name="Text Box 46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8" name="Text Box 46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9" name="Text Box 46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0" name="Text Box 46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1" name="Text Box 46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2" name="Text Box 46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3" name="Text Box 46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4" name="Text Box 46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5" name="Text Box 46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6" name="Text Box 46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7" name="Text Box 46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8" name="Text Box 46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9" name="Text Box 46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0" name="Text Box 46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1" name="Text Box 46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2" name="Text Box 46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3" name="Text Box 46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4" name="Text Box 46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5" name="Text Box 46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6" name="Text Box 46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7" name="Text Box 46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8" name="Text Box 46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9" name="Text Box 46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0" name="Text Box 46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1" name="Text Box 46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2" name="Text Box 46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3" name="Text Box 46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4" name="Text Box 46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5" name="Text Box 46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6" name="Text Box 46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7" name="Text Box 46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8" name="Text Box 46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9" name="Text Box 46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0" name="Text Box 46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1" name="Text Box 4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2" name="Text Box 4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3" name="Text Box 4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4" name="Text Box 4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5" name="Text Box 4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6" name="Text Box 4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7" name="Text Box 4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8" name="Text Box 4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9" name="Text Box 4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0" name="Text Box 4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1" name="Text Box 4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2" name="Text Box 4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3" name="Text Box 4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4" name="Text Box 4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5" name="Text Box 4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6" name="Text Box 4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7" name="Text Box 4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8" name="Text Box 4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9" name="Text Box 4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0" name="Text Box 4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1" name="Text Box 4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2" name="Text Box 4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3" name="Text Box 4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4" name="Text Box 4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5" name="Text Box 4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6" name="Text Box 4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7" name="Text Box 4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8" name="Text Box 4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9" name="Text Box 4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0" name="Text Box 4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1" name="Text Box 4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2" name="Text Box 4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3" name="Text Box 4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4" name="Text Box 4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5" name="Text Box 4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6" name="Text Box 4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7" name="Text Box 4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8" name="Text Box 4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9" name="Text Box 4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0" name="Text Box 4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1" name="Text Box 4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2" name="Text Box 4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3" name="Text Box 4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4" name="Text Box 4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5" name="Text Box 4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6" name="Text Box 4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7" name="Text Box 4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8" name="Text Box 4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9" name="Text Box 4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0" name="Text Box 4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1" name="Text Box 4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2" name="Text Box 4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3" name="Text Box 4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4" name="Text Box 4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5" name="Text Box 4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6" name="Text Box 4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7" name="Text Box 4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8" name="Text Box 4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9" name="Text Box 4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0" name="Text Box 4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1" name="Text Box 4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2" name="Text Box 4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3" name="Text Box 4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4" name="Text Box 4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5" name="Text Box 4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6" name="Text Box 4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7" name="Text Box 4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8" name="Text Box 4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9" name="Text Box 4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0" name="Text Box 4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1" name="Text Box 4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2" name="Text Box 4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3" name="Text Box 4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4" name="Text Box 4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5" name="Text Box 4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6" name="Text Box 4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7" name="Text Box 4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8" name="Text Box 4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9" name="Text Box 4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0" name="Text Box 4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1" name="Text Box 4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2" name="Text Box 4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3" name="Text Box 4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4" name="Text Box 4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5" name="Text Box 4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6" name="Text Box 4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7" name="Text Box 4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8" name="Text Box 4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9" name="Text Box 4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0" name="Text Box 4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1" name="Text Box 4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2" name="Text Box 4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3" name="Text Box 4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4" name="Text Box 4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5" name="Text Box 4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6" name="Text Box 4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7" name="Text Box 4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8" name="Text Box 4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9" name="Text Box 4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0" name="Text Box 4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1" name="Text Box 4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2" name="Text Box 4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3" name="Text Box 4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4" name="Text Box 4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5" name="Text Box 4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6" name="Text Box 4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7" name="Text Box 4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8" name="Text Box 4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9" name="Text Box 4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0" name="Text Box 4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1" name="Text Box 4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2" name="Text Box 4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3" name="Text Box 4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4" name="Text Box 4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5" name="Text Box 4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6" name="Text Box 4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7" name="Text Box 4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8" name="Text Box 4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9" name="Text Box 4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0" name="Text Box 4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1" name="Text Box 4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2" name="Text Box 4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3" name="Text Box 4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4" name="Text Box 4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5" name="Text Box 4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6" name="Text Box 4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7" name="Text Box 4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8" name="Text Box 4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9" name="Text Box 4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0" name="Text Box 4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1" name="Text Box 4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2" name="Text Box 4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3" name="Text Box 4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4" name="Text Box 4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5" name="Text Box 4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6" name="Text Box 4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7" name="Text Box 4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8" name="Text Box 4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9" name="Text Box 4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0" name="Text Box 4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1" name="Text Box 4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2" name="Text Box 4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3" name="Text Box 4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4" name="Text Box 4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5" name="Text Box 4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6" name="Text Box 4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7" name="Text Box 4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8" name="Text Box 4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9" name="Text Box 4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0" name="Text Box 4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1" name="Text Box 4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2" name="Text Box 4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3" name="Text Box 4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4" name="Text Box 4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5" name="Text Box 4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6" name="Text Box 4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7" name="Text Box 4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8" name="Text Box 4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9" name="Text Box 4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0" name="Text Box 4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1" name="Text Box 4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2" name="Text Box 4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3" name="Text Box 4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4" name="Text Box 4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5" name="Text Box 4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6" name="Text Box 4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7" name="Text Box 4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8" name="Text Box 4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9" name="Text Box 4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0" name="Text Box 4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1" name="Text Box 4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2" name="Text Box 4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3" name="Text Box 4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4" name="Text Box 4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5" name="Text Box 4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6" name="Text Box 4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7" name="Text Box 4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8" name="Text Box 4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9" name="Text Box 4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0" name="Text Box 4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1" name="Text Box 4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2" name="Text Box 4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3" name="Text Box 4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4" name="Text Box 4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5" name="Text Box 4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6" name="Text Box 4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7" name="Text Box 4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8" name="Text Box 4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9" name="Text Box 4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0" name="Text Box 4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1" name="Text Box 4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2" name="Text Box 4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3" name="Text Box 4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4" name="Text Box 4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5" name="Text Box 4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6" name="Text Box 4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7" name="Text Box 4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8" name="Text Box 4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9" name="Text Box 4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0" name="Text Box 4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1" name="Text Box 4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2" name="Text Box 4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3" name="Text Box 4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4" name="Text Box 4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5" name="Text Box 4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6" name="Text Box 4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7" name="Text Box 4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8" name="Text Box 4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9" name="Text Box 4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0" name="Text Box 4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1" name="Text Box 4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2" name="Text Box 4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3" name="Text Box 4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4" name="Text Box 4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5" name="Text Box 4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6" name="Text Box 4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7" name="Text Box 4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8" name="Text Box 4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9" name="Text Box 4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0" name="Text Box 4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1" name="Text Box 4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2" name="Text Box 4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3" name="Text Box 4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4" name="Text Box 4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5" name="Text Box 4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6" name="Text Box 4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7" name="Text Box 4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8" name="Text Box 4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9" name="Text Box 4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0" name="Text Box 4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1" name="Text Box 4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2" name="Text Box 4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3" name="Text Box 4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4" name="Text Box 4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5" name="Text Box 4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6" name="Text Box 4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7" name="Text Box 4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8" name="Text Box 4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9" name="Text Box 4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0" name="Text Box 4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1" name="Text Box 4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2" name="Text Box 4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3" name="Text Box 4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4" name="Text Box 4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5" name="Text Box 4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6" name="Text Box 4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7" name="Text Box 4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8" name="Text Box 4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9" name="Text Box 4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0" name="Text Box 4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1" name="Text Box 4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2" name="Text Box 4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3" name="Text Box 4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4" name="Text Box 4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5" name="Text Box 4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6" name="Text Box 4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7" name="Text Box 4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8" name="Text Box 4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9" name="Text Box 4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0" name="Text Box 4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1" name="Text Box 4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2" name="Text Box 4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3" name="Text Box 4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4" name="Text Box 4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5" name="Text Box 4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6" name="Text Box 4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7" name="Text Box 4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8" name="Text Box 4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9" name="Text Box 4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0" name="Text Box 4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1" name="Text Box 4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2" name="Text Box 4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3" name="Text Box 4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4" name="Text Box 4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5" name="Text Box 4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6" name="Text Box 4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7" name="Text Box 4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8" name="Text Box 4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9" name="Text Box 4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0" name="Text Box 4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1" name="Text Box 4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2" name="Text Box 4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3" name="Text Box 4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4" name="Text Box 4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5" name="Text Box 4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6" name="Text Box 4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7" name="Text Box 4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8" name="Text Box 4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9" name="Text Box 4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0" name="Text Box 4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1" name="Text Box 4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2" name="Text Box 4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3" name="Text Box 4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4" name="Text Box 4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5" name="Text Box 4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6" name="Text Box 4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7" name="Text Box 4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8" name="Text Box 4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9" name="Text Box 4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0" name="Text Box 4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1" name="Text Box 4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2" name="Text Box 4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3" name="Text Box 4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4" name="Text Box 4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5" name="Text Box 4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6" name="Text Box 4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7" name="Text Box 4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8" name="Text Box 4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9" name="Text Box 4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0" name="Text Box 4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1" name="Text Box 4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2" name="Text Box 4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3" name="Text Box 4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4" name="Text Box 5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5" name="Text Box 5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6" name="Text Box 5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7" name="Text Box 5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8" name="Text Box 5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9" name="Text Box 5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0" name="Text Box 5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1" name="Text Box 5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2" name="Text Box 5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3" name="Text Box 5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4" name="Text Box 5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5" name="Text Box 5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6" name="Text Box 5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7" name="Text Box 5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8" name="Text Box 5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9" name="Text Box 5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0" name="Text Box 5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1" name="Text Box 5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2" name="Text Box 5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3" name="Text Box 5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4" name="Text Box 5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5" name="Text Box 5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6" name="Text Box 5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7" name="Text Box 5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8" name="Text Box 5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9" name="Text Box 5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0" name="Text Box 5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1" name="Text Box 5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2" name="Text Box 5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3" name="Text Box 5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4" name="Text Box 5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5" name="Text Box 5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6" name="Text Box 5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7" name="Text Box 5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8" name="Text Box 5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9" name="Text Box 5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0" name="Text Box 5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1" name="Text Box 5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2" name="Text Box 5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3" name="Text Box 5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4" name="Text Box 5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5" name="Text Box 5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6" name="Text Box 5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7" name="Text Box 5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8" name="Text Box 5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9" name="Text Box 5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0" name="Text Box 5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1" name="Text Box 5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2" name="Text Box 5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3" name="Text Box 5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4" name="Text Box 5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5" name="Text Box 5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6" name="Text Box 5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7" name="Text Box 5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8" name="Text Box 5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9" name="Text Box 5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0" name="Text Box 5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1" name="Text Box 5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2" name="Text Box 5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3" name="Text Box 5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4" name="Text Box 5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5" name="Text Box 5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6" name="Text Box 5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7" name="Text Box 5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8" name="Text Box 5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9" name="Text Box 5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0" name="Text Box 5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1" name="Text Box 5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2" name="Text Box 5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3" name="Text Box 5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4" name="Text Box 5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5" name="Text Box 5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6" name="Text Box 5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7" name="Text Box 5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8" name="Text Box 5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9" name="Text Box 5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0" name="Text Box 5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1" name="Text Box 5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2" name="Text Box 5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3" name="Text Box 5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4" name="Text Box 5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5" name="Text Box 5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6" name="Text Box 5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7" name="Text Box 5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8" name="Text Box 5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9" name="Text Box 5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0" name="Text Box 5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1" name="Text Box 5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2" name="Text Box 5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3" name="Text Box 5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4" name="Text Box 5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5" name="Text Box 5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6" name="Text Box 5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7" name="Text Box 5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8" name="Text Box 5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9" name="Text Box 5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0" name="Text Box 5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1" name="Text Box 5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2" name="Text Box 5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3" name="Text Box 5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4" name="Text Box 5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5" name="Text Box 5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6" name="Text Box 5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7" name="Text Box 5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8" name="Text Box 5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9" name="Text Box 5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0" name="Text Box 5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1" name="Text Box 5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2" name="Text Box 5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3" name="Text Box 5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4" name="Text Box 5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5" name="Text Box 5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6" name="Text Box 5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7" name="Text Box 5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8" name="Text Box 5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9" name="Text Box 5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0" name="Text Box 5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1" name="Text Box 5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2" name="Text Box 5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3" name="Text Box 5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4" name="Text Box 5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5" name="Text Box 5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6" name="Text Box 5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7" name="Text Box 5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8" name="Text Box 5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9" name="Text Box 5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0" name="Text Box 5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1" name="Text Box 5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2" name="Text Box 5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3" name="Text Box 5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4" name="Text Box 5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5" name="Text Box 5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6" name="Text Box 5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7" name="Text Box 5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8" name="Text Box 5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9" name="Text Box 5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0" name="Text Box 5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1" name="Text Box 5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2" name="Text Box 5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3" name="Text Box 5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4" name="Text Box 5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5" name="Text Box 5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6" name="Text Box 5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7" name="Text Box 5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8" name="Text Box 5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9" name="Text Box 5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0" name="Text Box 5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1" name="Text Box 5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2" name="Text Box 5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3" name="Text Box 5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4" name="Text Box 5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5" name="Text Box 5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6" name="Text Box 5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7" name="Text Box 5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8" name="Text Box 5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9" name="Text Box 5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0" name="Text Box 5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1" name="Text Box 5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2" name="Text Box 5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3" name="Text Box 5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4" name="Text Box 5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5" name="Text Box 5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6" name="Text Box 5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7" name="Text Box 5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8" name="Text Box 5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9" name="Text Box 5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0" name="Text Box 5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1" name="Text Box 5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2" name="Text Box 5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3" name="Text Box 5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4" name="Text Box 5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5" name="Text Box 5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6" name="Text Box 5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7" name="Text Box 5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8" name="Text Box 5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9" name="Text Box 5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0" name="Text Box 5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1" name="Text Box 5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2" name="Text Box 5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3" name="Text Box 5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4" name="Text Box 5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5" name="Text Box 5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6" name="Text Box 5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7" name="Text Box 5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8" name="Text Box 5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9" name="Text Box 5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0" name="Text Box 5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1" name="Text Box 5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2" name="Text Box 5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3" name="Text Box 5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4" name="Text Box 5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5" name="Text Box 5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6" name="Text Box 5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7" name="Text Box 5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8" name="Text Box 5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9" name="Text Box 5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0" name="Text Box 5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1" name="Text Box 5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2" name="Text Box 5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3" name="Text Box 5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4" name="Text Box 5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5" name="Text Box 5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6" name="Text Box 5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7" name="Text Box 5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8" name="Text Box 5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9" name="Text Box 5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0" name="Text Box 5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1" name="Text Box 5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2" name="Text Box 5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3" name="Text Box 5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4" name="Text Box 5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5" name="Text Box 5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6" name="Text Box 5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7" name="Text Box 5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8" name="Text Box 5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9" name="Text Box 5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0" name="Text Box 5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1" name="Text Box 5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2" name="Text Box 5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3" name="Text Box 5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4" name="Text Box 5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5" name="Text Box 5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6" name="Text Box 5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7" name="Text Box 5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8" name="Text Box 5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9" name="Text Box 5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0" name="Text Box 5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1" name="Text Box 5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2" name="Text Box 5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3" name="Text Box 5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4" name="Text Box 5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5" name="Text Box 5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6" name="Text Box 5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7" name="Text Box 5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8" name="Text Box 5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9" name="Text Box 5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0" name="Text Box 5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1" name="Text Box 5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2" name="Text Box 5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3" name="Text Box 5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4" name="Text Box 5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5" name="Text Box 5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6" name="Text Box 5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7" name="Text Box 5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8" name="Text Box 5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9" name="Text Box 5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0" name="Text Box 5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1" name="Text Box 5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2" name="Text Box 5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3" name="Text Box 5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4" name="Text Box 5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5" name="Text Box 5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6" name="Text Box 5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7" name="Text Box 5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8" name="Text Box 5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9" name="Text Box 5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0" name="Text Box 5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1" name="Text Box 5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2" name="Text Box 5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3" name="Text Box 5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4" name="Text Box 5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5" name="Text Box 5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6" name="Text Box 5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7" name="Text Box 5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8" name="Text Box 5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9" name="Text Box 5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0" name="Text Box 5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1" name="Text Box 5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2" name="Text Box 5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3" name="Text Box 5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4" name="Text Box 5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5" name="Text Box 5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6" name="Text Box 5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7" name="Text Box 5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8" name="Text Box 5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9" name="Text Box 5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0" name="Text Box 5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1" name="Text Box 5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2" name="Text Box 5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3" name="Text Box 5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4" name="Text Box 5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5" name="Text Box 5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6" name="Text Box 5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7" name="Text Box 5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8" name="Text Box 5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9" name="Text Box 5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0" name="Text Box 5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1" name="Text Box 5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2" name="Text Box 5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3" name="Text Box 5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4" name="Text Box 5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5" name="Text Box 5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6" name="Text Box 5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7" name="Text Box 5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8" name="Text Box 5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9" name="Text Box 5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0" name="Text Box 5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1" name="Text Box 5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2" name="Text Box 5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3" name="Text Box 5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4" name="Text Box 5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5" name="Text Box 5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6" name="Text Box 5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7" name="Text Box 5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8" name="Text Box 5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9" name="Text Box 5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0" name="Text Box 5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1" name="Text Box 5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2" name="Text Box 5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3" name="Text Box 5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4" name="Text Box 5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5" name="Text Box 5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6" name="Text Box 5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7" name="Text Box 5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8" name="Text Box 5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9" name="Text Box 5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0" name="Text Box 5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1" name="Text Box 5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2" name="Text Box 5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3" name="Text Box 5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4" name="Text Box 5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5" name="Text Box 5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6" name="Text Box 5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7" name="Text Box 5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8" name="Text Box 5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9" name="Text Box 5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0" name="Text Box 5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1" name="Text Box 5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2" name="Text Box 5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3" name="Text Box 5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4" name="Text Box 5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5" name="Text Box 5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6" name="Text Box 5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7" name="Text Box 5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8" name="Text Box 5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9" name="Text Box 5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0" name="Text Box 5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1" name="Text Box 5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2" name="Text Box 5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3" name="Text Box 5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4" name="Text Box 5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5" name="Text Box 5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6" name="Text Box 5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7" name="Text Box 5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8" name="Text Box 5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9" name="Text Box 5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0" name="Text Box 5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1" name="Text Box 5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2" name="Text Box 5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3" name="Text Box 5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4" name="Text Box 5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5" name="Text Box 5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6" name="Text Box 5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7" name="Text Box 5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8" name="Text Box 5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9" name="Text Box 5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0" name="Text Box 5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1" name="Text Box 5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2" name="Text Box 5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3" name="Text Box 5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4" name="Text Box 5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5" name="Text Box 5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6" name="Text Box 5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7" name="Text Box 5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8" name="Text Box 5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9" name="Text Box 5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0" name="Text Box 5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1" name="Text Box 5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2" name="Text Box 5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3" name="Text Box 5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4" name="Text Box 5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5" name="Text Box 5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6" name="Text Box 5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7" name="Text Box 5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8" name="Text Box 5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9" name="Text Box 5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0" name="Text Box 5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1" name="Text Box 5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2" name="Text Box 5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3" name="Text Box 5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4" name="Text Box 5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5" name="Text Box 5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6" name="Text Box 5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7" name="Text Box 5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8" name="Text Box 5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9" name="Text Box 5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0" name="Text Box 5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1" name="Text Box 5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2" name="Text Box 5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3" name="Text Box 5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4" name="Text Box 5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5" name="Text Box 5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6" name="Text Box 5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7" name="Text Box 5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8" name="Text Box 5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9" name="Text Box 5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0" name="Text Box 5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1" name="Text Box 5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2" name="Text Box 5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3" name="Text Box 5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4" name="Text Box 5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5" name="Text Box 5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6" name="Text Box 5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7" name="Text Box 5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8" name="Text Box 5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9" name="Text Box 5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0" name="Text Box 5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1" name="Text Box 5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2" name="Text Box 5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3" name="Text Box 5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4" name="Text Box 5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5" name="Text Box 5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6" name="Text Box 5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7" name="Text Box 5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8" name="Text Box 5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9" name="Text Box 5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0" name="Text Box 5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1" name="Text Box 5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2" name="Text Box 5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3" name="Text Box 5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4" name="Text Box 5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5" name="Text Box 5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6" name="Text Box 5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7" name="Text Box 5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8" name="Text Box 5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9" name="Text Box 5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0" name="Text Box 5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1" name="Text Box 5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2" name="Text Box 5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3" name="Text Box 5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201</xdr:row>
      <xdr:rowOff>0</xdr:rowOff>
    </xdr:from>
    <xdr:ext cx="85725" cy="209550"/>
    <xdr:sp macro="" textlink="">
      <xdr:nvSpPr>
        <xdr:cNvPr id="2824" name="Text Box 25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25" name="Text Box 25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26" name="Text Box 25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27" name="Text Box 25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28" name="Text Box 25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29" name="Text Box 25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0" name="Text Box 25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1" name="Text Box 25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2" name="Text Box 25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3" name="Text Box 25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4" name="Text Box 25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5" name="Text Box 25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6" name="Text Box 25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7" name="Text Box 25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8" name="Text Box 26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39" name="Text Box 26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0" name="Text Box 26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1" name="Text Box 26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2" name="Text Box 26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3" name="Text Box 26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4" name="Text Box 26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5" name="Text Box 26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6" name="Text Box 26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7" name="Text Box 26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8" name="Text Box 26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49" name="Text Box 26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0" name="Text Box 26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1" name="Text Box 26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2" name="Text Box 26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3" name="Text Box 26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4" name="Text Box 26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5" name="Text Box 26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6" name="Text Box 26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7" name="Text Box 26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8" name="Text Box 26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59" name="Text Box 26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0" name="Text Box 26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1" name="Text Box 26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2" name="Text Box 26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3" name="Text Box 26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4" name="Text Box 26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5" name="Text Box 26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6" name="Text Box 26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7" name="Text Box 26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8" name="Text Box 26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69" name="Text Box 26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0" name="Text Box 26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1" name="Text Box 26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2" name="Text Box 26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3" name="Text Box 26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4" name="Text Box 26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5" name="Text Box 26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6" name="Text Box 26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7" name="Text Box 26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8" name="Text Box 26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79" name="Text Box 26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0" name="Text Box 26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1" name="Text Box 26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2" name="Text Box 26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3" name="Text Box 26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4" name="Text Box 26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5" name="Text Box 26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6" name="Text Box 26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7" name="Text Box 26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8" name="Text Box 26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89" name="Text Box 26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0" name="Text Box 26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1" name="Text Box 26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2" name="Text Box 26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3" name="Text Box 26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4" name="Text Box 26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5" name="Text Box 26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6" name="Text Box 27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7" name="Text Box 27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8" name="Text Box 27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899" name="Text Box 27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0" name="Text Box 27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1" name="Text Box 27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2" name="Text Box 27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3" name="Text Box 27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4" name="Text Box 27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5" name="Text Box 27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6" name="Text Box 27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7" name="Text Box 27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8" name="Text Box 27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09" name="Text Box 27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0" name="Text Box 27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1" name="Text Box 27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2" name="Text Box 27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3" name="Text Box 27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4" name="Text Box 27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5" name="Text Box 27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6" name="Text Box 27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7" name="Text Box 27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8" name="Text Box 27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19" name="Text Box 27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0" name="Text Box 27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1" name="Text Box 27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2" name="Text Box 27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3" name="Text Box 27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4" name="Text Box 27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5" name="Text Box 27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6" name="Text Box 27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7" name="Text Box 27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8" name="Text Box 27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29" name="Text Box 27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0" name="Text Box 27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1" name="Text Box 27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2" name="Text Box 27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3" name="Text Box 27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4" name="Text Box 27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5" name="Text Box 27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6" name="Text Box 27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7" name="Text Box 27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8" name="Text Box 27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39" name="Text Box 27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0" name="Text Box 27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1" name="Text Box 27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2" name="Text Box 27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3" name="Text Box 27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4" name="Text Box 27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5" name="Text Box 27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6" name="Text Box 27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7" name="Text Box 27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8" name="Text Box 27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49" name="Text Box 27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0" name="Text Box 27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1" name="Text Box 27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2" name="Text Box 27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3" name="Text Box 27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4" name="Text Box 27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5" name="Text Box 27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6" name="Text Box 27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7" name="Text Box 27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8" name="Text Box 27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59" name="Text Box 27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0" name="Text Box 27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1" name="Text Box 27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2" name="Text Box 27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3" name="Text Box 27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4" name="Text Box 27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5" name="Text Box 27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6" name="Text Box 27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7" name="Text Box 27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8" name="Text Box 27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69" name="Text Box 27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0" name="Text Box 27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1" name="Text Box 27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2" name="Text Box 27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3" name="Text Box 27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4" name="Text Box 27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5" name="Text Box 27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6" name="Text Box 27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7" name="Text Box 27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8" name="Text Box 27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79" name="Text Box 27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0" name="Text Box 27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1" name="Text Box 27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2" name="Text Box 27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3" name="Text Box 27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4" name="Text Box 27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5" name="Text Box 27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6" name="Text Box 27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7" name="Text Box 27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8" name="Text Box 27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89" name="Text Box 27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0" name="Text Box 27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1" name="Text Box 27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2" name="Text Box 27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3" name="Text Box 27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4" name="Text Box 27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5" name="Text Box 27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6" name="Text Box 28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7" name="Text Box 28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8" name="Text Box 28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2999" name="Text Box 28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0" name="Text Box 28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1" name="Text Box 28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2" name="Text Box 28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3" name="Text Box 28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4" name="Text Box 28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5" name="Text Box 28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6" name="Text Box 28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7" name="Text Box 28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8" name="Text Box 28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09" name="Text Box 28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0" name="Text Box 28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1" name="Text Box 28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2" name="Text Box 28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3" name="Text Box 28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4" name="Text Box 28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5" name="Text Box 28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6" name="Text Box 28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7" name="Text Box 28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8" name="Text Box 28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19" name="Text Box 28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0" name="Text Box 28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1" name="Text Box 28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2" name="Text Box 28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3" name="Text Box 28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4" name="Text Box 28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5" name="Text Box 28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6" name="Text Box 28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7" name="Text Box 28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8" name="Text Box 28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29" name="Text Box 28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0" name="Text Box 28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1" name="Text Box 28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2" name="Text Box 28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3" name="Text Box 28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4" name="Text Box 28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5" name="Text Box 28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6" name="Text Box 28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7" name="Text Box 28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8" name="Text Box 28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39" name="Text Box 28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0" name="Text Box 28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1" name="Text Box 28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2" name="Text Box 28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3" name="Text Box 28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4" name="Text Box 28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5" name="Text Box 28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6" name="Text Box 28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7" name="Text Box 28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8" name="Text Box 28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49" name="Text Box 28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0" name="Text Box 28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1" name="Text Box 28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2" name="Text Box 28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3" name="Text Box 28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4" name="Text Box 28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5" name="Text Box 28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6" name="Text Box 28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7" name="Text Box 28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8" name="Text Box 28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59" name="Text Box 28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0" name="Text Box 28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1" name="Text Box 28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2" name="Text Box 28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3" name="Text Box 28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4" name="Text Box 28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5" name="Text Box 28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6" name="Text Box 28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7" name="Text Box 28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8" name="Text Box 28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69" name="Text Box 28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0" name="Text Box 28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1" name="Text Box 28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2" name="Text Box 28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3" name="Text Box 28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4" name="Text Box 28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5" name="Text Box 28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6" name="Text Box 28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7" name="Text Box 28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8" name="Text Box 28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79" name="Text Box 28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0" name="Text Box 28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1" name="Text Box 28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2" name="Text Box 28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3" name="Text Box 28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4" name="Text Box 28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5" name="Text Box 28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6" name="Text Box 28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7" name="Text Box 28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8" name="Text Box 28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89" name="Text Box 28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0" name="Text Box 28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1" name="Text Box 28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2" name="Text Box 28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3" name="Text Box 28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4" name="Text Box 28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5" name="Text Box 28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6" name="Text Box 29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7" name="Text Box 29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8" name="Text Box 29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099" name="Text Box 29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0" name="Text Box 29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1" name="Text Box 29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2" name="Text Box 29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3" name="Text Box 29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4" name="Text Box 29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5" name="Text Box 29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6" name="Text Box 29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7" name="Text Box 29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8" name="Text Box 29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09" name="Text Box 29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0" name="Text Box 29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1" name="Text Box 29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2" name="Text Box 29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3" name="Text Box 29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4" name="Text Box 29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5" name="Text Box 29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6" name="Text Box 29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7" name="Text Box 29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8" name="Text Box 29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19" name="Text Box 29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0" name="Text Box 29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1" name="Text Box 29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2" name="Text Box 29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3" name="Text Box 29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4" name="Text Box 29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5" name="Text Box 29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6" name="Text Box 29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7" name="Text Box 29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8" name="Text Box 29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29" name="Text Box 29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0" name="Text Box 29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1" name="Text Box 29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2" name="Text Box 29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3" name="Text Box 29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4" name="Text Box 29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5" name="Text Box 29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6" name="Text Box 29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7" name="Text Box 29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8" name="Text Box 29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39" name="Text Box 29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0" name="Text Box 29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1" name="Text Box 29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2" name="Text Box 29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3" name="Text Box 29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4" name="Text Box 29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5" name="Text Box 29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6" name="Text Box 29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7" name="Text Box 29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8" name="Text Box 29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49" name="Text Box 29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0" name="Text Box 29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1" name="Text Box 29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2" name="Text Box 29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3" name="Text Box 29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4" name="Text Box 29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5" name="Text Box 29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6" name="Text Box 29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7" name="Text Box 29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8" name="Text Box 29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59" name="Text Box 29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0" name="Text Box 29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1" name="Text Box 29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2" name="Text Box 29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3" name="Text Box 29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4" name="Text Box 29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5" name="Text Box 29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6" name="Text Box 29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7" name="Text Box 29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8" name="Text Box 29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69" name="Text Box 29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0" name="Text Box 29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1" name="Text Box 29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2" name="Text Box 29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3" name="Text Box 29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4" name="Text Box 29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5" name="Text Box 29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6" name="Text Box 29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7" name="Text Box 29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8" name="Text Box 29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79" name="Text Box 29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0" name="Text Box 29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1" name="Text Box 29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2" name="Text Box 29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3" name="Text Box 29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4" name="Text Box 29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5" name="Text Box 29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6" name="Text Box 29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7" name="Text Box 29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8" name="Text Box 29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89" name="Text Box 29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0" name="Text Box 29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1" name="Text Box 29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2" name="Text Box 29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3" name="Text Box 29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4" name="Text Box 29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5" name="Text Box 29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6" name="Text Box 30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7" name="Text Box 30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8" name="Text Box 30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199" name="Text Box 30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0" name="Text Box 30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1" name="Text Box 30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2" name="Text Box 30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3" name="Text Box 30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4" name="Text Box 30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5" name="Text Box 30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6" name="Text Box 30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7" name="Text Box 30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8" name="Text Box 30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09" name="Text Box 30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0" name="Text Box 30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1" name="Text Box 30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2" name="Text Box 30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3" name="Text Box 30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4" name="Text Box 30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5" name="Text Box 30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6" name="Text Box 30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7" name="Text Box 30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8" name="Text Box 30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19" name="Text Box 30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0" name="Text Box 30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1" name="Text Box 30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2" name="Text Box 30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3" name="Text Box 30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4" name="Text Box 30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5" name="Text Box 30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6" name="Text Box 30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7" name="Text Box 30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8" name="Text Box 30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29" name="Text Box 30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0" name="Text Box 30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1" name="Text Box 30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2" name="Text Box 30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3" name="Text Box 30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4" name="Text Box 30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5" name="Text Box 30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6" name="Text Box 30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7" name="Text Box 30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8" name="Text Box 30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39" name="Text Box 30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0" name="Text Box 30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1" name="Text Box 30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2" name="Text Box 30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3" name="Text Box 30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4" name="Text Box 30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5" name="Text Box 30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6" name="Text Box 30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7" name="Text Box 30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8" name="Text Box 30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49" name="Text Box 30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0" name="Text Box 30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1" name="Text Box 30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2" name="Text Box 30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3" name="Text Box 30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4" name="Text Box 30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5" name="Text Box 30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6" name="Text Box 30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7" name="Text Box 30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8" name="Text Box 30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59" name="Text Box 30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0" name="Text Box 30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1" name="Text Box 30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2" name="Text Box 30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3" name="Text Box 30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4" name="Text Box 30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5" name="Text Box 30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6" name="Text Box 30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7" name="Text Box 30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8" name="Text Box 30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69" name="Text Box 30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0" name="Text Box 30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1" name="Text Box 30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2" name="Text Box 30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3" name="Text Box 30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4" name="Text Box 30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5" name="Text Box 30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6" name="Text Box 30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7" name="Text Box 30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8" name="Text Box 30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79" name="Text Box 30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0" name="Text Box 30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1" name="Text Box 30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2" name="Text Box 30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3" name="Text Box 30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4" name="Text Box 30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5" name="Text Box 30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6" name="Text Box 30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7" name="Text Box 30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8" name="Text Box 30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89" name="Text Box 30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0" name="Text Box 30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1" name="Text Box 30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2" name="Text Box 30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3" name="Text Box 30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4" name="Text Box 30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5" name="Text Box 30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6" name="Text Box 31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7" name="Text Box 31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8" name="Text Box 31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299" name="Text Box 31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0" name="Text Box 31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1" name="Text Box 31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2" name="Text Box 31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3" name="Text Box 31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4" name="Text Box 31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5" name="Text Box 31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6" name="Text Box 31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7" name="Text Box 31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8" name="Text Box 31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09" name="Text Box 31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0" name="Text Box 31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1" name="Text Box 31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2" name="Text Box 31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3" name="Text Box 31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4" name="Text Box 31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5" name="Text Box 31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6" name="Text Box 31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7" name="Text Box 31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8" name="Text Box 31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19" name="Text Box 31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0" name="Text Box 31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1" name="Text Box 31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2" name="Text Box 31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3" name="Text Box 31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4" name="Text Box 31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5" name="Text Box 31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6" name="Text Box 31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7" name="Text Box 31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8" name="Text Box 31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29" name="Text Box 31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0" name="Text Box 31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1" name="Text Box 31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2" name="Text Box 31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3" name="Text Box 31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4" name="Text Box 31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5" name="Text Box 31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6" name="Text Box 31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7" name="Text Box 31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8" name="Text Box 31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39" name="Text Box 31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0" name="Text Box 31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1" name="Text Box 31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2" name="Text Box 31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3" name="Text Box 31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4" name="Text Box 31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5" name="Text Box 31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6" name="Text Box 31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7" name="Text Box 31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8" name="Text Box 31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49" name="Text Box 31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0" name="Text Box 31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1" name="Text Box 31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2" name="Text Box 31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3" name="Text Box 31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4" name="Text Box 31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5" name="Text Box 31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6" name="Text Box 31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7" name="Text Box 31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8" name="Text Box 31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59" name="Text Box 31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0" name="Text Box 31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1" name="Text Box 31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2" name="Text Box 31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3" name="Text Box 31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4" name="Text Box 31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5" name="Text Box 31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6" name="Text Box 31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7" name="Text Box 31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8" name="Text Box 31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69" name="Text Box 31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0" name="Text Box 31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1" name="Text Box 31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2" name="Text Box 31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3" name="Text Box 31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4" name="Text Box 31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5" name="Text Box 31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6" name="Text Box 31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7" name="Text Box 31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8" name="Text Box 31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79" name="Text Box 31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0" name="Text Box 31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1" name="Text Box 31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2" name="Text Box 31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3" name="Text Box 31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4" name="Text Box 31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5" name="Text Box 31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6" name="Text Box 31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7" name="Text Box 31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8" name="Text Box 31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89" name="Text Box 31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0" name="Text Box 31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1" name="Text Box 31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2" name="Text Box 31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3" name="Text Box 31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4" name="Text Box 31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5" name="Text Box 31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6" name="Text Box 32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7" name="Text Box 32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8" name="Text Box 32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399" name="Text Box 32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0" name="Text Box 32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1" name="Text Box 32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2" name="Text Box 32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3" name="Text Box 32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4" name="Text Box 32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5" name="Text Box 32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6" name="Text Box 32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7" name="Text Box 32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8" name="Text Box 32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09" name="Text Box 32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0" name="Text Box 32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1" name="Text Box 32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2" name="Text Box 32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3" name="Text Box 32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4" name="Text Box 32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5" name="Text Box 32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6" name="Text Box 32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7" name="Text Box 32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8" name="Text Box 32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19" name="Text Box 32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0" name="Text Box 32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1" name="Text Box 32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2" name="Text Box 32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3" name="Text Box 32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4" name="Text Box 32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5" name="Text Box 32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6" name="Text Box 32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7" name="Text Box 32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8" name="Text Box 32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29" name="Text Box 32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0" name="Text Box 32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1" name="Text Box 32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2" name="Text Box 32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3" name="Text Box 32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4" name="Text Box 32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5" name="Text Box 32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6" name="Text Box 32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7" name="Text Box 32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8" name="Text Box 32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39" name="Text Box 32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0" name="Text Box 32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1" name="Text Box 32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2" name="Text Box 32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3" name="Text Box 32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4" name="Text Box 32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5" name="Text Box 32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6" name="Text Box 32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7" name="Text Box 32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8" name="Text Box 32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49" name="Text Box 32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0" name="Text Box 32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1" name="Text Box 32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2" name="Text Box 32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3" name="Text Box 32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4" name="Text Box 32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5" name="Text Box 32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6" name="Text Box 32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7" name="Text Box 32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8" name="Text Box 32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59" name="Text Box 32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0" name="Text Box 32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1" name="Text Box 32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2" name="Text Box 32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3" name="Text Box 32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4" name="Text Box 32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5" name="Text Box 32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6" name="Text Box 32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7" name="Text Box 32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8" name="Text Box 32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69" name="Text Box 32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0" name="Text Box 32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1" name="Text Box 32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2" name="Text Box 32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3" name="Text Box 32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4" name="Text Box 32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5" name="Text Box 32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6" name="Text Box 32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7" name="Text Box 32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8" name="Text Box 32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79" name="Text Box 32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0" name="Text Box 32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1" name="Text Box 32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2" name="Text Box 32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3" name="Text Box 32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4" name="Text Box 32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5" name="Text Box 32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6" name="Text Box 32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7" name="Text Box 32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8" name="Text Box 32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89" name="Text Box 32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0" name="Text Box 32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1" name="Text Box 32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2" name="Text Box 32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3" name="Text Box 32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4" name="Text Box 32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5" name="Text Box 32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6" name="Text Box 33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7" name="Text Box 33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8" name="Text Box 33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499" name="Text Box 33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0" name="Text Box 33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1" name="Text Box 33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2" name="Text Box 33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3" name="Text Box 33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4" name="Text Box 33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5" name="Text Box 33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6" name="Text Box 33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7" name="Text Box 33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8" name="Text Box 33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09" name="Text Box 33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0" name="Text Box 33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1" name="Text Box 33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2" name="Text Box 33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3" name="Text Box 33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4" name="Text Box 33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5" name="Text Box 33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6" name="Text Box 33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7" name="Text Box 33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8" name="Text Box 33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19" name="Text Box 33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0" name="Text Box 33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1" name="Text Box 33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2" name="Text Box 33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3" name="Text Box 33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4" name="Text Box 33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5" name="Text Box 33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6" name="Text Box 33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7" name="Text Box 33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8" name="Text Box 33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29" name="Text Box 33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0" name="Text Box 33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1" name="Text Box 33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2" name="Text Box 33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3" name="Text Box 33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4" name="Text Box 33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5" name="Text Box 33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6" name="Text Box 33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7" name="Text Box 33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8" name="Text Box 33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39" name="Text Box 33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0" name="Text Box 33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1" name="Text Box 33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2" name="Text Box 33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3" name="Text Box 33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4" name="Text Box 33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5" name="Text Box 33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6" name="Text Box 33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7" name="Text Box 33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8" name="Text Box 33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49" name="Text Box 33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0" name="Text Box 33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1" name="Text Box 33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2" name="Text Box 33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3" name="Text Box 33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4" name="Text Box 33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5" name="Text Box 33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6" name="Text Box 33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7" name="Text Box 33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8" name="Text Box 33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59" name="Text Box 33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0" name="Text Box 33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1" name="Text Box 33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2" name="Text Box 33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3" name="Text Box 33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4" name="Text Box 33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5" name="Text Box 33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6" name="Text Box 33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7" name="Text Box 33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8" name="Text Box 33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69" name="Text Box 33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0" name="Text Box 33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1" name="Text Box 33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2" name="Text Box 33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3" name="Text Box 33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4" name="Text Box 33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5" name="Text Box 33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6" name="Text Box 33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7" name="Text Box 33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8" name="Text Box 33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79" name="Text Box 33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0" name="Text Box 33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1" name="Text Box 33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2" name="Text Box 33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3" name="Text Box 33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4" name="Text Box 33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5" name="Text Box 33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6" name="Text Box 33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7" name="Text Box 33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8" name="Text Box 33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89" name="Text Box 33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0" name="Text Box 33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1" name="Text Box 33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2" name="Text Box 33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3" name="Text Box 33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4" name="Text Box 33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5" name="Text Box 33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6" name="Text Box 34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7" name="Text Box 34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8" name="Text Box 34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599" name="Text Box 34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0" name="Text Box 34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1" name="Text Box 34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2" name="Text Box 34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3" name="Text Box 34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4" name="Text Box 34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5" name="Text Box 34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6" name="Text Box 34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7" name="Text Box 34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8" name="Text Box 34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09" name="Text Box 34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0" name="Text Box 34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1" name="Text Box 34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2" name="Text Box 34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3" name="Text Box 34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4" name="Text Box 34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5" name="Text Box 34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6" name="Text Box 34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7" name="Text Box 34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8" name="Text Box 34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19" name="Text Box 34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0" name="Text Box 34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1" name="Text Box 34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2" name="Text Box 34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3" name="Text Box 34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4" name="Text Box 34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5" name="Text Box 34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6" name="Text Box 34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7" name="Text Box 34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8" name="Text Box 34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29" name="Text Box 34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0" name="Text Box 34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1" name="Text Box 34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2" name="Text Box 34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3" name="Text Box 34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4" name="Text Box 34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5" name="Text Box 34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6" name="Text Box 34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7" name="Text Box 34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8" name="Text Box 34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39" name="Text Box 34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0" name="Text Box 34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1" name="Text Box 34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2" name="Text Box 34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3" name="Text Box 34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4" name="Text Box 34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5" name="Text Box 34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6" name="Text Box 34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7" name="Text Box 34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8" name="Text Box 34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49" name="Text Box 34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0" name="Text Box 34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1" name="Text Box 34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2" name="Text Box 34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3" name="Text Box 34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4" name="Text Box 34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5" name="Text Box 34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6" name="Text Box 34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7" name="Text Box 34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8" name="Text Box 34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59" name="Text Box 34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0" name="Text Box 34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1" name="Text Box 34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2" name="Text Box 34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3" name="Text Box 34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4" name="Text Box 34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5" name="Text Box 34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6" name="Text Box 34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7" name="Text Box 34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8" name="Text Box 34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69" name="Text Box 34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0" name="Text Box 34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1" name="Text Box 34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2" name="Text Box 34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3" name="Text Box 34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4" name="Text Box 34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5" name="Text Box 34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6" name="Text Box 34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7" name="Text Box 34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8" name="Text Box 34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79" name="Text Box 34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0" name="Text Box 34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1" name="Text Box 34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2" name="Text Box 34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3" name="Text Box 34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4" name="Text Box 34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5" name="Text Box 34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6" name="Text Box 34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7" name="Text Box 34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8" name="Text Box 34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89" name="Text Box 34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0" name="Text Box 34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1" name="Text Box 34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2" name="Text Box 34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3" name="Text Box 34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4" name="Text Box 34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5" name="Text Box 34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6" name="Text Box 35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7" name="Text Box 35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8" name="Text Box 35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699" name="Text Box 35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0" name="Text Box 35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1" name="Text Box 35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2" name="Text Box 35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3" name="Text Box 35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4" name="Text Box 35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5" name="Text Box 35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6" name="Text Box 35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7" name="Text Box 35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8" name="Text Box 35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09" name="Text Box 35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0" name="Text Box 35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1" name="Text Box 35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2" name="Text Box 35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3" name="Text Box 35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4" name="Text Box 35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5" name="Text Box 35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6" name="Text Box 35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7" name="Text Box 35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8" name="Text Box 35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19" name="Text Box 35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0" name="Text Box 35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1" name="Text Box 35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2" name="Text Box 35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3" name="Text Box 35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4" name="Text Box 35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5" name="Text Box 35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6" name="Text Box 35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7" name="Text Box 35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8" name="Text Box 35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29" name="Text Box 35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0" name="Text Box 35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1" name="Text Box 35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2" name="Text Box 35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3" name="Text Box 35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4" name="Text Box 35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5" name="Text Box 35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6" name="Text Box 35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7" name="Text Box 35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8" name="Text Box 35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39" name="Text Box 35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0" name="Text Box 35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1" name="Text Box 35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2" name="Text Box 35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3" name="Text Box 35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4" name="Text Box 35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5" name="Text Box 35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6" name="Text Box 35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7" name="Text Box 35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8" name="Text Box 35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49" name="Text Box 35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0" name="Text Box 35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1" name="Text Box 35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2" name="Text Box 35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3" name="Text Box 35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4" name="Text Box 35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5" name="Text Box 35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6" name="Text Box 35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7" name="Text Box 35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8" name="Text Box 35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59" name="Text Box 35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0" name="Text Box 35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1" name="Text Box 35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2" name="Text Box 35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3" name="Text Box 35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4" name="Text Box 35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5" name="Text Box 35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6" name="Text Box 35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7" name="Text Box 35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8" name="Text Box 35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69" name="Text Box 35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0" name="Text Box 35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1" name="Text Box 35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2" name="Text Box 35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3" name="Text Box 35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4" name="Text Box 35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5" name="Text Box 35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6" name="Text Box 35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7" name="Text Box 35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8" name="Text Box 35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79" name="Text Box 35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0" name="Text Box 35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1" name="Text Box 35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2" name="Text Box 35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3" name="Text Box 35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4" name="Text Box 35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5" name="Text Box 35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6" name="Text Box 35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7" name="Text Box 35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8" name="Text Box 35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89" name="Text Box 35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0" name="Text Box 35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1" name="Text Box 35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2" name="Text Box 35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3" name="Text Box 35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4" name="Text Box 35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5" name="Text Box 35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6" name="Text Box 36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7" name="Text Box 36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8" name="Text Box 36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799" name="Text Box 36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0" name="Text Box 36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1" name="Text Box 36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2" name="Text Box 36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3" name="Text Box 36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4" name="Text Box 36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5" name="Text Box 36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6" name="Text Box 36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7" name="Text Box 36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8" name="Text Box 36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09" name="Text Box 36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0" name="Text Box 36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1" name="Text Box 36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2" name="Text Box 36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3" name="Text Box 36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4" name="Text Box 36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5" name="Text Box 36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6" name="Text Box 36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7" name="Text Box 36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8" name="Text Box 36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19" name="Text Box 36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0" name="Text Box 36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1" name="Text Box 36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2" name="Text Box 36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3" name="Text Box 36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4" name="Text Box 36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5" name="Text Box 36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6" name="Text Box 36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7" name="Text Box 36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8" name="Text Box 36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29" name="Text Box 36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0" name="Text Box 36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1" name="Text Box 36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2" name="Text Box 36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3" name="Text Box 36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4" name="Text Box 36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5" name="Text Box 36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6" name="Text Box 36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7" name="Text Box 36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8" name="Text Box 36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39" name="Text Box 36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0" name="Text Box 36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1" name="Text Box 36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2" name="Text Box 36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3" name="Text Box 36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4" name="Text Box 36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5" name="Text Box 36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6" name="Text Box 36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7" name="Text Box 36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8" name="Text Box 36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49" name="Text Box 36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0" name="Text Box 36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1" name="Text Box 36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2" name="Text Box 36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3" name="Text Box 36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4" name="Text Box 36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5" name="Text Box 36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6" name="Text Box 36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7" name="Text Box 36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8" name="Text Box 36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59" name="Text Box 36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0" name="Text Box 36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1" name="Text Box 36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2" name="Text Box 36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3" name="Text Box 36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4" name="Text Box 36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5" name="Text Box 36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6" name="Text Box 36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7" name="Text Box 36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8" name="Text Box 36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69" name="Text Box 36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0" name="Text Box 36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1" name="Text Box 36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2" name="Text Box 36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3" name="Text Box 36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4" name="Text Box 36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5" name="Text Box 36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6" name="Text Box 36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7" name="Text Box 36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8" name="Text Box 36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79" name="Text Box 36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0" name="Text Box 36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1" name="Text Box 36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2" name="Text Box 36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3" name="Text Box 36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4" name="Text Box 36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5" name="Text Box 36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6" name="Text Box 36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7" name="Text Box 36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8" name="Text Box 36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89" name="Text Box 36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0" name="Text Box 36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1" name="Text Box 36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2" name="Text Box 36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3" name="Text Box 36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4" name="Text Box 36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5" name="Text Box 36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6" name="Text Box 37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7" name="Text Box 37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8" name="Text Box 37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899" name="Text Box 37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0" name="Text Box 37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1" name="Text Box 37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2" name="Text Box 37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3" name="Text Box 37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4" name="Text Box 37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5" name="Text Box 37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6" name="Text Box 37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7" name="Text Box 37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8" name="Text Box 37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09" name="Text Box 37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0" name="Text Box 37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1" name="Text Box 37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2" name="Text Box 37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3" name="Text Box 37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4" name="Text Box 37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5" name="Text Box 37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6" name="Text Box 37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7" name="Text Box 37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8" name="Text Box 37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19" name="Text Box 37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0" name="Text Box 37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1" name="Text Box 37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2" name="Text Box 37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3" name="Text Box 37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4" name="Text Box 37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5" name="Text Box 37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6" name="Text Box 37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7" name="Text Box 37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8" name="Text Box 37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29" name="Text Box 37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0" name="Text Box 37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1" name="Text Box 37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2" name="Text Box 37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3" name="Text Box 37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4" name="Text Box 37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5" name="Text Box 37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6" name="Text Box 37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7" name="Text Box 37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8" name="Text Box 37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39" name="Text Box 37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0" name="Text Box 37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1" name="Text Box 37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2" name="Text Box 37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3" name="Text Box 37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4" name="Text Box 37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5" name="Text Box 37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6" name="Text Box 37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7" name="Text Box 37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8" name="Text Box 37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49" name="Text Box 37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0" name="Text Box 37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1" name="Text Box 37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2" name="Text Box 37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3" name="Text Box 37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4" name="Text Box 37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5" name="Text Box 37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6" name="Text Box 37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7" name="Text Box 37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8" name="Text Box 37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59" name="Text Box 37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0" name="Text Box 37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1" name="Text Box 37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2" name="Text Box 37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3" name="Text Box 37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4" name="Text Box 37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5" name="Text Box 37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6" name="Text Box 37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7" name="Text Box 37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8" name="Text Box 37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69" name="Text Box 37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0" name="Text Box 37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1" name="Text Box 37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2" name="Text Box 37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3" name="Text Box 37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4" name="Text Box 37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5" name="Text Box 37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6" name="Text Box 37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7" name="Text Box 37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8" name="Text Box 37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79" name="Text Box 37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0" name="Text Box 37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1" name="Text Box 37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2" name="Text Box 37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3" name="Text Box 37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4" name="Text Box 37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5" name="Text Box 37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6" name="Text Box 37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7" name="Text Box 37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8" name="Text Box 37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89" name="Text Box 37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0" name="Text Box 37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1" name="Text Box 37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2" name="Text Box 37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3" name="Text Box 37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4" name="Text Box 37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5" name="Text Box 37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6" name="Text Box 38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7" name="Text Box 38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8" name="Text Box 38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3999" name="Text Box 38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0" name="Text Box 38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1" name="Text Box 38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2" name="Text Box 38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3" name="Text Box 38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4" name="Text Box 38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5" name="Text Box 38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6" name="Text Box 38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7" name="Text Box 38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8" name="Text Box 38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09" name="Text Box 38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0" name="Text Box 38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1" name="Text Box 38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2" name="Text Box 38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3" name="Text Box 38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4" name="Text Box 38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5" name="Text Box 38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6" name="Text Box 38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7" name="Text Box 38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8" name="Text Box 38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19" name="Text Box 38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0" name="Text Box 38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1" name="Text Box 38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2" name="Text Box 38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3" name="Text Box 38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4" name="Text Box 38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5" name="Text Box 38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6" name="Text Box 38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7" name="Text Box 38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8" name="Text Box 38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29" name="Text Box 38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0" name="Text Box 38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1" name="Text Box 38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2" name="Text Box 38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3" name="Text Box 38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4" name="Text Box 38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5" name="Text Box 38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6" name="Text Box 38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7" name="Text Box 38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8" name="Text Box 38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39" name="Text Box 38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0" name="Text Box 38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1" name="Text Box 38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2" name="Text Box 38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3" name="Text Box 38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4" name="Text Box 38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5" name="Text Box 38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6" name="Text Box 38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7" name="Text Box 38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8" name="Text Box 38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49" name="Text Box 38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0" name="Text Box 38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1" name="Text Box 38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2" name="Text Box 38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3" name="Text Box 38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4" name="Text Box 38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5" name="Text Box 38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6" name="Text Box 38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7" name="Text Box 38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8" name="Text Box 38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59" name="Text Box 38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0" name="Text Box 38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1" name="Text Box 38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2" name="Text Box 38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3" name="Text Box 38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4" name="Text Box 38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5" name="Text Box 38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6" name="Text Box 38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7" name="Text Box 38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8" name="Text Box 38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69" name="Text Box 38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0" name="Text Box 38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1" name="Text Box 38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2" name="Text Box 38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3" name="Text Box 38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4" name="Text Box 38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5" name="Text Box 38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6" name="Text Box 38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7" name="Text Box 38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8" name="Text Box 38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79" name="Text Box 38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0" name="Text Box 38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1" name="Text Box 38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2" name="Text Box 38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3" name="Text Box 38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4" name="Text Box 38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5" name="Text Box 38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6" name="Text Box 38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7" name="Text Box 38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8" name="Text Box 38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89" name="Text Box 38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0" name="Text Box 38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1" name="Text Box 38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2" name="Text Box 38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3" name="Text Box 38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4" name="Text Box 38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5" name="Text Box 38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6" name="Text Box 39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7" name="Text Box 39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8" name="Text Box 39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099" name="Text Box 39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0" name="Text Box 39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1" name="Text Box 39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2" name="Text Box 39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3" name="Text Box 39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4" name="Text Box 39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5" name="Text Box 39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6" name="Text Box 39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7" name="Text Box 39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8" name="Text Box 39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09" name="Text Box 39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0" name="Text Box 39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1" name="Text Box 39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2" name="Text Box 39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3" name="Text Box 39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4" name="Text Box 39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5" name="Text Box 39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6" name="Text Box 39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7" name="Text Box 39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8" name="Text Box 39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19" name="Text Box 39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0" name="Text Box 39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1" name="Text Box 39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2" name="Text Box 39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3" name="Text Box 39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4" name="Text Box 39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5" name="Text Box 39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6" name="Text Box 39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7" name="Text Box 39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8" name="Text Box 39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29" name="Text Box 39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0" name="Text Box 39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1" name="Text Box 39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2" name="Text Box 39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3" name="Text Box 39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4" name="Text Box 39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5" name="Text Box 39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6" name="Text Box 39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7" name="Text Box 39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8" name="Text Box 39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39" name="Text Box 39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0" name="Text Box 39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1" name="Text Box 39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2" name="Text Box 39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3" name="Text Box 39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4" name="Text Box 39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5" name="Text Box 39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6" name="Text Box 39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7" name="Text Box 39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8" name="Text Box 39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49" name="Text Box 39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0" name="Text Box 39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1" name="Text Box 39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2" name="Text Box 39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3" name="Text Box 39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4" name="Text Box 39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5" name="Text Box 39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6" name="Text Box 39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7" name="Text Box 39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8" name="Text Box 39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59" name="Text Box 39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0" name="Text Box 39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1" name="Text Box 39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2" name="Text Box 39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3" name="Text Box 39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4" name="Text Box 39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5" name="Text Box 39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6" name="Text Box 39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7" name="Text Box 39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8" name="Text Box 39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69" name="Text Box 39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0" name="Text Box 39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1" name="Text Box 39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2" name="Text Box 39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3" name="Text Box 39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4" name="Text Box 39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5" name="Text Box 39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6" name="Text Box 39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7" name="Text Box 39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8" name="Text Box 39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79" name="Text Box 39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0" name="Text Box 39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1" name="Text Box 39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2" name="Text Box 39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3" name="Text Box 39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4" name="Text Box 39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5" name="Text Box 39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6" name="Text Box 39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7" name="Text Box 39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8" name="Text Box 39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89" name="Text Box 39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0" name="Text Box 39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1" name="Text Box 39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2" name="Text Box 39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3" name="Text Box 39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4" name="Text Box 39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5" name="Text Box 39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6" name="Text Box 40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7" name="Text Box 40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8" name="Text Box 40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199" name="Text Box 40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0" name="Text Box 40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1" name="Text Box 40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2" name="Text Box 40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3" name="Text Box 40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4" name="Text Box 40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5" name="Text Box 40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6" name="Text Box 40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7" name="Text Box 40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8" name="Text Box 40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09" name="Text Box 40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0" name="Text Box 40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1" name="Text Box 40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2" name="Text Box 40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3" name="Text Box 40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4" name="Text Box 40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5" name="Text Box 40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6" name="Text Box 40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7" name="Text Box 40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8" name="Text Box 40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19" name="Text Box 40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0" name="Text Box 40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1" name="Text Box 40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2" name="Text Box 40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3" name="Text Box 40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4" name="Text Box 40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5" name="Text Box 40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6" name="Text Box 40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7" name="Text Box 40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8" name="Text Box 40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29" name="Text Box 40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0" name="Text Box 40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1" name="Text Box 40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2" name="Text Box 40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3" name="Text Box 40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4" name="Text Box 40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5" name="Text Box 40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6" name="Text Box 40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7" name="Text Box 40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8" name="Text Box 40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39" name="Text Box 40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0" name="Text Box 40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1" name="Text Box 40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2" name="Text Box 40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3" name="Text Box 40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4" name="Text Box 40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5" name="Text Box 40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6" name="Text Box 40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7" name="Text Box 40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8" name="Text Box 40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49" name="Text Box 40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0" name="Text Box 40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1" name="Text Box 40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2" name="Text Box 40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3" name="Text Box 40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4" name="Text Box 40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5" name="Text Box 40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6" name="Text Box 40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7" name="Text Box 40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8" name="Text Box 40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59" name="Text Box 40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0" name="Text Box 40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1" name="Text Box 40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2" name="Text Box 40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3" name="Text Box 40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4" name="Text Box 40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5" name="Text Box 40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6" name="Text Box 40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7" name="Text Box 40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8" name="Text Box 40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69" name="Text Box 40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0" name="Text Box 40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1" name="Text Box 40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2" name="Text Box 40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3" name="Text Box 40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4" name="Text Box 40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5" name="Text Box 40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6" name="Text Box 40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7" name="Text Box 40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8" name="Text Box 40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79" name="Text Box 40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0" name="Text Box 40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1" name="Text Box 40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2" name="Text Box 40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3" name="Text Box 40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4" name="Text Box 40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5" name="Text Box 40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6" name="Text Box 40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7" name="Text Box 40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8" name="Text Box 40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89" name="Text Box 40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0" name="Text Box 40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1" name="Text Box 40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2" name="Text Box 40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3" name="Text Box 40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4" name="Text Box 40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5" name="Text Box 40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6" name="Text Box 41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7" name="Text Box 41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8" name="Text Box 41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299" name="Text Box 41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0" name="Text Box 41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1" name="Text Box 41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2" name="Text Box 41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3" name="Text Box 41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4" name="Text Box 41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5" name="Text Box 41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6" name="Text Box 41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7" name="Text Box 41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8" name="Text Box 41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09" name="Text Box 41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0" name="Text Box 41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1" name="Text Box 41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2" name="Text Box 41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3" name="Text Box 41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4" name="Text Box 41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5" name="Text Box 41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6" name="Text Box 41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7" name="Text Box 41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8" name="Text Box 41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19" name="Text Box 41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0" name="Text Box 41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1" name="Text Box 41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2" name="Text Box 41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3" name="Text Box 41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4" name="Text Box 41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5" name="Text Box 41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6" name="Text Box 41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7" name="Text Box 41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8" name="Text Box 41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29" name="Text Box 41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0" name="Text Box 41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1" name="Text Box 41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2" name="Text Box 41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3" name="Text Box 41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4" name="Text Box 41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5" name="Text Box 41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6" name="Text Box 41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7" name="Text Box 41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8" name="Text Box 41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39" name="Text Box 41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0" name="Text Box 41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1" name="Text Box 41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2" name="Text Box 41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3" name="Text Box 41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4" name="Text Box 41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5" name="Text Box 41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6" name="Text Box 41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7" name="Text Box 41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8" name="Text Box 41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49" name="Text Box 41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0" name="Text Box 41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1" name="Text Box 41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2" name="Text Box 41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3" name="Text Box 41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4" name="Text Box 41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5" name="Text Box 41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6" name="Text Box 41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7" name="Text Box 41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8" name="Text Box 41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59" name="Text Box 41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0" name="Text Box 41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1" name="Text Box 41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2" name="Text Box 41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3" name="Text Box 41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4" name="Text Box 41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5" name="Text Box 41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6" name="Text Box 41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7" name="Text Box 41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8" name="Text Box 41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69" name="Text Box 41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0" name="Text Box 41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1" name="Text Box 41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2" name="Text Box 41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3" name="Text Box 41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4" name="Text Box 41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5" name="Text Box 41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6" name="Text Box 41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7" name="Text Box 41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8" name="Text Box 41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79" name="Text Box 41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0" name="Text Box 41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1" name="Text Box 41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2" name="Text Box 41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3" name="Text Box 41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4" name="Text Box 41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5" name="Text Box 41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6" name="Text Box 41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7" name="Text Box 41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8" name="Text Box 41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89" name="Text Box 41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0" name="Text Box 41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1" name="Text Box 41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2" name="Text Box 41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3" name="Text Box 41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4" name="Text Box 41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5" name="Text Box 41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6" name="Text Box 42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7" name="Text Box 42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8" name="Text Box 42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399" name="Text Box 42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0" name="Text Box 42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1" name="Text Box 42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2" name="Text Box 42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3" name="Text Box 42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4" name="Text Box 42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5" name="Text Box 42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6" name="Text Box 42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7" name="Text Box 42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8" name="Text Box 42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09" name="Text Box 42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0" name="Text Box 42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1" name="Text Box 42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2" name="Text Box 42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3" name="Text Box 42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4" name="Text Box 42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5" name="Text Box 42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6" name="Text Box 42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7" name="Text Box 42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8" name="Text Box 42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19" name="Text Box 42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0" name="Text Box 42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1" name="Text Box 42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2" name="Text Box 42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3" name="Text Box 42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4" name="Text Box 42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5" name="Text Box 42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6" name="Text Box 42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7" name="Text Box 42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8" name="Text Box 42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29" name="Text Box 42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0" name="Text Box 42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1" name="Text Box 42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2" name="Text Box 42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3" name="Text Box 42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4" name="Text Box 42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5" name="Text Box 42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6" name="Text Box 42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7" name="Text Box 42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8" name="Text Box 42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39" name="Text Box 42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0" name="Text Box 42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1" name="Text Box 42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2" name="Text Box 42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3" name="Text Box 42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4" name="Text Box 42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5" name="Text Box 42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6" name="Text Box 42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7" name="Text Box 42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8" name="Text Box 42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49" name="Text Box 42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0" name="Text Box 42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1" name="Text Box 42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2" name="Text Box 42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3" name="Text Box 42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4" name="Text Box 42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5" name="Text Box 42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6" name="Text Box 42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7" name="Text Box 42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8" name="Text Box 42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59" name="Text Box 42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0" name="Text Box 42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1" name="Text Box 42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2" name="Text Box 42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3" name="Text Box 42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4" name="Text Box 42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5" name="Text Box 42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6" name="Text Box 42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7" name="Text Box 42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8" name="Text Box 42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69" name="Text Box 42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0" name="Text Box 42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1" name="Text Box 42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2" name="Text Box 42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3" name="Text Box 42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4" name="Text Box 42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5" name="Text Box 42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6" name="Text Box 42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7" name="Text Box 42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8" name="Text Box 42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79" name="Text Box 42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0" name="Text Box 42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1" name="Text Box 42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2" name="Text Box 42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3" name="Text Box 42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4" name="Text Box 42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5" name="Text Box 42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6" name="Text Box 42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7" name="Text Box 42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8" name="Text Box 42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89" name="Text Box 42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0" name="Text Box 42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1" name="Text Box 42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2" name="Text Box 42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3" name="Text Box 42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4" name="Text Box 42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5" name="Text Box 42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6" name="Text Box 43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7" name="Text Box 43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8" name="Text Box 43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499" name="Text Box 43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0" name="Text Box 43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1" name="Text Box 43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2" name="Text Box 43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3" name="Text Box 43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4" name="Text Box 43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5" name="Text Box 43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6" name="Text Box 43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7" name="Text Box 43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8" name="Text Box 43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09" name="Text Box 43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0" name="Text Box 43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1" name="Text Box 43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2" name="Text Box 43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3" name="Text Box 43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4" name="Text Box 43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5" name="Text Box 43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6" name="Text Box 43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7" name="Text Box 43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8" name="Text Box 43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19" name="Text Box 43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0" name="Text Box 43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1" name="Text Box 43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2" name="Text Box 43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3" name="Text Box 43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4" name="Text Box 43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5" name="Text Box 43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6" name="Text Box 43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7" name="Text Box 43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8" name="Text Box 43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29" name="Text Box 43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0" name="Text Box 43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1" name="Text Box 43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2" name="Text Box 43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3" name="Text Box 43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4" name="Text Box 43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5" name="Text Box 43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6" name="Text Box 43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7" name="Text Box 43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8" name="Text Box 43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39" name="Text Box 43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0" name="Text Box 43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1" name="Text Box 43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2" name="Text Box 43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3" name="Text Box 43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4" name="Text Box 43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5" name="Text Box 43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6" name="Text Box 43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7" name="Text Box 43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8" name="Text Box 43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49" name="Text Box 43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0" name="Text Box 43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1" name="Text Box 43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2" name="Text Box 43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3" name="Text Box 43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4" name="Text Box 43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5" name="Text Box 43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6" name="Text Box 43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7" name="Text Box 43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8" name="Text Box 43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59" name="Text Box 43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0" name="Text Box 43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1" name="Text Box 43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2" name="Text Box 43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3" name="Text Box 43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4" name="Text Box 43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5" name="Text Box 43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6" name="Text Box 43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7" name="Text Box 43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8" name="Text Box 43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69" name="Text Box 43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0" name="Text Box 43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1" name="Text Box 43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2" name="Text Box 43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3" name="Text Box 43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4" name="Text Box 43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5" name="Text Box 43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6" name="Text Box 43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7" name="Text Box 43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8" name="Text Box 43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79" name="Text Box 43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0" name="Text Box 43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1" name="Text Box 43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2" name="Text Box 43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3" name="Text Box 43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4" name="Text Box 43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5" name="Text Box 43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6" name="Text Box 43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7" name="Text Box 43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8" name="Text Box 43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89" name="Text Box 43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0" name="Text Box 43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1" name="Text Box 43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2" name="Text Box 43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3" name="Text Box 43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4" name="Text Box 43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5" name="Text Box 43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6" name="Text Box 44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7" name="Text Box 44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8" name="Text Box 44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599" name="Text Box 44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0" name="Text Box 44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1" name="Text Box 44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2" name="Text Box 44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3" name="Text Box 44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4" name="Text Box 44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5" name="Text Box 44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6" name="Text Box 44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7" name="Text Box 44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8" name="Text Box 44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09" name="Text Box 44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0" name="Text Box 44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1" name="Text Box 44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2" name="Text Box 44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3" name="Text Box 44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4" name="Text Box 44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5" name="Text Box 44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6" name="Text Box 44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7" name="Text Box 44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8" name="Text Box 44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19" name="Text Box 44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0" name="Text Box 44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1" name="Text Box 44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2" name="Text Box 44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3" name="Text Box 44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4" name="Text Box 44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5" name="Text Box 44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6" name="Text Box 44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7" name="Text Box 44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8" name="Text Box 44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29" name="Text Box 44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0" name="Text Box 44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1" name="Text Box 44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2" name="Text Box 44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3" name="Text Box 44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4" name="Text Box 44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5" name="Text Box 44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6" name="Text Box 44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7" name="Text Box 44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8" name="Text Box 44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39" name="Text Box 44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0" name="Text Box 44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1" name="Text Box 44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2" name="Text Box 44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3" name="Text Box 44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4" name="Text Box 44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5" name="Text Box 44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6" name="Text Box 44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7" name="Text Box 44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8" name="Text Box 44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49" name="Text Box 44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0" name="Text Box 44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1" name="Text Box 44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2" name="Text Box 44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3" name="Text Box 44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4" name="Text Box 44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5" name="Text Box 44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6" name="Text Box 44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7" name="Text Box 44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8" name="Text Box 44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59" name="Text Box 44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0" name="Text Box 44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1" name="Text Box 44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2" name="Text Box 44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3" name="Text Box 44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4" name="Text Box 44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5" name="Text Box 44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6" name="Text Box 44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7" name="Text Box 44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8" name="Text Box 44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69" name="Text Box 44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0" name="Text Box 44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1" name="Text Box 44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2" name="Text Box 44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3" name="Text Box 44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4" name="Text Box 44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5" name="Text Box 44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6" name="Text Box 44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7" name="Text Box 44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8" name="Text Box 44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79" name="Text Box 44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0" name="Text Box 44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1" name="Text Box 44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2" name="Text Box 44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3" name="Text Box 44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4" name="Text Box 44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5" name="Text Box 44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6" name="Text Box 44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7" name="Text Box 44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8" name="Text Box 44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89" name="Text Box 44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0" name="Text Box 44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1" name="Text Box 44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2" name="Text Box 44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3" name="Text Box 44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4" name="Text Box 44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5" name="Text Box 44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6" name="Text Box 45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7" name="Text Box 45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8" name="Text Box 45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699" name="Text Box 45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0" name="Text Box 45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1" name="Text Box 45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2" name="Text Box 45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3" name="Text Box 45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4" name="Text Box 45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5" name="Text Box 45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6" name="Text Box 45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7" name="Text Box 45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8" name="Text Box 45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09" name="Text Box 45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0" name="Text Box 45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1" name="Text Box 45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2" name="Text Box 45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3" name="Text Box 45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4" name="Text Box 45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5" name="Text Box 45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6" name="Text Box 45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7" name="Text Box 45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8" name="Text Box 45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19" name="Text Box 45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0" name="Text Box 45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1" name="Text Box 45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2" name="Text Box 45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3" name="Text Box 45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4" name="Text Box 45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5" name="Text Box 45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6" name="Text Box 45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7" name="Text Box 45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8" name="Text Box 45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29" name="Text Box 45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0" name="Text Box 45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1" name="Text Box 45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2" name="Text Box 45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3" name="Text Box 45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4" name="Text Box 45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5" name="Text Box 45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6" name="Text Box 45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7" name="Text Box 45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8" name="Text Box 45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39" name="Text Box 45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0" name="Text Box 45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1" name="Text Box 45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2" name="Text Box 45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3" name="Text Box 45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4" name="Text Box 45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5" name="Text Box 45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6" name="Text Box 45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7" name="Text Box 45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8" name="Text Box 45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49" name="Text Box 45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0" name="Text Box 45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1" name="Text Box 45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2" name="Text Box 45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3" name="Text Box 45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4" name="Text Box 45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5" name="Text Box 45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6" name="Text Box 45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7" name="Text Box 45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8" name="Text Box 45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59" name="Text Box 45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0" name="Text Box 45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1" name="Text Box 45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2" name="Text Box 45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3" name="Text Box 45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4" name="Text Box 45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5" name="Text Box 45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6" name="Text Box 45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7" name="Text Box 45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8" name="Text Box 45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69" name="Text Box 45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0" name="Text Box 45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1" name="Text Box 45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2" name="Text Box 45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3" name="Text Box 45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4" name="Text Box 45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5" name="Text Box 45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6" name="Text Box 45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7" name="Text Box 45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8" name="Text Box 45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79" name="Text Box 45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0" name="Text Box 45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1" name="Text Box 45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2" name="Text Box 45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3" name="Text Box 45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4" name="Text Box 45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5" name="Text Box 45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6" name="Text Box 45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7" name="Text Box 45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8" name="Text Box 45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89" name="Text Box 45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0" name="Text Box 45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1" name="Text Box 45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2" name="Text Box 45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3" name="Text Box 45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4" name="Text Box 45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5" name="Text Box 45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6" name="Text Box 46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7" name="Text Box 46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8" name="Text Box 46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799" name="Text Box 46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0" name="Text Box 46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1" name="Text Box 46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2" name="Text Box 46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3" name="Text Box 46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4" name="Text Box 46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5" name="Text Box 46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6" name="Text Box 46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7" name="Text Box 46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8" name="Text Box 46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09" name="Text Box 46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0" name="Text Box 46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1" name="Text Box 46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2" name="Text Box 46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3" name="Text Box 46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4" name="Text Box 46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5" name="Text Box 46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6" name="Text Box 46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7" name="Text Box 46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8" name="Text Box 46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19" name="Text Box 46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0" name="Text Box 46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1" name="Text Box 46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2" name="Text Box 46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3" name="Text Box 46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4" name="Text Box 46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5" name="Text Box 46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6" name="Text Box 46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7" name="Text Box 46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8" name="Text Box 46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29" name="Text Box 46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0" name="Text Box 46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1" name="Text Box 46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2" name="Text Box 46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3" name="Text Box 46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4" name="Text Box 46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5" name="Text Box 46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6" name="Text Box 46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7" name="Text Box 46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8" name="Text Box 46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39" name="Text Box 46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0" name="Text Box 46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1" name="Text Box 46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2" name="Text Box 46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3" name="Text Box 46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4" name="Text Box 46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5" name="Text Box 46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6" name="Text Box 46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7" name="Text Box 46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8" name="Text Box 46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49" name="Text Box 46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0" name="Text Box 46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1" name="Text Box 46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2" name="Text Box 46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3" name="Text Box 46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4" name="Text Box 46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5" name="Text Box 46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6" name="Text Box 46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7" name="Text Box 46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8" name="Text Box 46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59" name="Text Box 46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0" name="Text Box 46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1" name="Text Box 46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2" name="Text Box 46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3" name="Text Box 46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4" name="Text Box 46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5" name="Text Box 46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6" name="Text Box 46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7" name="Text Box 46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8" name="Text Box 46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69" name="Text Box 46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0" name="Text Box 46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1" name="Text Box 46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2" name="Text Box 46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3" name="Text Box 46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4" name="Text Box 46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5" name="Text Box 46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6" name="Text Box 46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7" name="Text Box 46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8" name="Text Box 46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79" name="Text Box 46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0" name="Text Box 46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1" name="Text Box 46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2" name="Text Box 46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3" name="Text Box 46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4" name="Text Box 46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5" name="Text Box 46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6" name="Text Box 46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7" name="Text Box 46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8" name="Text Box 46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89" name="Text Box 46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0" name="Text Box 46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1" name="Text Box 46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2" name="Text Box 46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3" name="Text Box 46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4" name="Text Box 46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5" name="Text Box 46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6" name="Text Box 47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7" name="Text Box 47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8" name="Text Box 47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899" name="Text Box 47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0" name="Text Box 47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1" name="Text Box 47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2" name="Text Box 47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3" name="Text Box 47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4" name="Text Box 47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5" name="Text Box 47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6" name="Text Box 47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7" name="Text Box 47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8" name="Text Box 47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09" name="Text Box 47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0" name="Text Box 47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1" name="Text Box 47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2" name="Text Box 47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3" name="Text Box 47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4" name="Text Box 47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5" name="Text Box 47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6" name="Text Box 47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7" name="Text Box 47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8" name="Text Box 47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19" name="Text Box 47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0" name="Text Box 47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1" name="Text Box 47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2" name="Text Box 47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3" name="Text Box 47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4" name="Text Box 47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5" name="Text Box 47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6" name="Text Box 47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7" name="Text Box 47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8" name="Text Box 47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29" name="Text Box 47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0" name="Text Box 47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1" name="Text Box 47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2" name="Text Box 47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3" name="Text Box 47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4" name="Text Box 47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5" name="Text Box 47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6" name="Text Box 47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7" name="Text Box 47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8" name="Text Box 47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39" name="Text Box 47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0" name="Text Box 47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1" name="Text Box 47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2" name="Text Box 47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3" name="Text Box 47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4" name="Text Box 47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5" name="Text Box 47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6" name="Text Box 47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7" name="Text Box 47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8" name="Text Box 47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49" name="Text Box 47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0" name="Text Box 47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1" name="Text Box 47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2" name="Text Box 47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3" name="Text Box 47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4" name="Text Box 47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5" name="Text Box 47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6" name="Text Box 47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7" name="Text Box 47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8" name="Text Box 47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59" name="Text Box 47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0" name="Text Box 47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1" name="Text Box 47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2" name="Text Box 47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3" name="Text Box 47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4" name="Text Box 47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5" name="Text Box 47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6" name="Text Box 47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7" name="Text Box 47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8" name="Text Box 47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69" name="Text Box 47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0" name="Text Box 47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1" name="Text Box 47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2" name="Text Box 47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3" name="Text Box 47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4" name="Text Box 47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5" name="Text Box 47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6" name="Text Box 47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7" name="Text Box 47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8" name="Text Box 47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79" name="Text Box 47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0" name="Text Box 47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1" name="Text Box 47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2" name="Text Box 47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3" name="Text Box 47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4" name="Text Box 47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5" name="Text Box 47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6" name="Text Box 47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7" name="Text Box 47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8" name="Text Box 47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89" name="Text Box 47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0" name="Text Box 47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1" name="Text Box 47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2" name="Text Box 47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3" name="Text Box 47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4" name="Text Box 47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5" name="Text Box 47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6" name="Text Box 48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7" name="Text Box 48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8" name="Text Box 48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4999" name="Text Box 48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0" name="Text Box 48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1" name="Text Box 48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2" name="Text Box 48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3" name="Text Box 48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4" name="Text Box 48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5" name="Text Box 48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6" name="Text Box 48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7" name="Text Box 48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8" name="Text Box 48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09" name="Text Box 48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0" name="Text Box 48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1" name="Text Box 48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2" name="Text Box 48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3" name="Text Box 48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4" name="Text Box 48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5" name="Text Box 48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6" name="Text Box 48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7" name="Text Box 48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8" name="Text Box 48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19" name="Text Box 48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0" name="Text Box 48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1" name="Text Box 48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2" name="Text Box 48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3" name="Text Box 48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4" name="Text Box 48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5" name="Text Box 48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6" name="Text Box 48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7" name="Text Box 48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8" name="Text Box 48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29" name="Text Box 48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0" name="Text Box 48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1" name="Text Box 48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2" name="Text Box 48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3" name="Text Box 48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4" name="Text Box 48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5" name="Text Box 48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6" name="Text Box 48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7" name="Text Box 48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8" name="Text Box 48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39" name="Text Box 48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0" name="Text Box 48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1" name="Text Box 48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2" name="Text Box 48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3" name="Text Box 48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4" name="Text Box 48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5" name="Text Box 48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6" name="Text Box 48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7" name="Text Box 48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8" name="Text Box 48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49" name="Text Box 48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0" name="Text Box 48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1" name="Text Box 48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2" name="Text Box 48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3" name="Text Box 48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4" name="Text Box 48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5" name="Text Box 48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6" name="Text Box 48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7" name="Text Box 48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8" name="Text Box 48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59" name="Text Box 48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0" name="Text Box 48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1" name="Text Box 48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2" name="Text Box 48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3" name="Text Box 48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4" name="Text Box 48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5" name="Text Box 48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6" name="Text Box 48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7" name="Text Box 48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8" name="Text Box 48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69" name="Text Box 48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0" name="Text Box 48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1" name="Text Box 48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2" name="Text Box 48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3" name="Text Box 48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4" name="Text Box 48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5" name="Text Box 48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6" name="Text Box 48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7" name="Text Box 48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8" name="Text Box 48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79" name="Text Box 48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0" name="Text Box 48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1" name="Text Box 48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2" name="Text Box 48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3" name="Text Box 48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4" name="Text Box 48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5" name="Text Box 48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6" name="Text Box 48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7" name="Text Box 48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8" name="Text Box 48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89" name="Text Box 48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0" name="Text Box 48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1" name="Text Box 48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2" name="Text Box 48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3" name="Text Box 48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4" name="Text Box 48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5" name="Text Box 48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6" name="Text Box 49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7" name="Text Box 49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8" name="Text Box 49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099" name="Text Box 49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0" name="Text Box 49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1" name="Text Box 49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2" name="Text Box 49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3" name="Text Box 49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4" name="Text Box 49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5" name="Text Box 49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6" name="Text Box 49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7" name="Text Box 49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8" name="Text Box 49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09" name="Text Box 49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0" name="Text Box 49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1" name="Text Box 49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2" name="Text Box 49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3" name="Text Box 49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4" name="Text Box 49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5" name="Text Box 49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6" name="Text Box 49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7" name="Text Box 49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8" name="Text Box 49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19" name="Text Box 49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0" name="Text Box 49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1" name="Text Box 49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2" name="Text Box 49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3" name="Text Box 49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4" name="Text Box 49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5" name="Text Box 49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6" name="Text Box 49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7" name="Text Box 49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8" name="Text Box 49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29" name="Text Box 49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0" name="Text Box 49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1" name="Text Box 49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2" name="Text Box 49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3" name="Text Box 49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4" name="Text Box 49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5" name="Text Box 49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6" name="Text Box 49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7" name="Text Box 49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8" name="Text Box 49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39" name="Text Box 49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0" name="Text Box 49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1" name="Text Box 49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2" name="Text Box 49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3" name="Text Box 49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4" name="Text Box 49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5" name="Text Box 49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6" name="Text Box 49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7" name="Text Box 49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8" name="Text Box 49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49" name="Text Box 49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0" name="Text Box 49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1" name="Text Box 49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2" name="Text Box 49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3" name="Text Box 49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4" name="Text Box 49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5" name="Text Box 49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6" name="Text Box 49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7" name="Text Box 49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8" name="Text Box 49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59" name="Text Box 49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0" name="Text Box 49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1" name="Text Box 49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2" name="Text Box 49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3" name="Text Box 49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4" name="Text Box 49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5" name="Text Box 49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6" name="Text Box 49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7" name="Text Box 49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8" name="Text Box 49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69" name="Text Box 49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0" name="Text Box 49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1" name="Text Box 49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2" name="Text Box 49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3" name="Text Box 49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4" name="Text Box 49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5" name="Text Box 49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6" name="Text Box 49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7" name="Text Box 49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8" name="Text Box 49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79" name="Text Box 49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0" name="Text Box 49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1" name="Text Box 49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2" name="Text Box 49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3" name="Text Box 49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4" name="Text Box 49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5" name="Text Box 49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6" name="Text Box 49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7" name="Text Box 49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8" name="Text Box 49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89" name="Text Box 49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0" name="Text Box 49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1" name="Text Box 49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2" name="Text Box 49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3" name="Text Box 49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4" name="Text Box 49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5" name="Text Box 49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6" name="Text Box 50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7" name="Text Box 50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8" name="Text Box 50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199" name="Text Box 50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0" name="Text Box 50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1" name="Text Box 50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2" name="Text Box 50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3" name="Text Box 50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4" name="Text Box 50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5" name="Text Box 50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6" name="Text Box 50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7" name="Text Box 50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8" name="Text Box 50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09" name="Text Box 50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0" name="Text Box 50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1" name="Text Box 50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2" name="Text Box 50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3" name="Text Box 50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4" name="Text Box 50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5" name="Text Box 50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6" name="Text Box 50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7" name="Text Box 50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8" name="Text Box 50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19" name="Text Box 50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0" name="Text Box 50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1" name="Text Box 50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2" name="Text Box 50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3" name="Text Box 50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4" name="Text Box 50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5" name="Text Box 50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6" name="Text Box 50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7" name="Text Box 50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8" name="Text Box 50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29" name="Text Box 50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0" name="Text Box 50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1" name="Text Box 50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2" name="Text Box 50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3" name="Text Box 50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4" name="Text Box 50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5" name="Text Box 50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6" name="Text Box 50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7" name="Text Box 50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8" name="Text Box 50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39" name="Text Box 50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0" name="Text Box 50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1" name="Text Box 50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2" name="Text Box 50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3" name="Text Box 50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4" name="Text Box 50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5" name="Text Box 50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6" name="Text Box 50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7" name="Text Box 50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8" name="Text Box 50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49" name="Text Box 50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0" name="Text Box 50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1" name="Text Box 50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2" name="Text Box 50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3" name="Text Box 50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4" name="Text Box 50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5" name="Text Box 50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6" name="Text Box 50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7" name="Text Box 50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8" name="Text Box 50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59" name="Text Box 50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0" name="Text Box 50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1" name="Text Box 50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2" name="Text Box 50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3" name="Text Box 50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4" name="Text Box 50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5" name="Text Box 50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6" name="Text Box 50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7" name="Text Box 50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8" name="Text Box 50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69" name="Text Box 50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0" name="Text Box 50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1" name="Text Box 50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2" name="Text Box 50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3" name="Text Box 50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4" name="Text Box 50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5" name="Text Box 50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6" name="Text Box 50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7" name="Text Box 50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8" name="Text Box 50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79" name="Text Box 50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0" name="Text Box 50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1" name="Text Box 50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2" name="Text Box 50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3" name="Text Box 50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4" name="Text Box 50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5" name="Text Box 50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6" name="Text Box 50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7" name="Text Box 50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8" name="Text Box 50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89" name="Text Box 50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0" name="Text Box 50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1" name="Text Box 50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2" name="Text Box 50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3" name="Text Box 50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4" name="Text Box 50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5" name="Text Box 50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6" name="Text Box 51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7" name="Text Box 51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8" name="Text Box 51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299" name="Text Box 51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0" name="Text Box 51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1" name="Text Box 51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2" name="Text Box 51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3" name="Text Box 51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4" name="Text Box 51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5" name="Text Box 51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6" name="Text Box 51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7" name="Text Box 51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8" name="Text Box 51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09" name="Text Box 51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0" name="Text Box 51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1" name="Text Box 51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2" name="Text Box 51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3" name="Text Box 51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4" name="Text Box 51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5" name="Text Box 51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6" name="Text Box 51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7" name="Text Box 51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8" name="Text Box 51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19" name="Text Box 51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0" name="Text Box 51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1" name="Text Box 51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2" name="Text Box 51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3" name="Text Box 51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4" name="Text Box 51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5" name="Text Box 51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6" name="Text Box 51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7" name="Text Box 51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8" name="Text Box 51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29" name="Text Box 51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0" name="Text Box 51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1" name="Text Box 51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2" name="Text Box 51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3" name="Text Box 51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4" name="Text Box 51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5" name="Text Box 51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6" name="Text Box 51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7" name="Text Box 51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8" name="Text Box 51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39" name="Text Box 51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0" name="Text Box 51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1" name="Text Box 51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2" name="Text Box 51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3" name="Text Box 51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4" name="Text Box 51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5" name="Text Box 51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6" name="Text Box 51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7" name="Text Box 51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8" name="Text Box 51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49" name="Text Box 51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0" name="Text Box 51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1" name="Text Box 51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2" name="Text Box 51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3" name="Text Box 51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4" name="Text Box 51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5" name="Text Box 51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6" name="Text Box 51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7" name="Text Box 51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8" name="Text Box 51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59" name="Text Box 51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0" name="Text Box 51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1" name="Text Box 51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2" name="Text Box 51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3" name="Text Box 51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4" name="Text Box 51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5" name="Text Box 51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6" name="Text Box 51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7" name="Text Box 51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8" name="Text Box 51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69" name="Text Box 51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0" name="Text Box 51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1" name="Text Box 51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2" name="Text Box 51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3" name="Text Box 51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4" name="Text Box 51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5" name="Text Box 51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6" name="Text Box 51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7" name="Text Box 51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8" name="Text Box 51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79" name="Text Box 51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0" name="Text Box 51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1" name="Text Box 51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2" name="Text Box 51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3" name="Text Box 51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4" name="Text Box 51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5" name="Text Box 51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6" name="Text Box 51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7" name="Text Box 51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8" name="Text Box 51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89" name="Text Box 51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0" name="Text Box 51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1" name="Text Box 51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2" name="Text Box 51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3" name="Text Box 51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4" name="Text Box 51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5" name="Text Box 51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6" name="Text Box 52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7" name="Text Box 52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8" name="Text Box 52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399" name="Text Box 52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0" name="Text Box 52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1" name="Text Box 52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2" name="Text Box 52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3" name="Text Box 52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4" name="Text Box 52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5" name="Text Box 52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6" name="Text Box 52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7" name="Text Box 52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8" name="Text Box 52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09" name="Text Box 52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0" name="Text Box 52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1" name="Text Box 52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2" name="Text Box 52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3" name="Text Box 52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4" name="Text Box 52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5" name="Text Box 52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6" name="Text Box 52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7" name="Text Box 52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8" name="Text Box 52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19" name="Text Box 52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0" name="Text Box 52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1" name="Text Box 52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2" name="Text Box 52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3" name="Text Box 52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4" name="Text Box 52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5" name="Text Box 52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6" name="Text Box 52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7" name="Text Box 52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8" name="Text Box 52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29" name="Text Box 52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0" name="Text Box 52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1" name="Text Box 52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2" name="Text Box 52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3" name="Text Box 52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4" name="Text Box 52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5" name="Text Box 52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6" name="Text Box 52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7" name="Text Box 52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8" name="Text Box 52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39" name="Text Box 52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0" name="Text Box 52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1" name="Text Box 52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2" name="Text Box 52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3" name="Text Box 52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4" name="Text Box 52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5" name="Text Box 52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6" name="Text Box 52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7" name="Text Box 52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8" name="Text Box 52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49" name="Text Box 52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0" name="Text Box 52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1" name="Text Box 52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2" name="Text Box 52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3" name="Text Box 52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4" name="Text Box 52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5" name="Text Box 52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6" name="Text Box 52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7" name="Text Box 52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8" name="Text Box 52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59" name="Text Box 52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0" name="Text Box 52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1" name="Text Box 52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2" name="Text Box 52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3" name="Text Box 52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4" name="Text Box 52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5" name="Text Box 52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6" name="Text Box 52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7" name="Text Box 52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8" name="Text Box 52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69" name="Text Box 52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0" name="Text Box 52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1" name="Text Box 52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2" name="Text Box 52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3" name="Text Box 52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4" name="Text Box 52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5" name="Text Box 52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6" name="Text Box 52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7" name="Text Box 52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8" name="Text Box 52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79" name="Text Box 52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0" name="Text Box 52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1" name="Text Box 52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2" name="Text Box 52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3" name="Text Box 52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4" name="Text Box 52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5" name="Text Box 52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6" name="Text Box 52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7" name="Text Box 52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8" name="Text Box 52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89" name="Text Box 52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0" name="Text Box 52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1" name="Text Box 52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2" name="Text Box 52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3" name="Text Box 52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4" name="Text Box 52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5" name="Text Box 52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6" name="Text Box 53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7" name="Text Box 53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8" name="Text Box 53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499" name="Text Box 53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0" name="Text Box 53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1" name="Text Box 53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2" name="Text Box 53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3" name="Text Box 53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4" name="Text Box 530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5" name="Text Box 530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6" name="Text Box 531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7" name="Text Box 531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8" name="Text Box 531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09" name="Text Box 531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0" name="Text Box 531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1" name="Text Box 531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2" name="Text Box 531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3" name="Text Box 531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4" name="Text Box 531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5" name="Text Box 531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6" name="Text Box 532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7" name="Text Box 532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8" name="Text Box 532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19" name="Text Box 532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0" name="Text Box 532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1" name="Text Box 532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2" name="Text Box 532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3" name="Text Box 532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4" name="Text Box 532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5" name="Text Box 532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6" name="Text Box 533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7" name="Text Box 533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8" name="Text Box 533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29" name="Text Box 533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0" name="Text Box 533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1" name="Text Box 533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2" name="Text Box 533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3" name="Text Box 533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4" name="Text Box 533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5" name="Text Box 533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6" name="Text Box 534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7" name="Text Box 534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8" name="Text Box 534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39" name="Text Box 534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0" name="Text Box 534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1" name="Text Box 534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2" name="Text Box 534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3" name="Text Box 534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4" name="Text Box 534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5" name="Text Box 534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6" name="Text Box 535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7" name="Text Box 535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8" name="Text Box 535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49" name="Text Box 535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0" name="Text Box 535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1" name="Text Box 535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2" name="Text Box 535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3" name="Text Box 535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4" name="Text Box 535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5" name="Text Box 535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6" name="Text Box 536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7" name="Text Box 536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8" name="Text Box 536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59" name="Text Box 536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0" name="Text Box 536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1" name="Text Box 536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2" name="Text Box 536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3" name="Text Box 536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4" name="Text Box 536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5" name="Text Box 536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6" name="Text Box 537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7" name="Text Box 537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8" name="Text Box 537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69" name="Text Box 537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0" name="Text Box 537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1" name="Text Box 537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2" name="Text Box 537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3" name="Text Box 537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4" name="Text Box 537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5" name="Text Box 537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6" name="Text Box 538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7" name="Text Box 538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8" name="Text Box 538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79" name="Text Box 538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0" name="Text Box 538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1" name="Text Box 538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2" name="Text Box 538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3" name="Text Box 538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4" name="Text Box 538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5" name="Text Box 538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6" name="Text Box 539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7" name="Text Box 539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8" name="Text Box 539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89" name="Text Box 539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0" name="Text Box 539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1" name="Text Box 539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2" name="Text Box 539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3" name="Text Box 539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4" name="Text Box 5398"/>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5" name="Text Box 5399"/>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6" name="Text Box 5400"/>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7" name="Text Box 5401"/>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8" name="Text Box 5402"/>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599" name="Text Box 5403"/>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600" name="Text Box 5404"/>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601" name="Text Box 5405"/>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602" name="Text Box 5406"/>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201</xdr:row>
      <xdr:rowOff>0</xdr:rowOff>
    </xdr:from>
    <xdr:ext cx="85725" cy="209550"/>
    <xdr:sp macro="" textlink="">
      <xdr:nvSpPr>
        <xdr:cNvPr id="5603" name="Text Box 5407"/>
        <xdr:cNvSpPr txBox="1">
          <a:spLocks noChangeArrowheads="1"/>
        </xdr:cNvSpPr>
      </xdr:nvSpPr>
      <xdr:spPr bwMode="auto">
        <a:xfrm>
          <a:off x="4815840" y="382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04" name="Text Box 5427"/>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05" name="Text Box 5428"/>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06" name="Text Box 5429"/>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07" name="Text Box 5430"/>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08" name="Text Box 5431"/>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09" name="Text Box 5432"/>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0" name="Text Box 5433"/>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1" name="Text Box 5434"/>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2" name="Text Box 5435"/>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3" name="Text Box 5436"/>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4" name="Text Box 5437"/>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5" name="Text Box 5438"/>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6" name="Text Box 5439"/>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7" name="Text Box 5440"/>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8" name="Text Box 5441"/>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19" name="Text Box 5442"/>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0" name="Text Box 5443"/>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1" name="Text Box 5444"/>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2" name="Text Box 5445"/>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3" name="Text Box 5446"/>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4" name="Text Box 5447"/>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5" name="Text Box 5448"/>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6" name="Text Box 5449"/>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7" name="Text Box 5450"/>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8" name="Text Box 5451"/>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29" name="Text Box 5452"/>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0" name="Text Box 5453"/>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1" name="Text Box 5454"/>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2" name="Text Box 5455"/>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3" name="Text Box 5456"/>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4" name="Text Box 5457"/>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5" name="Text Box 5458"/>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6" name="Text Box 5459"/>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7" name="Text Box 5460"/>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8" name="Text Box 5461"/>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39" name="Text Box 5462"/>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40" name="Text Box 5463"/>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41" name="Text Box 5464"/>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42" name="Text Box 5465"/>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43" name="Text Box 5466"/>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44" name="Text Box 5467"/>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200</xdr:row>
      <xdr:rowOff>0</xdr:rowOff>
    </xdr:from>
    <xdr:ext cx="85725" cy="209550"/>
    <xdr:sp macro="" textlink="">
      <xdr:nvSpPr>
        <xdr:cNvPr id="5645" name="Text Box 5468"/>
        <xdr:cNvSpPr txBox="1">
          <a:spLocks noChangeArrowheads="1"/>
        </xdr:cNvSpPr>
      </xdr:nvSpPr>
      <xdr:spPr bwMode="auto">
        <a:xfrm>
          <a:off x="4815840" y="3810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19050</xdr:rowOff>
    </xdr:to>
    <xdr:sp macro="" textlink="">
      <xdr:nvSpPr>
        <xdr:cNvPr id="2" name="Text Box 2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 name="Text Box 2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 name="Text Box 2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 name="Text Box 2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 name="Text Box 2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 name="Text Box 2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 name="Text Box 2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 name="Text Box 2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 name="Text Box 2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 name="Text Box 2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 name="Text Box 2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 name="Text Box 2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 name="Text Box 2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 name="Text Box 2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 name="Text Box 2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 name="Text Box 2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 name="Text Box 2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 name="Text Box 2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 name="Text Box 2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 name="Text Box 2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 name="Text Box 2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 name="Text Box 2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 name="Text Box 2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 name="Text Box 2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 name="Text Box 2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 name="Text Box 2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 name="Text Box 2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 name="Text Box 2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 name="Text Box 2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 name="Text Box 2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 name="Text Box 2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 name="Text Box 2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 name="Text Box 2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 name="Text Box 2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 name="Text Box 2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 name="Text Box 2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 name="Text Box 2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 name="Text Box 2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 name="Text Box 2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 name="Text Box 2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 name="Text Box 2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 name="Text Box 2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 name="Text Box 2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 name="Text Box 2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 name="Text Box 2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 name="Text Box 2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 name="Text Box 2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 name="Text Box 2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 name="Text Box 2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 name="Text Box 2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 name="Text Box 2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 name="Text Box 2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 name="Text Box 2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 name="Text Box 2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 name="Text Box 2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 name="Text Box 2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 name="Text Box 2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 name="Text Box 2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 name="Text Box 2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 name="Text Box 2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 name="Text Box 2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 name="Text Box 2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 name="Text Box 2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 name="Text Box 2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 name="Text Box 2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 name="Text Box 2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 name="Text Box 2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 name="Text Box 2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 name="Text Box 2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 name="Text Box 2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 name="Text Box 2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 name="Text Box 2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 name="Text Box 2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 name="Text Box 2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 name="Text Box 2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 name="Text Box 2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 name="Text Box 2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 name="Text Box 2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 name="Text Box 2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 name="Text Box 2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 name="Text Box 2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 name="Text Box 2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 name="Text Box 2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 name="Text Box 2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 name="Text Box 2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 name="Text Box 2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 name="Text Box 2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 name="Text Box 2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 name="Text Box 2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 name="Text Box 2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 name="Text Box 2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 name="Text Box 2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 name="Text Box 2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 name="Text Box 2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 name="Text Box 2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 name="Text Box 2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 name="Text Box 2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 name="Text Box 2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 name="Text Box 2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 name="Text Box 2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 name="Text Box 2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 name="Text Box 2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 name="Text Box 2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 name="Text Box 2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 name="Text Box 2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 name="Text Box 2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 name="Text Box 2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 name="Text Box 2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 name="Text Box 2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 name="Text Box 2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 name="Text Box 2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 name="Text Box 2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 name="Text Box 2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 name="Text Box 2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 name="Text Box 2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 name="Text Box 2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 name="Text Box 2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 name="Text Box 2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 name="Text Box 2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 name="Text Box 2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 name="Text Box 2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 name="Text Box 2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 name="Text Box 2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 name="Text Box 2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 name="Text Box 2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 name="Text Box 2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 name="Text Box 2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 name="Text Box 2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 name="Text Box 2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 name="Text Box 2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 name="Text Box 2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 name="Text Box 2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 name="Text Box 2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 name="Text Box 2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 name="Text Box 2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 name="Text Box 2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 name="Text Box 2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 name="Text Box 2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 name="Text Box 2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 name="Text Box 2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 name="Text Box 2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 name="Text Box 2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 name="Text Box 2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 name="Text Box 2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 name="Text Box 2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 name="Text Box 2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 name="Text Box 2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 name="Text Box 2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 name="Text Box 2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 name="Text Box 2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 name="Text Box 2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 name="Text Box 2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 name="Text Box 2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 name="Text Box 2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 name="Text Box 2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 name="Text Box 2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 name="Text Box 2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 name="Text Box 2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 name="Text Box 2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 name="Text Box 2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 name="Text Box 2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 name="Text Box 2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 name="Text Box 2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 name="Text Box 2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 name="Text Box 2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 name="Text Box 2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 name="Text Box 2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 name="Text Box 2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 name="Text Box 2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 name="Text Box 2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 name="Text Box 2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 name="Text Box 2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 name="Text Box 2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 name="Text Box 2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 name="Text Box 2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 name="Text Box 2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 name="Text Box 2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 name="Text Box 2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 name="Text Box 2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 name="Text Box 2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 name="Text Box 2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 name="Text Box 2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 name="Text Box 2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 name="Text Box 2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 name="Text Box 2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 name="Text Box 2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 name="Text Box 2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 name="Text Box 2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 name="Text Box 2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 name="Text Box 2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 name="Text Box 2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 name="Text Box 2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 name="Text Box 2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 name="Text Box 2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 name="Text Box 2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 name="Text Box 2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 name="Text Box 2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 name="Text Box 2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 name="Text Box 2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 name="Text Box 2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 name="Text Box 2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 name="Text Box 2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 name="Text Box 2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 name="Text Box 2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 name="Text Box 2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 name="Text Box 2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 name="Text Box 2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 name="Text Box 2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 name="Text Box 2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 name="Text Box 2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 name="Text Box 2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 name="Text Box 2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 name="Text Box 2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 name="Text Box 2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 name="Text Box 2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 name="Text Box 2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 name="Text Box 2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 name="Text Box 2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 name="Text Box 2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 name="Text Box 2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 name="Text Box 2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 name="Text Box 2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 name="Text Box 2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 name="Text Box 2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 name="Text Box 2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 name="Text Box 2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 name="Text Box 2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 name="Text Box 2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 name="Text Box 2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 name="Text Box 2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 name="Text Box 2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 name="Text Box 2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 name="Text Box 2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 name="Text Box 2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 name="Text Box 2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 name="Text Box 2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 name="Text Box 2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 name="Text Box 2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 name="Text Box 2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 name="Text Box 2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 name="Text Box 2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 name="Text Box 2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 name="Text Box 2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 name="Text Box 2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 name="Text Box 2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 name="Text Box 2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 name="Text Box 2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 name="Text Box 2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 name="Text Box 2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 name="Text Box 2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 name="Text Box 2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 name="Text Box 2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 name="Text Box 2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 name="Text Box 2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 name="Text Box 2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 name="Text Box 2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 name="Text Box 2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 name="Text Box 2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 name="Text Box 2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 name="Text Box 2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 name="Text Box 2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 name="Text Box 2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 name="Text Box 2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 name="Text Box 2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 name="Text Box 2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 name="Text Box 2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 name="Text Box 2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 name="Text Box 2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 name="Text Box 2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 name="Text Box 2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 name="Text Box 2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 name="Text Box 2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 name="Text Box 2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 name="Text Box 2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 name="Text Box 2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 name="Text Box 2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 name="Text Box 2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 name="Text Box 2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 name="Text Box 2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 name="Text Box 2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 name="Text Box 2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 name="Text Box 2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 name="Text Box 2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 name="Text Box 2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 name="Text Box 2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 name="Text Box 2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 name="Text Box 2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 name="Text Box 2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 name="Text Box 2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 name="Text Box 2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 name="Text Box 2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 name="Text Box 2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 name="Text Box 2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 name="Text Box 2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 name="Text Box 2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 name="Text Box 2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 name="Text Box 2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 name="Text Box 2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 name="Text Box 2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 name="Text Box 2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 name="Text Box 2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 name="Text Box 2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 name="Text Box 2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 name="Text Box 2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 name="Text Box 2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 name="Text Box 2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 name="Text Box 2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 name="Text Box 2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 name="Text Box 2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 name="Text Box 2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 name="Text Box 2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 name="Text Box 2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 name="Text Box 2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 name="Text Box 2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 name="Text Box 2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 name="Text Box 2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 name="Text Box 2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 name="Text Box 2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 name="Text Box 2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 name="Text Box 2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 name="Text Box 2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 name="Text Box 2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 name="Text Box 2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 name="Text Box 2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 name="Text Box 2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 name="Text Box 2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 name="Text Box 2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 name="Text Box 2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 name="Text Box 2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 name="Text Box 2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 name="Text Box 2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 name="Text Box 2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 name="Text Box 2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 name="Text Box 2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 name="Text Box 2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 name="Text Box 2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 name="Text Box 2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 name="Text Box 2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 name="Text Box 2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 name="Text Box 2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 name="Text Box 2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 name="Text Box 2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 name="Text Box 2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 name="Text Box 2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 name="Text Box 2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 name="Text Box 2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 name="Text Box 2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 name="Text Box 2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 name="Text Box 2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 name="Text Box 2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 name="Text Box 2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 name="Text Box 2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 name="Text Box 2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 name="Text Box 2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 name="Text Box 2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 name="Text Box 2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 name="Text Box 2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 name="Text Box 2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 name="Text Box 2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 name="Text Box 2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 name="Text Box 2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 name="Text Box 2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 name="Text Box 2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 name="Text Box 2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 name="Text Box 2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 name="Text Box 2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 name="Text Box 2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 name="Text Box 2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 name="Text Box 2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 name="Text Box 2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 name="Text Box 2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 name="Text Box 2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 name="Text Box 3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 name="Text Box 3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 name="Text Box 3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 name="Text Box 3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 name="Text Box 3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 name="Text Box 3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 name="Text Box 3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 name="Text Box 3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 name="Text Box 3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 name="Text Box 3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 name="Text Box 3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 name="Text Box 3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 name="Text Box 3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 name="Text Box 3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 name="Text Box 3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 name="Text Box 3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 name="Text Box 3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 name="Text Box 3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 name="Text Box 3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 name="Text Box 3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 name="Text Box 3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 name="Text Box 3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 name="Text Box 3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 name="Text Box 3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 name="Text Box 3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 name="Text Box 3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 name="Text Box 3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 name="Text Box 3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 name="Text Box 3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 name="Text Box 3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 name="Text Box 3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 name="Text Box 3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 name="Text Box 3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 name="Text Box 3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 name="Text Box 3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 name="Text Box 3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 name="Text Box 3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 name="Text Box 3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 name="Text Box 3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 name="Text Box 3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 name="Text Box 3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 name="Text Box 3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 name="Text Box 3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 name="Text Box 3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 name="Text Box 3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 name="Text Box 3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 name="Text Box 3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 name="Text Box 3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 name="Text Box 3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 name="Text Box 3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 name="Text Box 3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 name="Text Box 3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 name="Text Box 3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 name="Text Box 3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 name="Text Box 3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 name="Text Box 3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 name="Text Box 3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 name="Text Box 3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 name="Text Box 3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 name="Text Box 3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 name="Text Box 3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 name="Text Box 3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 name="Text Box 3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 name="Text Box 3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 name="Text Box 3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 name="Text Box 3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 name="Text Box 3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 name="Text Box 3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 name="Text Box 3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 name="Text Box 3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 name="Text Box 3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 name="Text Box 3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 name="Text Box 3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 name="Text Box 3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 name="Text Box 3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 name="Text Box 3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 name="Text Box 3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 name="Text Box 3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 name="Text Box 3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 name="Text Box 3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 name="Text Box 3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 name="Text Box 3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 name="Text Box 3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 name="Text Box 3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 name="Text Box 3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 name="Text Box 3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 name="Text Box 3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 name="Text Box 3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 name="Text Box 3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 name="Text Box 3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 name="Text Box 3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 name="Text Box 3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 name="Text Box 3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 name="Text Box 3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 name="Text Box 3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 name="Text Box 3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 name="Text Box 3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 name="Text Box 3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 name="Text Box 3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 name="Text Box 3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 name="Text Box 3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 name="Text Box 3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 name="Text Box 3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 name="Text Box 3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 name="Text Box 3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 name="Text Box 3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 name="Text Box 3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 name="Text Box 3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 name="Text Box 3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 name="Text Box 3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 name="Text Box 3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 name="Text Box 3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 name="Text Box 3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 name="Text Box 3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 name="Text Box 3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 name="Text Box 3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 name="Text Box 3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 name="Text Box 3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 name="Text Box 3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 name="Text Box 3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 name="Text Box 3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 name="Text Box 3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 name="Text Box 3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 name="Text Box 3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 name="Text Box 3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 name="Text Box 3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 name="Text Box 3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 name="Text Box 3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 name="Text Box 3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 name="Text Box 3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 name="Text Box 3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 name="Text Box 3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 name="Text Box 3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 name="Text Box 3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 name="Text Box 3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 name="Text Box 3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 name="Text Box 3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 name="Text Box 3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 name="Text Box 3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 name="Text Box 3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 name="Text Box 3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 name="Text Box 3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 name="Text Box 3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 name="Text Box 3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 name="Text Box 3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 name="Text Box 3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 name="Text Box 3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 name="Text Box 3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 name="Text Box 3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 name="Text Box 3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 name="Text Box 3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 name="Text Box 3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 name="Text Box 3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 name="Text Box 3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 name="Text Box 3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 name="Text Box 3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 name="Text Box 3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 name="Text Box 3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 name="Text Box 3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 name="Text Box 3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 name="Text Box 3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 name="Text Box 3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 name="Text Box 3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 name="Text Box 3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 name="Text Box 3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 name="Text Box 3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 name="Text Box 3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 name="Text Box 3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 name="Text Box 3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 name="Text Box 3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 name="Text Box 3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 name="Text Box 3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 name="Text Box 3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 name="Text Box 3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 name="Text Box 3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 name="Text Box 3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 name="Text Box 3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 name="Text Box 3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 name="Text Box 3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 name="Text Box 3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 name="Text Box 3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 name="Text Box 3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 name="Text Box 3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 name="Text Box 3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 name="Text Box 3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 name="Text Box 3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 name="Text Box 3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 name="Text Box 3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 name="Text Box 3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 name="Text Box 3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 name="Text Box 3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5" name="Text Box 3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6" name="Text Box 3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7" name="Text Box 3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8" name="Text Box 3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9" name="Text Box 3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0" name="Text Box 3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1" name="Text Box 3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2" name="Text Box 3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3" name="Text Box 3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4" name="Text Box 3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5" name="Text Box 3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6" name="Text Box 3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7" name="Text Box 3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8" name="Text Box 3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9" name="Text Box 3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0" name="Text Box 3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1" name="Text Box 3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2" name="Text Box 3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3" name="Text Box 3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4" name="Text Box 3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5" name="Text Box 3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6" name="Text Box 3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7" name="Text Box 3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8" name="Text Box 3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9" name="Text Box 3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0" name="Text Box 3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1" name="Text Box 3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2" name="Text Box 3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3" name="Text Box 3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4" name="Text Box 3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5" name="Text Box 3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6" name="Text Box 3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7" name="Text Box 3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8" name="Text Box 3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9" name="Text Box 3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0" name="Text Box 3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1" name="Text Box 3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2" name="Text Box 3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3" name="Text Box 3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4" name="Text Box 3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5" name="Text Box 3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6" name="Text Box 3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7" name="Text Box 3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8" name="Text Box 3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9" name="Text Box 3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0" name="Text Box 3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1" name="Text Box 3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2" name="Text Box 3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3" name="Text Box 3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4" name="Text Box 3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5" name="Text Box 3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6" name="Text Box 3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7" name="Text Box 3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8" name="Text Box 3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9" name="Text Box 3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0" name="Text Box 3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1" name="Text Box 3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2" name="Text Box 3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3" name="Text Box 3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4" name="Text Box 3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5" name="Text Box 3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6" name="Text Box 3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7" name="Text Box 3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8" name="Text Box 3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9" name="Text Box 3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0" name="Text Box 3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1" name="Text Box 3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2" name="Text Box 3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3" name="Text Box 3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4" name="Text Box 3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5" name="Text Box 3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6" name="Text Box 3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7" name="Text Box 3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8" name="Text Box 3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9" name="Text Box 3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0" name="Text Box 3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1" name="Text Box 3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2" name="Text Box 3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3" name="Text Box 3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4" name="Text Box 3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5" name="Text Box 3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6" name="Text Box 3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7" name="Text Box 3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8" name="Text Box 3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9" name="Text Box 3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0" name="Text Box 3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1" name="Text Box 3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2" name="Text Box 3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3" name="Text Box 3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4" name="Text Box 3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5" name="Text Box 3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6" name="Text Box 3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7" name="Text Box 3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8" name="Text Box 3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9" name="Text Box 3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0" name="Text Box 3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1" name="Text Box 3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2" name="Text Box 3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3" name="Text Box 3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4" name="Text Box 3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5" name="Text Box 3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6" name="Text Box 3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7" name="Text Box 3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8" name="Text Box 3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9" name="Text Box 3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0" name="Text Box 3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1" name="Text Box 3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2" name="Text Box 3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3" name="Text Box 3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4" name="Text Box 3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5" name="Text Box 3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6" name="Text Box 3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7" name="Text Box 3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8" name="Text Box 3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9" name="Text Box 3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0" name="Text Box 3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1" name="Text Box 3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2" name="Text Box 3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3" name="Text Box 3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4" name="Text Box 3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5" name="Text Box 3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6" name="Text Box 3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7" name="Text Box 3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8" name="Text Box 3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9" name="Text Box 3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0" name="Text Box 3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1" name="Text Box 3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2" name="Text Box 3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3" name="Text Box 3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4" name="Text Box 3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5" name="Text Box 3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6" name="Text Box 3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7" name="Text Box 3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8" name="Text Box 3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9" name="Text Box 3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0" name="Text Box 3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1" name="Text Box 3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2" name="Text Box 3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3" name="Text Box 3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4" name="Text Box 3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5" name="Text Box 3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6" name="Text Box 3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7" name="Text Box 3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8" name="Text Box 3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9" name="Text Box 3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0" name="Text Box 3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1" name="Text Box 3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2" name="Text Box 3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3" name="Text Box 3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4" name="Text Box 3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5" name="Text Box 3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6" name="Text Box 3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7" name="Text Box 3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8" name="Text Box 3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9" name="Text Box 3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0" name="Text Box 3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1" name="Text Box 3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2" name="Text Box 3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3" name="Text Box 3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4" name="Text Box 3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5" name="Text Box 3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6" name="Text Box 3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7" name="Text Box 3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8" name="Text Box 3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9" name="Text Box 3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0" name="Text Box 3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1" name="Text Box 3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2" name="Text Box 3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3" name="Text Box 3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4" name="Text Box 3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5" name="Text Box 3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6" name="Text Box 3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7" name="Text Box 3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8" name="Text Box 3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9" name="Text Box 3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0" name="Text Box 3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1" name="Text Box 3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2" name="Text Box 3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3" name="Text Box 3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4" name="Text Box 3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5" name="Text Box 3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6" name="Text Box 3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7" name="Text Box 3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8" name="Text Box 3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9" name="Text Box 3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0" name="Text Box 3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1" name="Text Box 3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2" name="Text Box 3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3" name="Text Box 3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4" name="Text Box 3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5" name="Text Box 3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6" name="Text Box 3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7" name="Text Box 3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8" name="Text Box 3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9" name="Text Box 3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0" name="Text Box 3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1" name="Text Box 3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2" name="Text Box 3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3" name="Text Box 3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4" name="Text Box 3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5" name="Text Box 3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6" name="Text Box 3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7" name="Text Box 3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8" name="Text Box 3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9" name="Text Box 3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0" name="Text Box 3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1" name="Text Box 3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2" name="Text Box 3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3" name="Text Box 3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4" name="Text Box 3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5" name="Text Box 3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6" name="Text Box 3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7" name="Text Box 3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8" name="Text Box 3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9" name="Text Box 3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0" name="Text Box 3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1" name="Text Box 3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2" name="Text Box 34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3" name="Text Box 34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4" name="Text Box 34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5" name="Text Box 34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6" name="Text Box 34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7" name="Text Box 34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8" name="Text Box 34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9" name="Text Box 34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0" name="Text Box 34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1" name="Text Box 34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2" name="Text Box 34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3" name="Text Box 34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4" name="Text Box 34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5" name="Text Box 34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6" name="Text Box 34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7" name="Text Box 34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8" name="Text Box 34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9" name="Text Box 34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0" name="Text Box 34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1" name="Text Box 3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2" name="Text Box 3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3" name="Text Box 3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4" name="Text Box 3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5" name="Text Box 3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6" name="Text Box 3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7" name="Text Box 3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8" name="Text Box 3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9" name="Text Box 3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0" name="Text Box 3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1" name="Text Box 3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2" name="Text Box 3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3" name="Text Box 3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4" name="Text Box 3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5" name="Text Box 3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6" name="Text Box 3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7" name="Text Box 3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8" name="Text Box 3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9" name="Text Box 3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0" name="Text Box 3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1" name="Text Box 3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2" name="Text Box 3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3" name="Text Box 3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4" name="Text Box 3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5" name="Text Box 3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6" name="Text Box 3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7" name="Text Box 3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8" name="Text Box 3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9" name="Text Box 3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0" name="Text Box 3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1" name="Text Box 3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2" name="Text Box 3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3" name="Text Box 3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4" name="Text Box 3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5" name="Text Box 3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6" name="Text Box 3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7" name="Text Box 3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8" name="Text Box 3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9" name="Text Box 3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0" name="Text Box 3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1" name="Text Box 3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2" name="Text Box 3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3" name="Text Box 34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4" name="Text Box 34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5" name="Text Box 34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6" name="Text Box 34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7" name="Text Box 34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8" name="Text Box 34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9" name="Text Box 34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0" name="Text Box 34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1" name="Text Box 34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2" name="Text Box 34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3" name="Text Box 34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4" name="Text Box 34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5" name="Text Box 34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6" name="Text Box 34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7" name="Text Box 34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8" name="Text Box 34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9" name="Text Box 34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0" name="Text Box 34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1" name="Text Box 34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2" name="Text Box 34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3" name="Text Box 34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4" name="Text Box 34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5" name="Text Box 34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6" name="Text Box 34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7" name="Text Box 34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8" name="Text Box 34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9" name="Text Box 34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0" name="Text Box 34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1" name="Text Box 34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2" name="Text Box 34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3" name="Text Box 34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4" name="Text Box 35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5" name="Text Box 35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6" name="Text Box 35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7" name="Text Box 35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8" name="Text Box 35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9" name="Text Box 35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0" name="Text Box 35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1" name="Text Box 35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2" name="Text Box 35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3" name="Text Box 35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4" name="Text Box 35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5" name="Text Box 35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6" name="Text Box 35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7" name="Text Box 35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8" name="Text Box 35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9" name="Text Box 35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0" name="Text Box 35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1" name="Text Box 35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2" name="Text Box 35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3" name="Text Box 35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4" name="Text Box 35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5" name="Text Box 35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6" name="Text Box 35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7" name="Text Box 35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8" name="Text Box 35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9" name="Text Box 35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0" name="Text Box 35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1" name="Text Box 35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2" name="Text Box 35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3" name="Text Box 35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4" name="Text Box 35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5" name="Text Box 35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6" name="Text Box 35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7" name="Text Box 35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8" name="Text Box 35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9" name="Text Box 35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0" name="Text Box 35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1" name="Text Box 35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2" name="Text Box 35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3" name="Text Box 35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4" name="Text Box 35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5" name="Text Box 35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6" name="Text Box 35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7" name="Text Box 35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8" name="Text Box 35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9" name="Text Box 35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0" name="Text Box 35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1" name="Text Box 35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2" name="Text Box 35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3" name="Text Box 35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4" name="Text Box 35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5" name="Text Box 35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6" name="Text Box 35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7" name="Text Box 35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8" name="Text Box 35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9" name="Text Box 35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0" name="Text Box 35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1" name="Text Box 35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2" name="Text Box 35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3" name="Text Box 35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4" name="Text Box 35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5" name="Text Box 35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6" name="Text Box 35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7" name="Text Box 35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8" name="Text Box 35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9" name="Text Box 35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0" name="Text Box 35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1" name="Text Box 35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2" name="Text Box 35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3" name="Text Box 35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4" name="Text Box 35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5" name="Text Box 35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6" name="Text Box 35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7" name="Text Box 35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8" name="Text Box 35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9" name="Text Box 35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0" name="Text Box 35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1" name="Text Box 35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2" name="Text Box 35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3" name="Text Box 35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4" name="Text Box 35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5" name="Text Box 35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6" name="Text Box 35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7" name="Text Box 35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8" name="Text Box 35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9" name="Text Box 35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0" name="Text Box 3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1" name="Text Box 3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2" name="Text Box 3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3" name="Text Box 3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4" name="Text Box 3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5" name="Text Box 3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6" name="Text Box 3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7" name="Text Box 3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8" name="Text Box 3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9" name="Text Box 3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0" name="Text Box 3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1" name="Text Box 3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2" name="Text Box 3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3" name="Text Box 3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4" name="Text Box 3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5" name="Text Box 3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6" name="Text Box 3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7" name="Text Box 3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8" name="Text Box 3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9" name="Text Box 3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0" name="Text Box 3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1" name="Text Box 3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2" name="Text Box 3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3" name="Text Box 3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4" name="Text Box 3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5" name="Text Box 3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6" name="Text Box 3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7" name="Text Box 3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8" name="Text Box 3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9" name="Text Box 3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0" name="Text Box 3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1" name="Text Box 3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2" name="Text Box 3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3" name="Text Box 3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4" name="Text Box 3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5" name="Text Box 3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6" name="Text Box 3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7" name="Text Box 3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8" name="Text Box 3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9" name="Text Box 3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0" name="Text Box 3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1" name="Text Box 3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2" name="Text Box 3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3" name="Text Box 3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4" name="Text Box 3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5" name="Text Box 3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6" name="Text Box 3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7" name="Text Box 3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8" name="Text Box 3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9" name="Text Box 3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0" name="Text Box 3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1" name="Text Box 3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2" name="Text Box 3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3" name="Text Box 3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4" name="Text Box 3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5" name="Text Box 3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6" name="Text Box 3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7" name="Text Box 3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8" name="Text Box 3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9" name="Text Box 36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0" name="Text Box 36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1" name="Text Box 36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2" name="Text Box 36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3" name="Text Box 36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4" name="Text Box 36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5" name="Text Box 36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6" name="Text Box 36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7" name="Text Box 36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8" name="Text Box 36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9" name="Text Box 36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0" name="Text Box 36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1" name="Text Box 36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2" name="Text Box 36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3" name="Text Box 36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4" name="Text Box 36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5" name="Text Box 36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6" name="Text Box 36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7" name="Text Box 36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8" name="Text Box 36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9" name="Text Box 36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0" name="Text Box 36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1" name="Text Box 36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2" name="Text Box 36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3" name="Text Box 36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4" name="Text Box 36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5" name="Text Box 36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6" name="Text Box 36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7" name="Text Box 36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8" name="Text Box 36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9" name="Text Box 36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0" name="Text Box 36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1" name="Text Box 36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2" name="Text Box 36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3" name="Text Box 36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4" name="Text Box 36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5" name="Text Box 36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6" name="Text Box 36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7" name="Text Box 36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8" name="Text Box 36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9" name="Text Box 36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0" name="Text Box 36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1" name="Text Box 3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2" name="Text Box 3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3" name="Text Box 3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4" name="Text Box 3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5" name="Text Box 3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6" name="Text Box 3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7" name="Text Box 3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8" name="Text Box 3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9" name="Text Box 3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0" name="Text Box 3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1" name="Text Box 3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2" name="Text Box 3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3" name="Text Box 3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4" name="Text Box 3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5" name="Text Box 3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6" name="Text Box 3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7" name="Text Box 3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8" name="Text Box 3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9" name="Text Box 3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0" name="Text Box 3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1" name="Text Box 3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2" name="Text Box 3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3" name="Text Box 3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4" name="Text Box 3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5" name="Text Box 3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6" name="Text Box 3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7" name="Text Box 3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8" name="Text Box 3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9" name="Text Box 3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0" name="Text Box 3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1" name="Text Box 3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2" name="Text Box 3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3" name="Text Box 3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4" name="Text Box 3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5" name="Text Box 3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6" name="Text Box 3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7" name="Text Box 3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8" name="Text Box 3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9" name="Text Box 3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0" name="Text Box 3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1" name="Text Box 3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2" name="Text Box 3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3" name="Text Box 3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4" name="Text Box 3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5" name="Text Box 3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6" name="Text Box 3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7" name="Text Box 3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8" name="Text Box 3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9" name="Text Box 3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0" name="Text Box 3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1" name="Text Box 3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2" name="Text Box 3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3" name="Text Box 3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4" name="Text Box 3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5" name="Text Box 3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6" name="Text Box 3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7" name="Text Box 3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8" name="Text Box 3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9" name="Text Box 3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0" name="Text Box 3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1" name="Text Box 3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2" name="Text Box 3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3" name="Text Box 3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4" name="Text Box 3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5" name="Text Box 3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6" name="Text Box 3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7" name="Text Box 3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8" name="Text Box 3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9" name="Text Box 3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0" name="Text Box 3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1" name="Text Box 3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2" name="Text Box 3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3" name="Text Box 3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4" name="Text Box 3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5" name="Text Box 3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6" name="Text Box 3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7" name="Text Box 3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8" name="Text Box 3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9" name="Text Box 3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0" name="Text Box 3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1" name="Text Box 3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2" name="Text Box 3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3" name="Text Box 3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4" name="Text Box 3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5" name="Text Box 3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6" name="Text Box 3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7" name="Text Box 3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8" name="Text Box 3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9" name="Text Box 3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0" name="Text Box 3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1" name="Text Box 3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2" name="Text Box 3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3" name="Text Box 3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4" name="Text Box 3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5" name="Text Box 3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6" name="Text Box 3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7" name="Text Box 3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8" name="Text Box 3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9" name="Text Box 3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0" name="Text Box 3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1" name="Text Box 3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2" name="Text Box 3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3" name="Text Box 3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4" name="Text Box 3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5" name="Text Box 3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6" name="Text Box 3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7" name="Text Box 3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8" name="Text Box 3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9" name="Text Box 3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0" name="Text Box 3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1" name="Text Box 3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2" name="Text Box 3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3" name="Text Box 3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4" name="Text Box 3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5" name="Text Box 3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6" name="Text Box 3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7" name="Text Box 3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8" name="Text Box 3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9" name="Text Box 3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0" name="Text Box 3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1" name="Text Box 3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2" name="Text Box 3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3" name="Text Box 3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4" name="Text Box 3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5" name="Text Box 3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6" name="Text Box 3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7" name="Text Box 3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8" name="Text Box 3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9" name="Text Box 3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0" name="Text Box 3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1" name="Text Box 3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2" name="Text Box 3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3" name="Text Box 3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4" name="Text Box 3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5" name="Text Box 3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6" name="Text Box 3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7" name="Text Box 3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8" name="Text Box 3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9" name="Text Box 3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0" name="Text Box 3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1" name="Text Box 3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2" name="Text Box 3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3" name="Text Box 3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4" name="Text Box 3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5" name="Text Box 3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6" name="Text Box 3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7" name="Text Box 3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8" name="Text Box 3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9" name="Text Box 3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0" name="Text Box 3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1" name="Text Box 3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2" name="Text Box 3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3" name="Text Box 3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4" name="Text Box 3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5" name="Text Box 3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6" name="Text Box 3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7" name="Text Box 3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8" name="Text Box 3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9" name="Text Box 3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0" name="Text Box 3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1" name="Text Box 3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2" name="Text Box 3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3" name="Text Box 3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4" name="Text Box 3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5" name="Text Box 3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6" name="Text Box 3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7" name="Text Box 3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8" name="Text Box 3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9" name="Text Box 3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0" name="Text Box 3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1" name="Text Box 3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2" name="Text Box 3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3" name="Text Box 3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4" name="Text Box 3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5" name="Text Box 3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6" name="Text Box 3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7" name="Text Box 3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8" name="Text Box 3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9" name="Text Box 3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0" name="Text Box 3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1" name="Text Box 3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2" name="Text Box 3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3" name="Text Box 3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4" name="Text Box 3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5" name="Text Box 3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6" name="Text Box 3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7" name="Text Box 3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8" name="Text Box 3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9" name="Text Box 3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0" name="Text Box 3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1" name="Text Box 3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2" name="Text Box 3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3" name="Text Box 3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4" name="Text Box 3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5" name="Text Box 3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6" name="Text Box 3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7" name="Text Box 3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8" name="Text Box 3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9" name="Text Box 3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0" name="Text Box 3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1" name="Text Box 3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2" name="Text Box 3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3" name="Text Box 3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4" name="Text Box 3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5" name="Text Box 3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6" name="Text Box 3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7" name="Text Box 3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8" name="Text Box 3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9" name="Text Box 3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0" name="Text Box 3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1" name="Text Box 3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2" name="Text Box 3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3" name="Text Box 3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4" name="Text Box 3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5" name="Text Box 3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6" name="Text Box 3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7" name="Text Box 3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8" name="Text Box 3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9" name="Text Box 3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0" name="Text Box 3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1" name="Text Box 3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2" name="Text Box 3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3" name="Text Box 3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4" name="Text Box 3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5" name="Text Box 3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6" name="Text Box 3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7" name="Text Box 3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8" name="Text Box 3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9" name="Text Box 3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0" name="Text Box 3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1" name="Text Box 3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2" name="Text Box 3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3" name="Text Box 3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4" name="Text Box 3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5" name="Text Box 3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6" name="Text Box 3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7" name="Text Box 3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8" name="Text Box 3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9" name="Text Box 3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0" name="Text Box 3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1" name="Text Box 3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2" name="Text Box 3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3" name="Text Box 3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4" name="Text Box 3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5" name="Text Box 3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6" name="Text Box 3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7" name="Text Box 3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8" name="Text Box 3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9" name="Text Box 3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0" name="Text Box 3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1" name="Text Box 3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2" name="Text Box 3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3" name="Text Box 3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4" name="Text Box 3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5" name="Text Box 3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6" name="Text Box 3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7" name="Text Box 3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8" name="Text Box 3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9" name="Text Box 3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0" name="Text Box 3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1" name="Text Box 3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2" name="Text Box 3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3" name="Text Box 3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4" name="Text Box 3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5" name="Text Box 3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6" name="Text Box 3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7" name="Text Box 3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8" name="Text Box 3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9" name="Text Box 3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0" name="Text Box 3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1" name="Text Box 3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2" name="Text Box 3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3" name="Text Box 3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4" name="Text Box 3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5" name="Text Box 3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6" name="Text Box 3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7" name="Text Box 3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8" name="Text Box 3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9" name="Text Box 3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0" name="Text Box 3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1" name="Text Box 3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2" name="Text Box 3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3" name="Text Box 3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4" name="Text Box 3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5" name="Text Box 3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6" name="Text Box 3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7" name="Text Box 3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8" name="Text Box 3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9" name="Text Box 3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0" name="Text Box 3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1" name="Text Box 3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2" name="Text Box 3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3" name="Text Box 3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4" name="Text Box 3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5" name="Text Box 3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6" name="Text Box 3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7" name="Text Box 3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8" name="Text Box 3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9" name="Text Box 3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0" name="Text Box 3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1" name="Text Box 3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2" name="Text Box 3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3" name="Text Box 3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4" name="Text Box 3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5" name="Text Box 3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6" name="Text Box 3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7" name="Text Box 3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8" name="Text Box 3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9" name="Text Box 3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0" name="Text Box 3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1" name="Text Box 3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2" name="Text Box 3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3" name="Text Box 3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4" name="Text Box 4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5" name="Text Box 4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6" name="Text Box 4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7" name="Text Box 4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8" name="Text Box 4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9" name="Text Box 4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0" name="Text Box 4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1" name="Text Box 4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2" name="Text Box 4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3" name="Text Box 4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4" name="Text Box 4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5" name="Text Box 4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6" name="Text Box 4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7" name="Text Box 4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8" name="Text Box 4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9" name="Text Box 4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0" name="Text Box 4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1" name="Text Box 4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2" name="Text Box 4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3" name="Text Box 4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4" name="Text Box 4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5" name="Text Box 4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6" name="Text Box 4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7" name="Text Box 4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8" name="Text Box 4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9" name="Text Box 4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0" name="Text Box 4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1" name="Text Box 4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2" name="Text Box 4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3" name="Text Box 4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4" name="Text Box 4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5" name="Text Box 4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6" name="Text Box 4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7" name="Text Box 4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8" name="Text Box 4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9" name="Text Box 4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0" name="Text Box 4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1" name="Text Box 4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2" name="Text Box 4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3" name="Text Box 4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4" name="Text Box 4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5" name="Text Box 4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6" name="Text Box 4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7" name="Text Box 4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8" name="Text Box 4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9" name="Text Box 4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0" name="Text Box 4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1" name="Text Box 4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2" name="Text Box 4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3" name="Text Box 4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4" name="Text Box 4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5" name="Text Box 4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6" name="Text Box 4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7" name="Text Box 4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8" name="Text Box 4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9" name="Text Box 4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0" name="Text Box 4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1" name="Text Box 4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2" name="Text Box 4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3" name="Text Box 4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4" name="Text Box 4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5" name="Text Box 4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6" name="Text Box 4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7" name="Text Box 4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8" name="Text Box 4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9" name="Text Box 4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0" name="Text Box 4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1" name="Text Box 4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2" name="Text Box 4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3" name="Text Box 4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4" name="Text Box 4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5" name="Text Box 4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6" name="Text Box 4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7" name="Text Box 4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8" name="Text Box 4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9" name="Text Box 4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0" name="Text Box 4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1" name="Text Box 4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2" name="Text Box 4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3" name="Text Box 4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4" name="Text Box 4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5" name="Text Box 4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6" name="Text Box 4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7" name="Text Box 4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8" name="Text Box 4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9" name="Text Box 4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0" name="Text Box 4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1" name="Text Box 4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2" name="Text Box 4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3" name="Text Box 4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4" name="Text Box 4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5" name="Text Box 4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6" name="Text Box 4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7" name="Text Box 4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8" name="Text Box 4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9" name="Text Box 4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0" name="Text Box 4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1" name="Text Box 4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2" name="Text Box 4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3" name="Text Box 4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4" name="Text Box 4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5" name="Text Box 4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6" name="Text Box 4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7" name="Text Box 4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8" name="Text Box 4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9" name="Text Box 4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0" name="Text Box 4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1" name="Text Box 4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2" name="Text Box 4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3" name="Text Box 4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4" name="Text Box 4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5" name="Text Box 4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6" name="Text Box 4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7" name="Text Box 4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8" name="Text Box 4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9" name="Text Box 4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0" name="Text Box 4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1" name="Text Box 4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2" name="Text Box 4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3" name="Text Box 4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4" name="Text Box 4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5" name="Text Box 4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6" name="Text Box 4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7" name="Text Box 4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8" name="Text Box 4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9" name="Text Box 4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0" name="Text Box 4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1" name="Text Box 4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2" name="Text Box 4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3" name="Text Box 4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4" name="Text Box 4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5" name="Text Box 4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6" name="Text Box 4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7" name="Text Box 4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8" name="Text Box 4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9" name="Text Box 4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0" name="Text Box 4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1" name="Text Box 4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2" name="Text Box 4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3" name="Text Box 4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4" name="Text Box 4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5" name="Text Box 4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6" name="Text Box 4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7" name="Text Box 4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8" name="Text Box 4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9" name="Text Box 4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0" name="Text Box 4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1" name="Text Box 4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2" name="Text Box 4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3" name="Text Box 4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4" name="Text Box 4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5" name="Text Box 4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6" name="Text Box 4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7" name="Text Box 4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8" name="Text Box 4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9" name="Text Box 4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0" name="Text Box 4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1" name="Text Box 4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2" name="Text Box 4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3" name="Text Box 4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4" name="Text Box 4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5" name="Text Box 4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6" name="Text Box 4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7" name="Text Box 4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8" name="Text Box 4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9" name="Text Box 4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0" name="Text Box 4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1" name="Text Box 4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2" name="Text Box 4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3" name="Text Box 4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4" name="Text Box 4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5" name="Text Box 4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6" name="Text Box 4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7" name="Text Box 4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8" name="Text Box 4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9" name="Text Box 4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0" name="Text Box 4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1" name="Text Box 4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2" name="Text Box 4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3" name="Text Box 4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4" name="Text Box 4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5" name="Text Box 4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6" name="Text Box 4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7" name="Text Box 4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8" name="Text Box 4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9" name="Text Box 4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0" name="Text Box 4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1" name="Text Box 4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2" name="Text Box 4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3" name="Text Box 4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4" name="Text Box 4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5" name="Text Box 4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6" name="Text Box 4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7" name="Text Box 4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8" name="Text Box 4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9" name="Text Box 4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0" name="Text Box 4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1" name="Text Box 4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2" name="Text Box 4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3" name="Text Box 4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4" name="Text Box 4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5" name="Text Box 4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6" name="Text Box 4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7" name="Text Box 4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8" name="Text Box 4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9" name="Text Box 4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0" name="Text Box 4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1" name="Text Box 4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2" name="Text Box 4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3" name="Text Box 4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4" name="Text Box 4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5" name="Text Box 4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6" name="Text Box 4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7" name="Text Box 4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8" name="Text Box 4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9" name="Text Box 4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0" name="Text Box 4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1" name="Text Box 4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2" name="Text Box 4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3" name="Text Box 4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4" name="Text Box 4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5" name="Text Box 4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6" name="Text Box 4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7" name="Text Box 4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8" name="Text Box 4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9" name="Text Box 4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0" name="Text Box 4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1" name="Text Box 4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2" name="Text Box 4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3" name="Text Box 4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4" name="Text Box 4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5" name="Text Box 4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6" name="Text Box 4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7" name="Text Box 4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8" name="Text Box 4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9" name="Text Box 4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0" name="Text Box 4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1" name="Text Box 4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2" name="Text Box 4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3" name="Text Box 4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4" name="Text Box 4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5" name="Text Box 4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6" name="Text Box 4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7" name="Text Box 4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8" name="Text Box 4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9" name="Text Box 4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0" name="Text Box 4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1" name="Text Box 4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2" name="Text Box 4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3" name="Text Box 4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4" name="Text Box 4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5" name="Text Box 4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6" name="Text Box 4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7" name="Text Box 4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8" name="Text Box 4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9" name="Text Box 4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0" name="Text Box 4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1" name="Text Box 4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2" name="Text Box 4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3" name="Text Box 4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4" name="Text Box 4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5" name="Text Box 4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6" name="Text Box 4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7" name="Text Box 4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8" name="Text Box 4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9" name="Text Box 4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0" name="Text Box 4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1" name="Text Box 4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2" name="Text Box 4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3" name="Text Box 4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4" name="Text Box 4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5" name="Text Box 4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6" name="Text Box 4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7" name="Text Box 4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8" name="Text Box 4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9" name="Text Box 4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0" name="Text Box 4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1" name="Text Box 4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2" name="Text Box 4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3" name="Text Box 4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4" name="Text Box 4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5" name="Text Box 4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6" name="Text Box 4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7" name="Text Box 4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8" name="Text Box 4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9" name="Text Box 4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0" name="Text Box 4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1" name="Text Box 4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2" name="Text Box 4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3" name="Text Box 4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4" name="Text Box 4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5" name="Text Box 4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6" name="Text Box 4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7" name="Text Box 4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8" name="Text Box 4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9" name="Text Box 4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0" name="Text Box 4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1" name="Text Box 4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2" name="Text Box 4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3" name="Text Box 4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4" name="Text Box 4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5" name="Text Box 4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6" name="Text Box 4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7" name="Text Box 4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8" name="Text Box 4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9" name="Text Box 4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0" name="Text Box 4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1" name="Text Box 4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2" name="Text Box 4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3" name="Text Box 4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4" name="Text Box 4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5" name="Text Box 4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6" name="Text Box 4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7" name="Text Box 4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8" name="Text Box 4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9" name="Text Box 4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0" name="Text Box 4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1" name="Text Box 4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2" name="Text Box 4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3" name="Text Box 4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4" name="Text Box 4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5" name="Text Box 4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6" name="Text Box 4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7" name="Text Box 4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8" name="Text Box 4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9" name="Text Box 4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0" name="Text Box 4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1" name="Text Box 4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2" name="Text Box 4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3" name="Text Box 4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4" name="Text Box 4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5" name="Text Box 4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6" name="Text Box 4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7" name="Text Box 4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8" name="Text Box 4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9" name="Text Box 4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0" name="Text Box 4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1" name="Text Box 4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2" name="Text Box 4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3" name="Text Box 4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4" name="Text Box 4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5" name="Text Box 4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6" name="Text Box 4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7" name="Text Box 4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8" name="Text Box 4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9" name="Text Box 4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0" name="Text Box 4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1" name="Text Box 4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2" name="Text Box 4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3" name="Text Box 4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4" name="Text Box 4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5" name="Text Box 4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6" name="Text Box 4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7" name="Text Box 4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8" name="Text Box 4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9" name="Text Box 4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0" name="Text Box 4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1" name="Text Box 4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2" name="Text Box 4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3" name="Text Box 4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4" name="Text Box 4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5" name="Text Box 4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6" name="Text Box 4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7" name="Text Box 4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8" name="Text Box 4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9" name="Text Box 4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0" name="Text Box 4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1" name="Text Box 4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2" name="Text Box 4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3" name="Text Box 4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4" name="Text Box 4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5" name="Text Box 4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6" name="Text Box 4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7" name="Text Box 4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8" name="Text Box 4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9" name="Text Box 4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0" name="Text Box 4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1" name="Text Box 4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2" name="Text Box 4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3" name="Text Box 4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4" name="Text Box 4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5" name="Text Box 4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6" name="Text Box 4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7" name="Text Box 4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8" name="Text Box 4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9" name="Text Box 4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0" name="Text Box 4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1" name="Text Box 4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2" name="Text Box 4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3" name="Text Box 4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4" name="Text Box 4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5" name="Text Box 4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6" name="Text Box 4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7" name="Text Box 4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8" name="Text Box 4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9" name="Text Box 4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0" name="Text Box 4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1" name="Text Box 4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2" name="Text Box 4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3" name="Text Box 4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4" name="Text Box 4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5" name="Text Box 4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6" name="Text Box 4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7" name="Text Box 4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8" name="Text Box 4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9" name="Text Box 4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0" name="Text Box 4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1" name="Text Box 4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2" name="Text Box 44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3" name="Text Box 44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4" name="Text Box 44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5" name="Text Box 44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6" name="Text Box 44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7" name="Text Box 44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8" name="Text Box 44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9" name="Text Box 44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0" name="Text Box 44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1" name="Text Box 44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2" name="Text Box 44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3" name="Text Box 44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4" name="Text Box 44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5" name="Text Box 44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6" name="Text Box 44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7" name="Text Box 44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8" name="Text Box 44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9" name="Text Box 44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0" name="Text Box 44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1" name="Text Box 4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2" name="Text Box 4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3" name="Text Box 4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4" name="Text Box 4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5" name="Text Box 4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6" name="Text Box 4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7" name="Text Box 4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8" name="Text Box 4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9" name="Text Box 4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0" name="Text Box 4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1" name="Text Box 4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2" name="Text Box 4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3" name="Text Box 4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4" name="Text Box 4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5" name="Text Box 4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6" name="Text Box 4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7" name="Text Box 4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8" name="Text Box 4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9" name="Text Box 4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0" name="Text Box 4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1" name="Text Box 4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2" name="Text Box 4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3" name="Text Box 4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4" name="Text Box 4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5" name="Text Box 4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6" name="Text Box 4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7" name="Text Box 4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8" name="Text Box 4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9" name="Text Box 4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0" name="Text Box 4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1" name="Text Box 4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2" name="Text Box 4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3" name="Text Box 4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4" name="Text Box 4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5" name="Text Box 4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6" name="Text Box 4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7" name="Text Box 4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8" name="Text Box 4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9" name="Text Box 4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0" name="Text Box 4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1" name="Text Box 4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2" name="Text Box 4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3" name="Text Box 44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4" name="Text Box 44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5" name="Text Box 44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6" name="Text Box 44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7" name="Text Box 44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8" name="Text Box 44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9" name="Text Box 44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0" name="Text Box 44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1" name="Text Box 44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2" name="Text Box 44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3" name="Text Box 44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4" name="Text Box 44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5" name="Text Box 44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6" name="Text Box 44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7" name="Text Box 44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8" name="Text Box 44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9" name="Text Box 44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0" name="Text Box 44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1" name="Text Box 44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2" name="Text Box 44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3" name="Text Box 44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4" name="Text Box 44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5" name="Text Box 44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6" name="Text Box 44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7" name="Text Box 44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8" name="Text Box 44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9" name="Text Box 44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0" name="Text Box 44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1" name="Text Box 44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2" name="Text Box 44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3" name="Text Box 44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4" name="Text Box 45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5" name="Text Box 45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6" name="Text Box 45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7" name="Text Box 45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8" name="Text Box 45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9" name="Text Box 45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0" name="Text Box 45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1" name="Text Box 45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2" name="Text Box 45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3" name="Text Box 45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4" name="Text Box 45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5" name="Text Box 45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6" name="Text Box 45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7" name="Text Box 45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8" name="Text Box 45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9" name="Text Box 45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0" name="Text Box 45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1" name="Text Box 45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2" name="Text Box 45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3" name="Text Box 45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4" name="Text Box 45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5" name="Text Box 45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6" name="Text Box 45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7" name="Text Box 45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8" name="Text Box 45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9" name="Text Box 45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0" name="Text Box 45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1" name="Text Box 45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2" name="Text Box 45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3" name="Text Box 45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4" name="Text Box 45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5" name="Text Box 45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6" name="Text Box 45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7" name="Text Box 45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8" name="Text Box 45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9" name="Text Box 45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0" name="Text Box 45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1" name="Text Box 45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2" name="Text Box 45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3" name="Text Box 45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4" name="Text Box 45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5" name="Text Box 45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6" name="Text Box 45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7" name="Text Box 45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8" name="Text Box 45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9" name="Text Box 45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0" name="Text Box 45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1" name="Text Box 45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2" name="Text Box 45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3" name="Text Box 45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4" name="Text Box 45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5" name="Text Box 45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6" name="Text Box 45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7" name="Text Box 45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8" name="Text Box 45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9" name="Text Box 45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0" name="Text Box 45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1" name="Text Box 45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2" name="Text Box 45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3" name="Text Box 45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4" name="Text Box 45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5" name="Text Box 45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6" name="Text Box 45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7" name="Text Box 45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8" name="Text Box 45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9" name="Text Box 45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0" name="Text Box 45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1" name="Text Box 45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2" name="Text Box 45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3" name="Text Box 45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4" name="Text Box 45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5" name="Text Box 45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6" name="Text Box 45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7" name="Text Box 45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8" name="Text Box 45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9" name="Text Box 45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0" name="Text Box 45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1" name="Text Box 45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2" name="Text Box 45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3" name="Text Box 45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4" name="Text Box 45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5" name="Text Box 45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6" name="Text Box 45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7" name="Text Box 45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8" name="Text Box 45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9" name="Text Box 45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0" name="Text Box 4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1" name="Text Box 4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2" name="Text Box 4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3" name="Text Box 4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4" name="Text Box 4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5" name="Text Box 4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6" name="Text Box 4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7" name="Text Box 4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8" name="Text Box 4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9" name="Text Box 4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0" name="Text Box 4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1" name="Text Box 4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2" name="Text Box 4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3" name="Text Box 4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4" name="Text Box 4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5" name="Text Box 4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6" name="Text Box 4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7" name="Text Box 4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8" name="Text Box 4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9" name="Text Box 4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0" name="Text Box 4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1" name="Text Box 4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2" name="Text Box 4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3" name="Text Box 4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4" name="Text Box 4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5" name="Text Box 4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6" name="Text Box 4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7" name="Text Box 4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8" name="Text Box 4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9" name="Text Box 4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0" name="Text Box 4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1" name="Text Box 4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2" name="Text Box 4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3" name="Text Box 4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4" name="Text Box 4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5" name="Text Box 4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6" name="Text Box 4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7" name="Text Box 4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8" name="Text Box 4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9" name="Text Box 4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0" name="Text Box 4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1" name="Text Box 4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2" name="Text Box 4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3" name="Text Box 4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4" name="Text Box 4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5" name="Text Box 4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6" name="Text Box 4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7" name="Text Box 4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8" name="Text Box 4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9" name="Text Box 4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0" name="Text Box 4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1" name="Text Box 4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2" name="Text Box 4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3" name="Text Box 4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4" name="Text Box 4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5" name="Text Box 4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6" name="Text Box 4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7" name="Text Box 4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8" name="Text Box 4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9" name="Text Box 46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0" name="Text Box 46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1" name="Text Box 46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2" name="Text Box 46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3" name="Text Box 46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4" name="Text Box 46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5" name="Text Box 46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6" name="Text Box 46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7" name="Text Box 46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8" name="Text Box 46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9" name="Text Box 46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0" name="Text Box 46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1" name="Text Box 46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2" name="Text Box 46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3" name="Text Box 46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4" name="Text Box 46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5" name="Text Box 46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6" name="Text Box 46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7" name="Text Box 46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8" name="Text Box 46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9" name="Text Box 46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0" name="Text Box 46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1" name="Text Box 46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2" name="Text Box 46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3" name="Text Box 46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4" name="Text Box 46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5" name="Text Box 46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6" name="Text Box 46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7" name="Text Box 46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8" name="Text Box 46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9" name="Text Box 46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0" name="Text Box 46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1" name="Text Box 46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2" name="Text Box 46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3" name="Text Box 46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4" name="Text Box 46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5" name="Text Box 46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6" name="Text Box 46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7" name="Text Box 46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8" name="Text Box 46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9" name="Text Box 46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0" name="Text Box 46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1" name="Text Box 4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2" name="Text Box 4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3" name="Text Box 4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4" name="Text Box 4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5" name="Text Box 4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6" name="Text Box 4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7" name="Text Box 4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8" name="Text Box 4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9" name="Text Box 4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0" name="Text Box 4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1" name="Text Box 4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2" name="Text Box 4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3" name="Text Box 4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4" name="Text Box 4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5" name="Text Box 4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6" name="Text Box 4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7" name="Text Box 4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8" name="Text Box 4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9" name="Text Box 4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0" name="Text Box 4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1" name="Text Box 4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2" name="Text Box 4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3" name="Text Box 4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4" name="Text Box 4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5" name="Text Box 4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6" name="Text Box 4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7" name="Text Box 4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8" name="Text Box 4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9" name="Text Box 4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0" name="Text Box 4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1" name="Text Box 4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2" name="Text Box 4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3" name="Text Box 4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4" name="Text Box 4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5" name="Text Box 4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6" name="Text Box 4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7" name="Text Box 4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8" name="Text Box 4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9" name="Text Box 4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0" name="Text Box 4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1" name="Text Box 4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2" name="Text Box 4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3" name="Text Box 4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4" name="Text Box 4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5" name="Text Box 4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6" name="Text Box 4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7" name="Text Box 4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8" name="Text Box 4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9" name="Text Box 4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0" name="Text Box 4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1" name="Text Box 4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2" name="Text Box 4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3" name="Text Box 4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4" name="Text Box 4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5" name="Text Box 4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6" name="Text Box 4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7" name="Text Box 4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8" name="Text Box 4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9" name="Text Box 4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0" name="Text Box 4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1" name="Text Box 4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2" name="Text Box 4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3" name="Text Box 4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4" name="Text Box 4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5" name="Text Box 4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6" name="Text Box 4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7" name="Text Box 4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8" name="Text Box 4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9" name="Text Box 4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0" name="Text Box 4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1" name="Text Box 4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2" name="Text Box 4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3" name="Text Box 4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4" name="Text Box 4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5" name="Text Box 4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6" name="Text Box 4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7" name="Text Box 4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8" name="Text Box 4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9" name="Text Box 4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0" name="Text Box 4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1" name="Text Box 4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2" name="Text Box 4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3" name="Text Box 4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4" name="Text Box 4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5" name="Text Box 4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6" name="Text Box 4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7" name="Text Box 4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8" name="Text Box 4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9" name="Text Box 4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0" name="Text Box 4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1" name="Text Box 4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2" name="Text Box 4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3" name="Text Box 4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4" name="Text Box 4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5" name="Text Box 4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6" name="Text Box 4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7" name="Text Box 4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8" name="Text Box 4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9" name="Text Box 4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0" name="Text Box 4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1" name="Text Box 4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2" name="Text Box 4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3" name="Text Box 4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4" name="Text Box 4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5" name="Text Box 4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6" name="Text Box 4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7" name="Text Box 4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8" name="Text Box 4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9" name="Text Box 4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0" name="Text Box 4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1" name="Text Box 4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2" name="Text Box 4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3" name="Text Box 4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4" name="Text Box 4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5" name="Text Box 4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6" name="Text Box 4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7" name="Text Box 4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8" name="Text Box 4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9" name="Text Box 4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0" name="Text Box 4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1" name="Text Box 4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2" name="Text Box 4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3" name="Text Box 4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4" name="Text Box 4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5" name="Text Box 4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6" name="Text Box 4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7" name="Text Box 4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8" name="Text Box 4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9" name="Text Box 4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0" name="Text Box 4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1" name="Text Box 4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2" name="Text Box 4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3" name="Text Box 4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4" name="Text Box 4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5" name="Text Box 4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6" name="Text Box 4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7" name="Text Box 4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8" name="Text Box 4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9" name="Text Box 4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0" name="Text Box 4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1" name="Text Box 4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2" name="Text Box 4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3" name="Text Box 4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4" name="Text Box 4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5" name="Text Box 4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6" name="Text Box 4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7" name="Text Box 4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8" name="Text Box 4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9" name="Text Box 4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0" name="Text Box 4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1" name="Text Box 4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2" name="Text Box 4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3" name="Text Box 4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4" name="Text Box 4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5" name="Text Box 4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6" name="Text Box 4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7" name="Text Box 4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8" name="Text Box 4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9" name="Text Box 4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0" name="Text Box 4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1" name="Text Box 4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2" name="Text Box 4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3" name="Text Box 4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4" name="Text Box 4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5" name="Text Box 4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6" name="Text Box 4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7" name="Text Box 4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8" name="Text Box 4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9" name="Text Box 4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0" name="Text Box 4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1" name="Text Box 4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2" name="Text Box 4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3" name="Text Box 4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4" name="Text Box 4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5" name="Text Box 4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6" name="Text Box 4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7" name="Text Box 4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8" name="Text Box 4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9" name="Text Box 4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0" name="Text Box 4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1" name="Text Box 4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2" name="Text Box 4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3" name="Text Box 4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4" name="Text Box 4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5" name="Text Box 4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6" name="Text Box 4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7" name="Text Box 4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8" name="Text Box 4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9" name="Text Box 4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0" name="Text Box 4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1" name="Text Box 4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2" name="Text Box 4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3" name="Text Box 4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4" name="Text Box 4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5" name="Text Box 4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6" name="Text Box 4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7" name="Text Box 4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8" name="Text Box 4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9" name="Text Box 4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0" name="Text Box 4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1" name="Text Box 4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2" name="Text Box 4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3" name="Text Box 4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4" name="Text Box 4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5" name="Text Box 4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6" name="Text Box 4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7" name="Text Box 4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8" name="Text Box 4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9" name="Text Box 4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0" name="Text Box 4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1" name="Text Box 4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2" name="Text Box 4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3" name="Text Box 4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4" name="Text Box 4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5" name="Text Box 4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6" name="Text Box 4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7" name="Text Box 4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8" name="Text Box 4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9" name="Text Box 4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0" name="Text Box 4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1" name="Text Box 4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2" name="Text Box 4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3" name="Text Box 4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4" name="Text Box 4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5" name="Text Box 4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6" name="Text Box 4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7" name="Text Box 4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8" name="Text Box 4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9" name="Text Box 4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0" name="Text Box 4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1" name="Text Box 4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2" name="Text Box 4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3" name="Text Box 4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4" name="Text Box 4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5" name="Text Box 4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6" name="Text Box 4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7" name="Text Box 4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8" name="Text Box 4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9" name="Text Box 4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0" name="Text Box 4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1" name="Text Box 4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2" name="Text Box 4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3" name="Text Box 4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4" name="Text Box 4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5" name="Text Box 4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6" name="Text Box 4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7" name="Text Box 4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8" name="Text Box 4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9" name="Text Box 4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0" name="Text Box 4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1" name="Text Box 4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2" name="Text Box 4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3" name="Text Box 4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4" name="Text Box 4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5" name="Text Box 4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6" name="Text Box 4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7" name="Text Box 4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8" name="Text Box 4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9" name="Text Box 4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0" name="Text Box 4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1" name="Text Box 4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2" name="Text Box 4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3" name="Text Box 4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4" name="Text Box 4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5" name="Text Box 4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6" name="Text Box 4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7" name="Text Box 4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8" name="Text Box 4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9" name="Text Box 4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0" name="Text Box 4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1" name="Text Box 4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2" name="Text Box 4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3" name="Text Box 4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4" name="Text Box 4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5" name="Text Box 4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6" name="Text Box 4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7" name="Text Box 4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8" name="Text Box 4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9" name="Text Box 4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0" name="Text Box 4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1" name="Text Box 4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2" name="Text Box 4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3" name="Text Box 4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4" name="Text Box 4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5" name="Text Box 4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6" name="Text Box 4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7" name="Text Box 4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8" name="Text Box 4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9" name="Text Box 4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0" name="Text Box 4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1" name="Text Box 4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2" name="Text Box 4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3" name="Text Box 4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4" name="Text Box 4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5" name="Text Box 4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6" name="Text Box 4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7" name="Text Box 4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8" name="Text Box 4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9" name="Text Box 4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0" name="Text Box 4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1" name="Text Box 4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2" name="Text Box 4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3" name="Text Box 4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4" name="Text Box 4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5" name="Text Box 4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6" name="Text Box 4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7" name="Text Box 4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8" name="Text Box 4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9" name="Text Box 4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0" name="Text Box 4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1" name="Text Box 4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2" name="Text Box 4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3" name="Text Box 4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4" name="Text Box 5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5" name="Text Box 5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6" name="Text Box 5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7" name="Text Box 5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8" name="Text Box 5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9" name="Text Box 5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0" name="Text Box 5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1" name="Text Box 5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2" name="Text Box 5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3" name="Text Box 5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4" name="Text Box 5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5" name="Text Box 5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6" name="Text Box 5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7" name="Text Box 5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8" name="Text Box 5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9" name="Text Box 5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0" name="Text Box 5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1" name="Text Box 5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2" name="Text Box 5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3" name="Text Box 5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4" name="Text Box 5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5" name="Text Box 5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6" name="Text Box 5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7" name="Text Box 5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8" name="Text Box 5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9" name="Text Box 5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0" name="Text Box 5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1" name="Text Box 5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2" name="Text Box 5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3" name="Text Box 5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4" name="Text Box 5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5" name="Text Box 5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6" name="Text Box 5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7" name="Text Box 5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8" name="Text Box 5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9" name="Text Box 5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0" name="Text Box 5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1" name="Text Box 5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2" name="Text Box 5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3" name="Text Box 5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4" name="Text Box 5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5" name="Text Box 5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6" name="Text Box 5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7" name="Text Box 5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8" name="Text Box 5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9" name="Text Box 5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0" name="Text Box 5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1" name="Text Box 5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2" name="Text Box 5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3" name="Text Box 5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4" name="Text Box 5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5" name="Text Box 5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6" name="Text Box 5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7" name="Text Box 5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8" name="Text Box 5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9" name="Text Box 5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0" name="Text Box 5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1" name="Text Box 5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2" name="Text Box 5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3" name="Text Box 5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4" name="Text Box 5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5" name="Text Box 5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6" name="Text Box 5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7" name="Text Box 5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8" name="Text Box 5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9" name="Text Box 5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0" name="Text Box 5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1" name="Text Box 5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2" name="Text Box 5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3" name="Text Box 5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4" name="Text Box 5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5" name="Text Box 5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6" name="Text Box 5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7" name="Text Box 5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8" name="Text Box 5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9" name="Text Box 5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0" name="Text Box 5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1" name="Text Box 5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2" name="Text Box 5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3" name="Text Box 5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4" name="Text Box 5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5" name="Text Box 5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6" name="Text Box 5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7" name="Text Box 5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8" name="Text Box 5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9" name="Text Box 5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0" name="Text Box 5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1" name="Text Box 5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2" name="Text Box 5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3" name="Text Box 5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4" name="Text Box 5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5" name="Text Box 5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6" name="Text Box 5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7" name="Text Box 5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8" name="Text Box 5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9" name="Text Box 5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0" name="Text Box 5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1" name="Text Box 5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2" name="Text Box 5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3" name="Text Box 5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4" name="Text Box 5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5" name="Text Box 5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6" name="Text Box 5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7" name="Text Box 5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8" name="Text Box 5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9" name="Text Box 5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0" name="Text Box 5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1" name="Text Box 5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2" name="Text Box 5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3" name="Text Box 5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4" name="Text Box 5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5" name="Text Box 5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6" name="Text Box 5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7" name="Text Box 5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8" name="Text Box 5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9" name="Text Box 5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0" name="Text Box 5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1" name="Text Box 5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2" name="Text Box 5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3" name="Text Box 5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4" name="Text Box 5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5" name="Text Box 5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6" name="Text Box 5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7" name="Text Box 5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8" name="Text Box 5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9" name="Text Box 5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0" name="Text Box 5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1" name="Text Box 5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2" name="Text Box 5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3" name="Text Box 5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4" name="Text Box 5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5" name="Text Box 5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6" name="Text Box 5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7" name="Text Box 5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8" name="Text Box 5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9" name="Text Box 5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0" name="Text Box 5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1" name="Text Box 5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2" name="Text Box 5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3" name="Text Box 5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4" name="Text Box 5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5" name="Text Box 5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6" name="Text Box 5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7" name="Text Box 5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8" name="Text Box 5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9" name="Text Box 5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0" name="Text Box 5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1" name="Text Box 5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2" name="Text Box 5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3" name="Text Box 5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4" name="Text Box 5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5" name="Text Box 5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6" name="Text Box 5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7" name="Text Box 5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8" name="Text Box 5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9" name="Text Box 5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0" name="Text Box 5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1" name="Text Box 5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2" name="Text Box 5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3" name="Text Box 5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4" name="Text Box 5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5" name="Text Box 5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6" name="Text Box 5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7" name="Text Box 5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8" name="Text Box 5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9" name="Text Box 5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0" name="Text Box 5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1" name="Text Box 5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2" name="Text Box 5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3" name="Text Box 5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4" name="Text Box 5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5" name="Text Box 5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6" name="Text Box 5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7" name="Text Box 5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8" name="Text Box 5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9" name="Text Box 5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0" name="Text Box 5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1" name="Text Box 5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2" name="Text Box 5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3" name="Text Box 5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4" name="Text Box 5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5" name="Text Box 5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6" name="Text Box 5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7" name="Text Box 5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8" name="Text Box 5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9" name="Text Box 5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0" name="Text Box 5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1" name="Text Box 5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2" name="Text Box 5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3" name="Text Box 5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4" name="Text Box 5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5" name="Text Box 5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6" name="Text Box 5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7" name="Text Box 5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8" name="Text Box 5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9" name="Text Box 5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0" name="Text Box 5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1" name="Text Box 5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2" name="Text Box 5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3" name="Text Box 5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4" name="Text Box 5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5" name="Text Box 5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6" name="Text Box 5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7" name="Text Box 5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8" name="Text Box 5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9" name="Text Box 5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0" name="Text Box 5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1" name="Text Box 5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2" name="Text Box 5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3" name="Text Box 5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4" name="Text Box 5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5" name="Text Box 5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6" name="Text Box 5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7" name="Text Box 5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8" name="Text Box 5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9" name="Text Box 5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0" name="Text Box 5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1" name="Text Box 5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2" name="Text Box 5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3" name="Text Box 5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4" name="Text Box 5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5" name="Text Box 5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6" name="Text Box 5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7" name="Text Box 5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8" name="Text Box 5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9" name="Text Box 5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0" name="Text Box 5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1" name="Text Box 5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2" name="Text Box 5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3" name="Text Box 5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4" name="Text Box 5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5" name="Text Box 5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6" name="Text Box 5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7" name="Text Box 5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8" name="Text Box 5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9" name="Text Box 5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0" name="Text Box 5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1" name="Text Box 5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2" name="Text Box 5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3" name="Text Box 5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4" name="Text Box 5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5" name="Text Box 5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6" name="Text Box 5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7" name="Text Box 5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8" name="Text Box 5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9" name="Text Box 5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0" name="Text Box 5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1" name="Text Box 5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2" name="Text Box 5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3" name="Text Box 5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4" name="Text Box 5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5" name="Text Box 5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6" name="Text Box 5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7" name="Text Box 5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8" name="Text Box 5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9" name="Text Box 5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0" name="Text Box 5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1" name="Text Box 5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2" name="Text Box 5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3" name="Text Box 5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4" name="Text Box 5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5" name="Text Box 5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6" name="Text Box 5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7" name="Text Box 5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8" name="Text Box 5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9" name="Text Box 5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0" name="Text Box 5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1" name="Text Box 5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2" name="Text Box 5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3" name="Text Box 5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4" name="Text Box 5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5" name="Text Box 5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6" name="Text Box 5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7" name="Text Box 5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8" name="Text Box 5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9" name="Text Box 5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0" name="Text Box 5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1" name="Text Box 5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2" name="Text Box 5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3" name="Text Box 5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4" name="Text Box 5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5" name="Text Box 5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6" name="Text Box 5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7" name="Text Box 5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8" name="Text Box 5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9" name="Text Box 5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0" name="Text Box 5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1" name="Text Box 5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2" name="Text Box 5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3" name="Text Box 5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4" name="Text Box 5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5" name="Text Box 5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6" name="Text Box 5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7" name="Text Box 5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8" name="Text Box 5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9" name="Text Box 5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0" name="Text Box 5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1" name="Text Box 5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2" name="Text Box 5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3" name="Text Box 5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4" name="Text Box 5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5" name="Text Box 5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6" name="Text Box 5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7" name="Text Box 5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8" name="Text Box 5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9" name="Text Box 5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0" name="Text Box 5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1" name="Text Box 5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2" name="Text Box 5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3" name="Text Box 5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4" name="Text Box 5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5" name="Text Box 5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6" name="Text Box 5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7" name="Text Box 5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8" name="Text Box 5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9" name="Text Box 5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0" name="Text Box 5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1" name="Text Box 5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2" name="Text Box 5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3" name="Text Box 5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4" name="Text Box 5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5" name="Text Box 5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6" name="Text Box 5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7" name="Text Box 5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8" name="Text Box 5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9" name="Text Box 5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0" name="Text Box 5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1" name="Text Box 5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2" name="Text Box 5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3" name="Text Box 5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4" name="Text Box 5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5" name="Text Box 5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6" name="Text Box 5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7" name="Text Box 5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8" name="Text Box 5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9" name="Text Box 5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0" name="Text Box 5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1" name="Text Box 5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2" name="Text Box 5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3" name="Text Box 5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4" name="Text Box 5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5" name="Text Box 5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6" name="Text Box 5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7" name="Text Box 5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8" name="Text Box 5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9" name="Text Box 5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0" name="Text Box 5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1" name="Text Box 5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2" name="Text Box 5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3" name="Text Box 5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4" name="Text Box 5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5" name="Text Box 5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6" name="Text Box 5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7" name="Text Box 5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8" name="Text Box 5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9" name="Text Box 5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0" name="Text Box 5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1" name="Text Box 5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2" name="Text Box 5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3" name="Text Box 5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4" name="Text Box 5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5" name="Text Box 5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6" name="Text Box 5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7" name="Text Box 5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8" name="Text Box 5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9" name="Text Box 5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0" name="Text Box 5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1" name="Text Box 5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2" name="Text Box 5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3" name="Text Box 5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4" name="Text Box 5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5" name="Text Box 5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6" name="Text Box 5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7" name="Text Box 5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8" name="Text Box 5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9" name="Text Box 5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0" name="Text Box 5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1" name="Text Box 5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2" name="Text Box 5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3" name="Text Box 5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4" name="Text Box 5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5" name="Text Box 5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6" name="Text Box 5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7" name="Text Box 5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8" name="Text Box 5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9" name="Text Box 5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0" name="Text Box 5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1" name="Text Box 5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2" name="Text Box 5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3" name="Text Box 5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4" name="Text Box 5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5" name="Text Box 5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6" name="Text Box 5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7" name="Text Box 5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8" name="Text Box 5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9" name="Text Box 5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0" name="Text Box 5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1" name="Text Box 5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2" name="Text Box 5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3" name="Text Box 5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4" name="Text Box 5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5" name="Text Box 5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6" name="Text Box 5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7" name="Text Box 5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8" name="Text Box 5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9" name="Text Box 5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0" name="Text Box 5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1" name="Text Box 5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2" name="Text Box 5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3" name="Text Box 5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4" name="Text Box 5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5" name="Text Box 5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6" name="Text Box 5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7" name="Text Box 5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8" name="Text Box 5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9" name="Text Box 5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0" name="Text Box 5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1" name="Text Box 5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2" name="Text Box 5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3" name="Text Box 5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4" name="Text Box 5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5" name="Text Box 5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6" name="Text Box 5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7" name="Text Box 5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8" name="Text Box 5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9" name="Text Box 5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0" name="Text Box 5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1" name="Text Box 5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2" name="Text Box 5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3" name="Text Box 5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19050</xdr:rowOff>
    </xdr:to>
    <xdr:sp macro="" textlink="">
      <xdr:nvSpPr>
        <xdr:cNvPr id="2" name="Text Box 2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 name="Text Box 2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 name="Text Box 2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 name="Text Box 2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 name="Text Box 2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 name="Text Box 2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 name="Text Box 2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 name="Text Box 2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 name="Text Box 2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 name="Text Box 2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 name="Text Box 2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 name="Text Box 2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 name="Text Box 2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 name="Text Box 2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 name="Text Box 2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 name="Text Box 2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 name="Text Box 2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 name="Text Box 2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 name="Text Box 2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 name="Text Box 2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 name="Text Box 2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 name="Text Box 2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 name="Text Box 2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 name="Text Box 2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 name="Text Box 2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 name="Text Box 2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 name="Text Box 2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 name="Text Box 2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 name="Text Box 2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 name="Text Box 2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 name="Text Box 2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 name="Text Box 2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 name="Text Box 2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 name="Text Box 2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 name="Text Box 2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 name="Text Box 2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 name="Text Box 2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 name="Text Box 2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 name="Text Box 2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 name="Text Box 2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 name="Text Box 2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 name="Text Box 2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 name="Text Box 2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 name="Text Box 2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 name="Text Box 2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 name="Text Box 2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 name="Text Box 2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 name="Text Box 2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 name="Text Box 2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 name="Text Box 2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 name="Text Box 2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 name="Text Box 2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 name="Text Box 2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 name="Text Box 2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 name="Text Box 2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 name="Text Box 2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 name="Text Box 2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 name="Text Box 2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 name="Text Box 2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 name="Text Box 2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 name="Text Box 2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 name="Text Box 2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 name="Text Box 2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 name="Text Box 2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 name="Text Box 2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 name="Text Box 2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 name="Text Box 2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 name="Text Box 2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 name="Text Box 2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 name="Text Box 2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 name="Text Box 2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 name="Text Box 2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 name="Text Box 2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 name="Text Box 2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 name="Text Box 2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 name="Text Box 2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 name="Text Box 2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 name="Text Box 2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 name="Text Box 2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 name="Text Box 2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 name="Text Box 2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 name="Text Box 2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 name="Text Box 2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 name="Text Box 2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 name="Text Box 2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 name="Text Box 2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 name="Text Box 2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 name="Text Box 2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 name="Text Box 2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 name="Text Box 2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 name="Text Box 2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 name="Text Box 2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 name="Text Box 2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 name="Text Box 2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 name="Text Box 2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 name="Text Box 2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 name="Text Box 2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 name="Text Box 2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 name="Text Box 2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 name="Text Box 2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 name="Text Box 2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 name="Text Box 2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 name="Text Box 2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 name="Text Box 2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 name="Text Box 2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 name="Text Box 2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 name="Text Box 2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 name="Text Box 2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 name="Text Box 2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 name="Text Box 2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 name="Text Box 2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 name="Text Box 2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 name="Text Box 2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 name="Text Box 2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 name="Text Box 2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 name="Text Box 2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 name="Text Box 2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 name="Text Box 2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 name="Text Box 2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 name="Text Box 2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 name="Text Box 2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 name="Text Box 2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 name="Text Box 2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 name="Text Box 2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 name="Text Box 2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 name="Text Box 2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 name="Text Box 2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 name="Text Box 2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 name="Text Box 2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 name="Text Box 2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 name="Text Box 2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 name="Text Box 2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 name="Text Box 2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 name="Text Box 2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 name="Text Box 2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 name="Text Box 2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 name="Text Box 2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 name="Text Box 2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 name="Text Box 2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 name="Text Box 2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 name="Text Box 2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 name="Text Box 2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 name="Text Box 2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 name="Text Box 2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 name="Text Box 2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 name="Text Box 2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 name="Text Box 2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 name="Text Box 2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 name="Text Box 2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 name="Text Box 2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 name="Text Box 2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 name="Text Box 2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 name="Text Box 2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 name="Text Box 2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 name="Text Box 2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 name="Text Box 2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 name="Text Box 2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 name="Text Box 2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 name="Text Box 2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 name="Text Box 2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 name="Text Box 2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 name="Text Box 2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 name="Text Box 2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 name="Text Box 2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 name="Text Box 2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 name="Text Box 2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 name="Text Box 2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 name="Text Box 2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 name="Text Box 2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 name="Text Box 2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 name="Text Box 2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 name="Text Box 2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 name="Text Box 2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 name="Text Box 2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 name="Text Box 2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 name="Text Box 2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 name="Text Box 2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 name="Text Box 2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 name="Text Box 2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 name="Text Box 2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 name="Text Box 2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 name="Text Box 2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 name="Text Box 2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 name="Text Box 2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 name="Text Box 2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 name="Text Box 2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 name="Text Box 2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 name="Text Box 2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 name="Text Box 2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 name="Text Box 2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 name="Text Box 2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 name="Text Box 2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 name="Text Box 2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 name="Text Box 2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 name="Text Box 2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 name="Text Box 2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 name="Text Box 2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 name="Text Box 2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 name="Text Box 2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 name="Text Box 2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 name="Text Box 2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 name="Text Box 2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 name="Text Box 2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 name="Text Box 2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 name="Text Box 2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 name="Text Box 2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 name="Text Box 2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 name="Text Box 2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 name="Text Box 2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 name="Text Box 2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 name="Text Box 2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 name="Text Box 2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 name="Text Box 2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 name="Text Box 2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 name="Text Box 2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 name="Text Box 2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 name="Text Box 2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 name="Text Box 2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 name="Text Box 2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 name="Text Box 2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 name="Text Box 2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 name="Text Box 2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 name="Text Box 2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 name="Text Box 2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 name="Text Box 2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 name="Text Box 2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 name="Text Box 2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 name="Text Box 2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 name="Text Box 2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 name="Text Box 2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 name="Text Box 2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 name="Text Box 2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 name="Text Box 2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 name="Text Box 2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 name="Text Box 2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 name="Text Box 2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 name="Text Box 2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 name="Text Box 2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 name="Text Box 2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 name="Text Box 2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 name="Text Box 2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 name="Text Box 2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 name="Text Box 2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 name="Text Box 2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 name="Text Box 2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 name="Text Box 2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 name="Text Box 2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 name="Text Box 2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 name="Text Box 2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 name="Text Box 2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 name="Text Box 2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 name="Text Box 2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 name="Text Box 2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 name="Text Box 2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 name="Text Box 2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 name="Text Box 2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 name="Text Box 2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 name="Text Box 2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 name="Text Box 2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 name="Text Box 2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 name="Text Box 2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 name="Text Box 2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 name="Text Box 2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 name="Text Box 2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 name="Text Box 2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 name="Text Box 2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 name="Text Box 2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 name="Text Box 2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 name="Text Box 2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 name="Text Box 2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 name="Text Box 2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 name="Text Box 2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 name="Text Box 2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 name="Text Box 2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 name="Text Box 2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 name="Text Box 2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 name="Text Box 2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 name="Text Box 2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 name="Text Box 2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 name="Text Box 2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 name="Text Box 2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 name="Text Box 2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 name="Text Box 2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 name="Text Box 2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 name="Text Box 2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 name="Text Box 2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 name="Text Box 2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 name="Text Box 2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 name="Text Box 2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 name="Text Box 2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 name="Text Box 2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 name="Text Box 2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 name="Text Box 2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 name="Text Box 2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 name="Text Box 2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 name="Text Box 2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 name="Text Box 2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 name="Text Box 2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 name="Text Box 2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 name="Text Box 2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 name="Text Box 2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 name="Text Box 2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 name="Text Box 2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 name="Text Box 2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 name="Text Box 2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 name="Text Box 2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 name="Text Box 2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 name="Text Box 2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 name="Text Box 2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 name="Text Box 2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 name="Text Box 2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 name="Text Box 2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 name="Text Box 2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 name="Text Box 2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 name="Text Box 2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 name="Text Box 2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 name="Text Box 2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 name="Text Box 2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 name="Text Box 2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 name="Text Box 2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 name="Text Box 2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 name="Text Box 2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 name="Text Box 2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 name="Text Box 2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 name="Text Box 2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 name="Text Box 2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 name="Text Box 2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 name="Text Box 2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 name="Text Box 2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 name="Text Box 2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 name="Text Box 2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 name="Text Box 2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 name="Text Box 2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 name="Text Box 2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 name="Text Box 2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 name="Text Box 2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 name="Text Box 2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 name="Text Box 2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 name="Text Box 2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 name="Text Box 2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 name="Text Box 2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 name="Text Box 2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 name="Text Box 2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 name="Text Box 2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 name="Text Box 2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 name="Text Box 2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 name="Text Box 2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 name="Text Box 2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 name="Text Box 2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 name="Text Box 2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 name="Text Box 2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 name="Text Box 2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 name="Text Box 2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 name="Text Box 2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 name="Text Box 2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 name="Text Box 2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 name="Text Box 2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 name="Text Box 2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 name="Text Box 2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 name="Text Box 2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 name="Text Box 2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 name="Text Box 2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 name="Text Box 2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 name="Text Box 2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 name="Text Box 2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 name="Text Box 2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 name="Text Box 2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 name="Text Box 2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 name="Text Box 2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 name="Text Box 2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 name="Text Box 2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 name="Text Box 2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 name="Text Box 3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 name="Text Box 3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 name="Text Box 3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 name="Text Box 3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 name="Text Box 3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 name="Text Box 3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 name="Text Box 3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 name="Text Box 3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 name="Text Box 3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 name="Text Box 3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 name="Text Box 3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 name="Text Box 3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 name="Text Box 3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 name="Text Box 3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 name="Text Box 3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 name="Text Box 3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 name="Text Box 3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 name="Text Box 3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 name="Text Box 3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 name="Text Box 3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 name="Text Box 3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 name="Text Box 3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 name="Text Box 3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 name="Text Box 3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 name="Text Box 3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 name="Text Box 3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 name="Text Box 3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 name="Text Box 3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 name="Text Box 3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 name="Text Box 3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 name="Text Box 3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 name="Text Box 3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 name="Text Box 3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 name="Text Box 3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 name="Text Box 3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 name="Text Box 3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 name="Text Box 3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 name="Text Box 3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 name="Text Box 3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 name="Text Box 3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 name="Text Box 3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 name="Text Box 3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 name="Text Box 3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 name="Text Box 3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 name="Text Box 3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 name="Text Box 3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 name="Text Box 3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 name="Text Box 3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 name="Text Box 3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 name="Text Box 3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 name="Text Box 3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 name="Text Box 3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 name="Text Box 3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 name="Text Box 3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 name="Text Box 3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 name="Text Box 3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 name="Text Box 3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 name="Text Box 3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 name="Text Box 3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 name="Text Box 3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 name="Text Box 3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 name="Text Box 3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 name="Text Box 3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 name="Text Box 3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 name="Text Box 3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 name="Text Box 3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 name="Text Box 3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 name="Text Box 3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 name="Text Box 3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 name="Text Box 3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 name="Text Box 3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 name="Text Box 3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 name="Text Box 3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 name="Text Box 3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 name="Text Box 3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 name="Text Box 3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 name="Text Box 3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 name="Text Box 3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 name="Text Box 3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 name="Text Box 3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 name="Text Box 3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 name="Text Box 3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 name="Text Box 3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 name="Text Box 3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 name="Text Box 3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 name="Text Box 3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 name="Text Box 3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 name="Text Box 3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 name="Text Box 3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 name="Text Box 3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 name="Text Box 3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 name="Text Box 3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 name="Text Box 3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 name="Text Box 3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 name="Text Box 3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 name="Text Box 3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 name="Text Box 3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 name="Text Box 3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 name="Text Box 3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 name="Text Box 3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 name="Text Box 3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 name="Text Box 3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 name="Text Box 3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 name="Text Box 3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 name="Text Box 3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 name="Text Box 3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 name="Text Box 3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 name="Text Box 3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 name="Text Box 3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 name="Text Box 3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 name="Text Box 3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 name="Text Box 3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 name="Text Box 3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 name="Text Box 3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 name="Text Box 3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 name="Text Box 3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 name="Text Box 3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 name="Text Box 3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 name="Text Box 3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 name="Text Box 3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 name="Text Box 3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 name="Text Box 3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 name="Text Box 3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 name="Text Box 3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 name="Text Box 3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 name="Text Box 3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 name="Text Box 3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 name="Text Box 3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 name="Text Box 3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 name="Text Box 3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 name="Text Box 3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 name="Text Box 3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 name="Text Box 3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 name="Text Box 3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 name="Text Box 3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 name="Text Box 3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 name="Text Box 3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 name="Text Box 3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 name="Text Box 3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 name="Text Box 3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 name="Text Box 3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 name="Text Box 3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 name="Text Box 3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 name="Text Box 3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 name="Text Box 3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 name="Text Box 3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 name="Text Box 3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 name="Text Box 3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 name="Text Box 3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 name="Text Box 3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 name="Text Box 3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 name="Text Box 3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 name="Text Box 3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 name="Text Box 3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 name="Text Box 3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 name="Text Box 3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 name="Text Box 3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 name="Text Box 3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 name="Text Box 3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 name="Text Box 3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 name="Text Box 3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 name="Text Box 3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 name="Text Box 3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 name="Text Box 3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 name="Text Box 3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 name="Text Box 3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 name="Text Box 3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 name="Text Box 3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 name="Text Box 3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 name="Text Box 3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 name="Text Box 3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 name="Text Box 3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 name="Text Box 3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 name="Text Box 3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 name="Text Box 3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 name="Text Box 3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 name="Text Box 3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 name="Text Box 3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 name="Text Box 3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 name="Text Box 3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 name="Text Box 3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 name="Text Box 3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 name="Text Box 3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 name="Text Box 3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 name="Text Box 3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 name="Text Box 3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 name="Text Box 3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 name="Text Box 3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 name="Text Box 3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 name="Text Box 3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 name="Text Box 3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5" name="Text Box 3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6" name="Text Box 3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7" name="Text Box 3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8" name="Text Box 3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9" name="Text Box 3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0" name="Text Box 3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1" name="Text Box 3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2" name="Text Box 3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3" name="Text Box 3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4" name="Text Box 3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5" name="Text Box 3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6" name="Text Box 3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7" name="Text Box 3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8" name="Text Box 3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9" name="Text Box 3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0" name="Text Box 3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1" name="Text Box 3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2" name="Text Box 3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3" name="Text Box 3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4" name="Text Box 3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5" name="Text Box 3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6" name="Text Box 3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7" name="Text Box 3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8" name="Text Box 3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9" name="Text Box 3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0" name="Text Box 3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1" name="Text Box 3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2" name="Text Box 3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3" name="Text Box 3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4" name="Text Box 3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5" name="Text Box 3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6" name="Text Box 3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7" name="Text Box 3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8" name="Text Box 3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9" name="Text Box 3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0" name="Text Box 3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1" name="Text Box 3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2" name="Text Box 3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3" name="Text Box 3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4" name="Text Box 3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5" name="Text Box 3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6" name="Text Box 3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7" name="Text Box 3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8" name="Text Box 3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9" name="Text Box 3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0" name="Text Box 3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1" name="Text Box 3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2" name="Text Box 3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3" name="Text Box 3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4" name="Text Box 3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5" name="Text Box 3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6" name="Text Box 3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7" name="Text Box 3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8" name="Text Box 3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9" name="Text Box 3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0" name="Text Box 3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1" name="Text Box 3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2" name="Text Box 3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3" name="Text Box 3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4" name="Text Box 3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5" name="Text Box 3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6" name="Text Box 3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7" name="Text Box 3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8" name="Text Box 3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9" name="Text Box 3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0" name="Text Box 3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1" name="Text Box 3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2" name="Text Box 3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3" name="Text Box 3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4" name="Text Box 3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5" name="Text Box 3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6" name="Text Box 3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7" name="Text Box 3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8" name="Text Box 3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9" name="Text Box 3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0" name="Text Box 3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1" name="Text Box 3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2" name="Text Box 3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3" name="Text Box 3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4" name="Text Box 3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5" name="Text Box 3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6" name="Text Box 3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7" name="Text Box 3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8" name="Text Box 3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9" name="Text Box 3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0" name="Text Box 3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1" name="Text Box 3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2" name="Text Box 3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3" name="Text Box 3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4" name="Text Box 3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5" name="Text Box 3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6" name="Text Box 3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7" name="Text Box 3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8" name="Text Box 3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9" name="Text Box 3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0" name="Text Box 3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1" name="Text Box 3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2" name="Text Box 3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3" name="Text Box 3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4" name="Text Box 3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5" name="Text Box 3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6" name="Text Box 3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7" name="Text Box 3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8" name="Text Box 3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9" name="Text Box 3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0" name="Text Box 3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1" name="Text Box 3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2" name="Text Box 3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3" name="Text Box 3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4" name="Text Box 3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5" name="Text Box 3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6" name="Text Box 3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7" name="Text Box 3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8" name="Text Box 3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9" name="Text Box 3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0" name="Text Box 3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1" name="Text Box 3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2" name="Text Box 3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3" name="Text Box 3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4" name="Text Box 3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5" name="Text Box 3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6" name="Text Box 3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7" name="Text Box 3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8" name="Text Box 3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9" name="Text Box 3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0" name="Text Box 3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1" name="Text Box 3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2" name="Text Box 3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3" name="Text Box 3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4" name="Text Box 3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5" name="Text Box 3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6" name="Text Box 3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7" name="Text Box 3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8" name="Text Box 3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9" name="Text Box 3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0" name="Text Box 3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1" name="Text Box 3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2" name="Text Box 3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3" name="Text Box 3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4" name="Text Box 3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5" name="Text Box 3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6" name="Text Box 3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7" name="Text Box 3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8" name="Text Box 3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9" name="Text Box 3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0" name="Text Box 3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1" name="Text Box 3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2" name="Text Box 3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3" name="Text Box 3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4" name="Text Box 3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5" name="Text Box 3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6" name="Text Box 3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7" name="Text Box 3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8" name="Text Box 3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9" name="Text Box 3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0" name="Text Box 3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1" name="Text Box 3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2" name="Text Box 3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3" name="Text Box 3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4" name="Text Box 3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5" name="Text Box 3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6" name="Text Box 3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7" name="Text Box 3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8" name="Text Box 3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9" name="Text Box 3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0" name="Text Box 3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1" name="Text Box 3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2" name="Text Box 3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3" name="Text Box 3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4" name="Text Box 3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5" name="Text Box 3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6" name="Text Box 3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7" name="Text Box 3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8" name="Text Box 3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9" name="Text Box 3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0" name="Text Box 3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1" name="Text Box 3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2" name="Text Box 3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3" name="Text Box 3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4" name="Text Box 3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5" name="Text Box 3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6" name="Text Box 3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7" name="Text Box 3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8" name="Text Box 3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9" name="Text Box 3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0" name="Text Box 3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1" name="Text Box 3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2" name="Text Box 3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3" name="Text Box 3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4" name="Text Box 3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5" name="Text Box 3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6" name="Text Box 3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7" name="Text Box 3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8" name="Text Box 3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9" name="Text Box 3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0" name="Text Box 3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1" name="Text Box 3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2" name="Text Box 3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3" name="Text Box 3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4" name="Text Box 3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5" name="Text Box 3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6" name="Text Box 3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7" name="Text Box 3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8" name="Text Box 3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9" name="Text Box 3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0" name="Text Box 3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1" name="Text Box 3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2" name="Text Box 3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3" name="Text Box 3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4" name="Text Box 3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5" name="Text Box 3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6" name="Text Box 3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7" name="Text Box 3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8" name="Text Box 3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9" name="Text Box 3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0" name="Text Box 3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1" name="Text Box 3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2" name="Text Box 34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3" name="Text Box 34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4" name="Text Box 34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5" name="Text Box 34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6" name="Text Box 34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7" name="Text Box 34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8" name="Text Box 34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9" name="Text Box 34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0" name="Text Box 34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1" name="Text Box 34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2" name="Text Box 34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3" name="Text Box 34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4" name="Text Box 34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5" name="Text Box 34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6" name="Text Box 34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7" name="Text Box 34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8" name="Text Box 34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9" name="Text Box 34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0" name="Text Box 34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1" name="Text Box 3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2" name="Text Box 3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3" name="Text Box 3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4" name="Text Box 3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5" name="Text Box 3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6" name="Text Box 3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7" name="Text Box 3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8" name="Text Box 3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9" name="Text Box 3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0" name="Text Box 3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1" name="Text Box 3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2" name="Text Box 3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3" name="Text Box 3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4" name="Text Box 3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5" name="Text Box 3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6" name="Text Box 3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7" name="Text Box 3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8" name="Text Box 3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9" name="Text Box 3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0" name="Text Box 3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1" name="Text Box 3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2" name="Text Box 3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3" name="Text Box 3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4" name="Text Box 3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5" name="Text Box 3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6" name="Text Box 3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7" name="Text Box 3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8" name="Text Box 3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9" name="Text Box 3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0" name="Text Box 3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1" name="Text Box 3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2" name="Text Box 3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3" name="Text Box 3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4" name="Text Box 3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5" name="Text Box 3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6" name="Text Box 3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7" name="Text Box 3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8" name="Text Box 3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9" name="Text Box 3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0" name="Text Box 3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1" name="Text Box 3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2" name="Text Box 3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3" name="Text Box 34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4" name="Text Box 34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5" name="Text Box 34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6" name="Text Box 34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7" name="Text Box 34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8" name="Text Box 34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9" name="Text Box 34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0" name="Text Box 34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1" name="Text Box 34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2" name="Text Box 34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3" name="Text Box 34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4" name="Text Box 34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5" name="Text Box 34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6" name="Text Box 34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7" name="Text Box 34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8" name="Text Box 34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9" name="Text Box 34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0" name="Text Box 34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1" name="Text Box 34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2" name="Text Box 34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3" name="Text Box 34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4" name="Text Box 34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5" name="Text Box 34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6" name="Text Box 34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7" name="Text Box 34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8" name="Text Box 34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9" name="Text Box 34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0" name="Text Box 34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1" name="Text Box 34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2" name="Text Box 34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3" name="Text Box 34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4" name="Text Box 35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5" name="Text Box 35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6" name="Text Box 35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7" name="Text Box 35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8" name="Text Box 35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9" name="Text Box 35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0" name="Text Box 35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1" name="Text Box 35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2" name="Text Box 35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3" name="Text Box 35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4" name="Text Box 35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5" name="Text Box 35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6" name="Text Box 35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7" name="Text Box 35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8" name="Text Box 35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9" name="Text Box 35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0" name="Text Box 35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1" name="Text Box 35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2" name="Text Box 35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3" name="Text Box 35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4" name="Text Box 35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5" name="Text Box 35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6" name="Text Box 35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7" name="Text Box 35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8" name="Text Box 35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9" name="Text Box 35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0" name="Text Box 35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1" name="Text Box 35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2" name="Text Box 35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3" name="Text Box 35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4" name="Text Box 35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5" name="Text Box 35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6" name="Text Box 35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7" name="Text Box 35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8" name="Text Box 35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9" name="Text Box 35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0" name="Text Box 35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1" name="Text Box 35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2" name="Text Box 35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3" name="Text Box 35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4" name="Text Box 35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5" name="Text Box 35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6" name="Text Box 35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7" name="Text Box 35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8" name="Text Box 35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9" name="Text Box 35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0" name="Text Box 35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1" name="Text Box 35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2" name="Text Box 35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3" name="Text Box 35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4" name="Text Box 35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5" name="Text Box 35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6" name="Text Box 35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7" name="Text Box 35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8" name="Text Box 35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9" name="Text Box 35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0" name="Text Box 35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1" name="Text Box 35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2" name="Text Box 35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3" name="Text Box 35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4" name="Text Box 35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5" name="Text Box 35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6" name="Text Box 35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7" name="Text Box 35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8" name="Text Box 35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9" name="Text Box 35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0" name="Text Box 35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1" name="Text Box 35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2" name="Text Box 35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3" name="Text Box 35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4" name="Text Box 35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5" name="Text Box 35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6" name="Text Box 35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7" name="Text Box 35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8" name="Text Box 35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9" name="Text Box 35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0" name="Text Box 35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1" name="Text Box 35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2" name="Text Box 35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3" name="Text Box 35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4" name="Text Box 35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5" name="Text Box 35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6" name="Text Box 35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7" name="Text Box 35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8" name="Text Box 35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9" name="Text Box 35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0" name="Text Box 3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1" name="Text Box 3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2" name="Text Box 3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3" name="Text Box 3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4" name="Text Box 3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5" name="Text Box 3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6" name="Text Box 3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7" name="Text Box 3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8" name="Text Box 3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9" name="Text Box 3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0" name="Text Box 3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1" name="Text Box 3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2" name="Text Box 3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3" name="Text Box 3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4" name="Text Box 3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5" name="Text Box 3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6" name="Text Box 3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7" name="Text Box 3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8" name="Text Box 3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9" name="Text Box 3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0" name="Text Box 3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1" name="Text Box 3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2" name="Text Box 3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3" name="Text Box 3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4" name="Text Box 3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5" name="Text Box 3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6" name="Text Box 3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7" name="Text Box 3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8" name="Text Box 3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9" name="Text Box 3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0" name="Text Box 3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1" name="Text Box 3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2" name="Text Box 3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3" name="Text Box 3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4" name="Text Box 3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5" name="Text Box 3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6" name="Text Box 3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7" name="Text Box 3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8" name="Text Box 3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9" name="Text Box 3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0" name="Text Box 3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1" name="Text Box 3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2" name="Text Box 3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3" name="Text Box 3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4" name="Text Box 3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5" name="Text Box 3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6" name="Text Box 3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7" name="Text Box 3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8" name="Text Box 3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9" name="Text Box 3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0" name="Text Box 3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1" name="Text Box 3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2" name="Text Box 3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3" name="Text Box 3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4" name="Text Box 3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5" name="Text Box 3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6" name="Text Box 3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7" name="Text Box 3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8" name="Text Box 3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9" name="Text Box 36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0" name="Text Box 36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1" name="Text Box 36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2" name="Text Box 36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3" name="Text Box 36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4" name="Text Box 36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5" name="Text Box 36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6" name="Text Box 36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7" name="Text Box 36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8" name="Text Box 36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9" name="Text Box 36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0" name="Text Box 36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1" name="Text Box 36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2" name="Text Box 36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3" name="Text Box 36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4" name="Text Box 36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5" name="Text Box 36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6" name="Text Box 36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7" name="Text Box 36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8" name="Text Box 36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9" name="Text Box 36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0" name="Text Box 36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1" name="Text Box 36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2" name="Text Box 36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3" name="Text Box 36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4" name="Text Box 36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5" name="Text Box 36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6" name="Text Box 36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7" name="Text Box 36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8" name="Text Box 36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9" name="Text Box 36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0" name="Text Box 36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1" name="Text Box 36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2" name="Text Box 36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3" name="Text Box 36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4" name="Text Box 36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5" name="Text Box 36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6" name="Text Box 36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7" name="Text Box 36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8" name="Text Box 36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9" name="Text Box 36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0" name="Text Box 36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1" name="Text Box 3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2" name="Text Box 3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3" name="Text Box 3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4" name="Text Box 3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5" name="Text Box 3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6" name="Text Box 3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7" name="Text Box 3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8" name="Text Box 3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9" name="Text Box 3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0" name="Text Box 3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1" name="Text Box 3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2" name="Text Box 3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3" name="Text Box 3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4" name="Text Box 3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5" name="Text Box 3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6" name="Text Box 3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7" name="Text Box 3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8" name="Text Box 3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9" name="Text Box 3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0" name="Text Box 3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1" name="Text Box 3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2" name="Text Box 3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3" name="Text Box 3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4" name="Text Box 3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5" name="Text Box 3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6" name="Text Box 3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7" name="Text Box 3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8" name="Text Box 3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9" name="Text Box 3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0" name="Text Box 3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1" name="Text Box 3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2" name="Text Box 3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3" name="Text Box 3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4" name="Text Box 3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5" name="Text Box 3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6" name="Text Box 3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7" name="Text Box 3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8" name="Text Box 3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9" name="Text Box 3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0" name="Text Box 3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1" name="Text Box 3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2" name="Text Box 3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3" name="Text Box 3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4" name="Text Box 3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5" name="Text Box 3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6" name="Text Box 3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7" name="Text Box 3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8" name="Text Box 3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9" name="Text Box 3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0" name="Text Box 3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1" name="Text Box 3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2" name="Text Box 3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3" name="Text Box 3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4" name="Text Box 3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5" name="Text Box 3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6" name="Text Box 3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7" name="Text Box 3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8" name="Text Box 3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9" name="Text Box 3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0" name="Text Box 3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1" name="Text Box 3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2" name="Text Box 3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3" name="Text Box 3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4" name="Text Box 3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5" name="Text Box 3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6" name="Text Box 3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7" name="Text Box 3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8" name="Text Box 3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9" name="Text Box 3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0" name="Text Box 3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1" name="Text Box 3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2" name="Text Box 3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3" name="Text Box 3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4" name="Text Box 3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5" name="Text Box 3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6" name="Text Box 3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7" name="Text Box 3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8" name="Text Box 3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9" name="Text Box 3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0" name="Text Box 3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1" name="Text Box 3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2" name="Text Box 3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3" name="Text Box 3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4" name="Text Box 3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5" name="Text Box 3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6" name="Text Box 3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7" name="Text Box 3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8" name="Text Box 3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9" name="Text Box 3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0" name="Text Box 3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1" name="Text Box 3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2" name="Text Box 3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3" name="Text Box 3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4" name="Text Box 3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5" name="Text Box 3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6" name="Text Box 3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7" name="Text Box 3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8" name="Text Box 3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9" name="Text Box 3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0" name="Text Box 3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1" name="Text Box 3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2" name="Text Box 3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3" name="Text Box 3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4" name="Text Box 3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5" name="Text Box 3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6" name="Text Box 3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7" name="Text Box 3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8" name="Text Box 3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9" name="Text Box 3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0" name="Text Box 3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1" name="Text Box 3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2" name="Text Box 3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3" name="Text Box 3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4" name="Text Box 3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5" name="Text Box 3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6" name="Text Box 3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7" name="Text Box 3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8" name="Text Box 3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9" name="Text Box 3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0" name="Text Box 3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1" name="Text Box 3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2" name="Text Box 3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3" name="Text Box 3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4" name="Text Box 3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5" name="Text Box 3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6" name="Text Box 3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7" name="Text Box 3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8" name="Text Box 3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9" name="Text Box 3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0" name="Text Box 3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1" name="Text Box 3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2" name="Text Box 3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3" name="Text Box 3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4" name="Text Box 3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5" name="Text Box 3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6" name="Text Box 3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7" name="Text Box 3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8" name="Text Box 3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9" name="Text Box 3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0" name="Text Box 3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1" name="Text Box 3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2" name="Text Box 3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3" name="Text Box 3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4" name="Text Box 3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5" name="Text Box 3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6" name="Text Box 3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7" name="Text Box 3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8" name="Text Box 3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9" name="Text Box 3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0" name="Text Box 3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1" name="Text Box 3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2" name="Text Box 3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3" name="Text Box 3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4" name="Text Box 3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5" name="Text Box 3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6" name="Text Box 3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7" name="Text Box 3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8" name="Text Box 3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9" name="Text Box 3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0" name="Text Box 3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1" name="Text Box 3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2" name="Text Box 3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3" name="Text Box 3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4" name="Text Box 3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5" name="Text Box 3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6" name="Text Box 3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7" name="Text Box 3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8" name="Text Box 3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9" name="Text Box 3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0" name="Text Box 3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1" name="Text Box 3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2" name="Text Box 3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3" name="Text Box 3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4" name="Text Box 3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5" name="Text Box 3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6" name="Text Box 3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7" name="Text Box 3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8" name="Text Box 3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9" name="Text Box 3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0" name="Text Box 3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1" name="Text Box 3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2" name="Text Box 3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3" name="Text Box 3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4" name="Text Box 3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5" name="Text Box 3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6" name="Text Box 3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7" name="Text Box 3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8" name="Text Box 3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9" name="Text Box 3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0" name="Text Box 3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1" name="Text Box 3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2" name="Text Box 3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3" name="Text Box 3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4" name="Text Box 3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5" name="Text Box 3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6" name="Text Box 3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7" name="Text Box 3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8" name="Text Box 3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9" name="Text Box 3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0" name="Text Box 3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1" name="Text Box 3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2" name="Text Box 3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3" name="Text Box 3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4" name="Text Box 3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5" name="Text Box 3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6" name="Text Box 3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7" name="Text Box 3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8" name="Text Box 3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9" name="Text Box 3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0" name="Text Box 3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1" name="Text Box 3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2" name="Text Box 3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3" name="Text Box 3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4" name="Text Box 3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5" name="Text Box 3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6" name="Text Box 3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7" name="Text Box 3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8" name="Text Box 3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9" name="Text Box 3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0" name="Text Box 3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1" name="Text Box 3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2" name="Text Box 3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3" name="Text Box 3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4" name="Text Box 3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5" name="Text Box 3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6" name="Text Box 3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7" name="Text Box 3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8" name="Text Box 3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9" name="Text Box 3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0" name="Text Box 3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1" name="Text Box 3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2" name="Text Box 3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3" name="Text Box 3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4" name="Text Box 3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5" name="Text Box 3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6" name="Text Box 3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7" name="Text Box 3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8" name="Text Box 3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9" name="Text Box 3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0" name="Text Box 3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1" name="Text Box 3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2" name="Text Box 3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3" name="Text Box 3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4" name="Text Box 3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5" name="Text Box 3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6" name="Text Box 3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7" name="Text Box 3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8" name="Text Box 3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9" name="Text Box 3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0" name="Text Box 3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1" name="Text Box 3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2" name="Text Box 3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3" name="Text Box 3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4" name="Text Box 3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5" name="Text Box 3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6" name="Text Box 3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7" name="Text Box 3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8" name="Text Box 3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9" name="Text Box 3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0" name="Text Box 3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1" name="Text Box 3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2" name="Text Box 3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3" name="Text Box 3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4" name="Text Box 3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5" name="Text Box 3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6" name="Text Box 3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7" name="Text Box 3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8" name="Text Box 3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9" name="Text Box 3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0" name="Text Box 3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1" name="Text Box 3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2" name="Text Box 3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3" name="Text Box 3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4" name="Text Box 3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5" name="Text Box 3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6" name="Text Box 3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7" name="Text Box 3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8" name="Text Box 3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9" name="Text Box 3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0" name="Text Box 3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1" name="Text Box 3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2" name="Text Box 3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3" name="Text Box 3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4" name="Text Box 3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5" name="Text Box 3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6" name="Text Box 3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7" name="Text Box 3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8" name="Text Box 3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9" name="Text Box 3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0" name="Text Box 3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1" name="Text Box 3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2" name="Text Box 3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3" name="Text Box 3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4" name="Text Box 3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5" name="Text Box 3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6" name="Text Box 3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7" name="Text Box 3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8" name="Text Box 3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9" name="Text Box 3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0" name="Text Box 3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1" name="Text Box 3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2" name="Text Box 3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3" name="Text Box 3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4" name="Text Box 3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5" name="Text Box 3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6" name="Text Box 3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7" name="Text Box 3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8" name="Text Box 3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9" name="Text Box 3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0" name="Text Box 3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1" name="Text Box 3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2" name="Text Box 3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3" name="Text Box 3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4" name="Text Box 4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5" name="Text Box 4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6" name="Text Box 4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7" name="Text Box 4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8" name="Text Box 4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9" name="Text Box 4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0" name="Text Box 4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1" name="Text Box 4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2" name="Text Box 4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3" name="Text Box 4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4" name="Text Box 4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5" name="Text Box 4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6" name="Text Box 4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7" name="Text Box 4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8" name="Text Box 4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9" name="Text Box 4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0" name="Text Box 4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1" name="Text Box 4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2" name="Text Box 4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3" name="Text Box 4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4" name="Text Box 4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5" name="Text Box 4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6" name="Text Box 4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7" name="Text Box 4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8" name="Text Box 4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9" name="Text Box 4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0" name="Text Box 4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1" name="Text Box 4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2" name="Text Box 4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3" name="Text Box 4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4" name="Text Box 4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5" name="Text Box 4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6" name="Text Box 4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7" name="Text Box 4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8" name="Text Box 4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9" name="Text Box 4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0" name="Text Box 4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1" name="Text Box 4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2" name="Text Box 4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3" name="Text Box 4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4" name="Text Box 4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5" name="Text Box 4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6" name="Text Box 4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7" name="Text Box 4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8" name="Text Box 4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9" name="Text Box 4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0" name="Text Box 4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1" name="Text Box 4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2" name="Text Box 4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3" name="Text Box 4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4" name="Text Box 4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5" name="Text Box 4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6" name="Text Box 4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7" name="Text Box 4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8" name="Text Box 4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9" name="Text Box 4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0" name="Text Box 4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1" name="Text Box 4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2" name="Text Box 4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3" name="Text Box 4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4" name="Text Box 4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5" name="Text Box 4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6" name="Text Box 4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7" name="Text Box 4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8" name="Text Box 4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9" name="Text Box 4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0" name="Text Box 4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1" name="Text Box 4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2" name="Text Box 4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3" name="Text Box 4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4" name="Text Box 4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5" name="Text Box 4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6" name="Text Box 4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7" name="Text Box 4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8" name="Text Box 4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9" name="Text Box 4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0" name="Text Box 4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1" name="Text Box 4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2" name="Text Box 4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3" name="Text Box 4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4" name="Text Box 4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5" name="Text Box 4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6" name="Text Box 4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7" name="Text Box 4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8" name="Text Box 4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9" name="Text Box 4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0" name="Text Box 4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1" name="Text Box 4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2" name="Text Box 4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3" name="Text Box 4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4" name="Text Box 4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5" name="Text Box 4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6" name="Text Box 4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7" name="Text Box 4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8" name="Text Box 4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9" name="Text Box 4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0" name="Text Box 4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1" name="Text Box 4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2" name="Text Box 4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3" name="Text Box 4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4" name="Text Box 4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5" name="Text Box 4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6" name="Text Box 4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7" name="Text Box 4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8" name="Text Box 4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9" name="Text Box 4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0" name="Text Box 4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1" name="Text Box 4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2" name="Text Box 4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3" name="Text Box 4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4" name="Text Box 4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5" name="Text Box 4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6" name="Text Box 4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7" name="Text Box 4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8" name="Text Box 4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9" name="Text Box 4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0" name="Text Box 4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1" name="Text Box 4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2" name="Text Box 4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3" name="Text Box 4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4" name="Text Box 4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5" name="Text Box 4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6" name="Text Box 4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7" name="Text Box 4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8" name="Text Box 4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9" name="Text Box 4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0" name="Text Box 4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1" name="Text Box 4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2" name="Text Box 4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3" name="Text Box 4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4" name="Text Box 4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5" name="Text Box 4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6" name="Text Box 4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7" name="Text Box 4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8" name="Text Box 4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9" name="Text Box 4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0" name="Text Box 4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1" name="Text Box 4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2" name="Text Box 4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3" name="Text Box 4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4" name="Text Box 4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5" name="Text Box 4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6" name="Text Box 4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7" name="Text Box 4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8" name="Text Box 4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9" name="Text Box 4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0" name="Text Box 4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1" name="Text Box 4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2" name="Text Box 4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3" name="Text Box 4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4" name="Text Box 4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5" name="Text Box 4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6" name="Text Box 4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7" name="Text Box 4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8" name="Text Box 4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9" name="Text Box 4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0" name="Text Box 4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1" name="Text Box 4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2" name="Text Box 4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3" name="Text Box 4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4" name="Text Box 4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5" name="Text Box 4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6" name="Text Box 4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7" name="Text Box 4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8" name="Text Box 4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9" name="Text Box 4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0" name="Text Box 4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1" name="Text Box 4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2" name="Text Box 4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3" name="Text Box 4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4" name="Text Box 4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5" name="Text Box 4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6" name="Text Box 4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7" name="Text Box 4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8" name="Text Box 4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9" name="Text Box 4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0" name="Text Box 4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1" name="Text Box 4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2" name="Text Box 4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3" name="Text Box 4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4" name="Text Box 4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5" name="Text Box 4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6" name="Text Box 4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7" name="Text Box 4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8" name="Text Box 4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9" name="Text Box 4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0" name="Text Box 4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1" name="Text Box 4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2" name="Text Box 4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3" name="Text Box 4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4" name="Text Box 4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5" name="Text Box 4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6" name="Text Box 4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7" name="Text Box 4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8" name="Text Box 4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9" name="Text Box 4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0" name="Text Box 4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1" name="Text Box 4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2" name="Text Box 4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3" name="Text Box 4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4" name="Text Box 4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5" name="Text Box 4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6" name="Text Box 4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7" name="Text Box 4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8" name="Text Box 4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9" name="Text Box 4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0" name="Text Box 4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1" name="Text Box 4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2" name="Text Box 4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3" name="Text Box 4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4" name="Text Box 4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5" name="Text Box 4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6" name="Text Box 4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7" name="Text Box 4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8" name="Text Box 4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9" name="Text Box 4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0" name="Text Box 4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1" name="Text Box 4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2" name="Text Box 4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3" name="Text Box 4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4" name="Text Box 4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5" name="Text Box 4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6" name="Text Box 4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7" name="Text Box 4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8" name="Text Box 4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9" name="Text Box 4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0" name="Text Box 4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1" name="Text Box 4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2" name="Text Box 4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3" name="Text Box 4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4" name="Text Box 4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5" name="Text Box 4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6" name="Text Box 4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7" name="Text Box 4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8" name="Text Box 4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9" name="Text Box 4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0" name="Text Box 4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1" name="Text Box 4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2" name="Text Box 4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3" name="Text Box 4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4" name="Text Box 4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5" name="Text Box 4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6" name="Text Box 4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7" name="Text Box 4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8" name="Text Box 4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9" name="Text Box 4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0" name="Text Box 4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1" name="Text Box 4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2" name="Text Box 4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3" name="Text Box 4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4" name="Text Box 4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5" name="Text Box 4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6" name="Text Box 4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7" name="Text Box 4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8" name="Text Box 4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9" name="Text Box 4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0" name="Text Box 4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1" name="Text Box 4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2" name="Text Box 4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3" name="Text Box 4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4" name="Text Box 4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5" name="Text Box 4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6" name="Text Box 4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7" name="Text Box 4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8" name="Text Box 4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9" name="Text Box 4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0" name="Text Box 4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1" name="Text Box 4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2" name="Text Box 4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3" name="Text Box 4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4" name="Text Box 4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5" name="Text Box 4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6" name="Text Box 4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7" name="Text Box 4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8" name="Text Box 4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9" name="Text Box 4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0" name="Text Box 4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1" name="Text Box 4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2" name="Text Box 4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3" name="Text Box 4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4" name="Text Box 4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5" name="Text Box 4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6" name="Text Box 4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7" name="Text Box 4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8" name="Text Box 4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9" name="Text Box 4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0" name="Text Box 4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1" name="Text Box 4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2" name="Text Box 4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3" name="Text Box 4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4" name="Text Box 4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5" name="Text Box 4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6" name="Text Box 4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7" name="Text Box 4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8" name="Text Box 4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9" name="Text Box 4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0" name="Text Box 4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1" name="Text Box 4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2" name="Text Box 4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3" name="Text Box 4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4" name="Text Box 4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5" name="Text Box 4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6" name="Text Box 4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7" name="Text Box 4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8" name="Text Box 4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9" name="Text Box 4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0" name="Text Box 4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1" name="Text Box 4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2" name="Text Box 4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3" name="Text Box 4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4" name="Text Box 4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5" name="Text Box 4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6" name="Text Box 4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7" name="Text Box 4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8" name="Text Box 4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9" name="Text Box 4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0" name="Text Box 4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1" name="Text Box 4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2" name="Text Box 4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3" name="Text Box 4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4" name="Text Box 4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5" name="Text Box 4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6" name="Text Box 4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7" name="Text Box 4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8" name="Text Box 4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9" name="Text Box 4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0" name="Text Box 4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1" name="Text Box 4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2" name="Text Box 4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3" name="Text Box 4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4" name="Text Box 4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5" name="Text Box 4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6" name="Text Box 4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7" name="Text Box 4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8" name="Text Box 4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9" name="Text Box 4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0" name="Text Box 4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1" name="Text Box 4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2" name="Text Box 4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3" name="Text Box 4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4" name="Text Box 4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5" name="Text Box 4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6" name="Text Box 4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7" name="Text Box 4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8" name="Text Box 4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9" name="Text Box 4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0" name="Text Box 4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1" name="Text Box 4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2" name="Text Box 4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3" name="Text Box 4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4" name="Text Box 4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5" name="Text Box 4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6" name="Text Box 4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7" name="Text Box 4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8" name="Text Box 4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9" name="Text Box 4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0" name="Text Box 4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1" name="Text Box 4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2" name="Text Box 4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3" name="Text Box 4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4" name="Text Box 4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5" name="Text Box 4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6" name="Text Box 4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7" name="Text Box 4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8" name="Text Box 4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9" name="Text Box 4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0" name="Text Box 4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1" name="Text Box 4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2" name="Text Box 4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3" name="Text Box 4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4" name="Text Box 4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5" name="Text Box 4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6" name="Text Box 4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7" name="Text Box 4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8" name="Text Box 4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9" name="Text Box 4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0" name="Text Box 4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1" name="Text Box 4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2" name="Text Box 4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3" name="Text Box 4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4" name="Text Box 4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5" name="Text Box 4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6" name="Text Box 4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7" name="Text Box 4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8" name="Text Box 4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9" name="Text Box 4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0" name="Text Box 4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1" name="Text Box 4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2" name="Text Box 4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3" name="Text Box 4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4" name="Text Box 4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5" name="Text Box 4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6" name="Text Box 4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7" name="Text Box 4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8" name="Text Box 4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9" name="Text Box 4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0" name="Text Box 4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1" name="Text Box 4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2" name="Text Box 4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3" name="Text Box 4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4" name="Text Box 4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5" name="Text Box 4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6" name="Text Box 4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7" name="Text Box 4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8" name="Text Box 4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9" name="Text Box 4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0" name="Text Box 4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1" name="Text Box 4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2" name="Text Box 44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3" name="Text Box 44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4" name="Text Box 44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5" name="Text Box 44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6" name="Text Box 44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7" name="Text Box 44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8" name="Text Box 44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9" name="Text Box 44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0" name="Text Box 44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1" name="Text Box 44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2" name="Text Box 44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3" name="Text Box 44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4" name="Text Box 44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5" name="Text Box 44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6" name="Text Box 44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7" name="Text Box 44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8" name="Text Box 44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9" name="Text Box 44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0" name="Text Box 44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1" name="Text Box 4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2" name="Text Box 4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3" name="Text Box 4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4" name="Text Box 4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5" name="Text Box 4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6" name="Text Box 4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7" name="Text Box 4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8" name="Text Box 4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9" name="Text Box 4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0" name="Text Box 4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1" name="Text Box 4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2" name="Text Box 4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3" name="Text Box 4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4" name="Text Box 4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5" name="Text Box 4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6" name="Text Box 4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7" name="Text Box 4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8" name="Text Box 4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9" name="Text Box 4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0" name="Text Box 4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1" name="Text Box 4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2" name="Text Box 4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3" name="Text Box 4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4" name="Text Box 4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5" name="Text Box 4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6" name="Text Box 4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7" name="Text Box 4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8" name="Text Box 4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9" name="Text Box 4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0" name="Text Box 4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1" name="Text Box 4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2" name="Text Box 4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3" name="Text Box 4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4" name="Text Box 4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5" name="Text Box 4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6" name="Text Box 4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7" name="Text Box 4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8" name="Text Box 4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9" name="Text Box 4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0" name="Text Box 4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1" name="Text Box 4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2" name="Text Box 4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3" name="Text Box 44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4" name="Text Box 44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5" name="Text Box 44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6" name="Text Box 44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7" name="Text Box 44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8" name="Text Box 44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9" name="Text Box 44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0" name="Text Box 44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1" name="Text Box 44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2" name="Text Box 44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3" name="Text Box 44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4" name="Text Box 44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5" name="Text Box 44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6" name="Text Box 44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7" name="Text Box 44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8" name="Text Box 44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9" name="Text Box 44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0" name="Text Box 44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1" name="Text Box 44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2" name="Text Box 44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3" name="Text Box 44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4" name="Text Box 44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5" name="Text Box 44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6" name="Text Box 44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7" name="Text Box 44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8" name="Text Box 44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9" name="Text Box 44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0" name="Text Box 44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1" name="Text Box 44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2" name="Text Box 44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3" name="Text Box 44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4" name="Text Box 45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5" name="Text Box 45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6" name="Text Box 45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7" name="Text Box 45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8" name="Text Box 45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9" name="Text Box 45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0" name="Text Box 45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1" name="Text Box 45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2" name="Text Box 45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3" name="Text Box 45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4" name="Text Box 45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5" name="Text Box 45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6" name="Text Box 45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7" name="Text Box 45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8" name="Text Box 45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9" name="Text Box 45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0" name="Text Box 45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1" name="Text Box 45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2" name="Text Box 45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3" name="Text Box 45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4" name="Text Box 45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5" name="Text Box 45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6" name="Text Box 45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7" name="Text Box 45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8" name="Text Box 45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9" name="Text Box 45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0" name="Text Box 45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1" name="Text Box 45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2" name="Text Box 45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3" name="Text Box 45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4" name="Text Box 45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5" name="Text Box 45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6" name="Text Box 45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7" name="Text Box 45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8" name="Text Box 45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9" name="Text Box 45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0" name="Text Box 45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1" name="Text Box 45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2" name="Text Box 45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3" name="Text Box 45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4" name="Text Box 45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5" name="Text Box 45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6" name="Text Box 45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7" name="Text Box 45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8" name="Text Box 45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9" name="Text Box 45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0" name="Text Box 45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1" name="Text Box 45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2" name="Text Box 45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3" name="Text Box 45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4" name="Text Box 45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5" name="Text Box 45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6" name="Text Box 45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7" name="Text Box 45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8" name="Text Box 45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9" name="Text Box 45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0" name="Text Box 45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1" name="Text Box 45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2" name="Text Box 45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3" name="Text Box 45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4" name="Text Box 45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5" name="Text Box 45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6" name="Text Box 45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7" name="Text Box 45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8" name="Text Box 45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9" name="Text Box 45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0" name="Text Box 45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1" name="Text Box 45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2" name="Text Box 45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3" name="Text Box 45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4" name="Text Box 45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5" name="Text Box 45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6" name="Text Box 45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7" name="Text Box 45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8" name="Text Box 45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9" name="Text Box 45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0" name="Text Box 45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1" name="Text Box 45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2" name="Text Box 45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3" name="Text Box 45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4" name="Text Box 45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5" name="Text Box 45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6" name="Text Box 45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7" name="Text Box 45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8" name="Text Box 45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9" name="Text Box 45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0" name="Text Box 45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1" name="Text Box 45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2" name="Text Box 45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3" name="Text Box 45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4" name="Text Box 45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5" name="Text Box 45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6" name="Text Box 45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7" name="Text Box 45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8" name="Text Box 45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9" name="Text Box 45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0" name="Text Box 45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1" name="Text Box 45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2" name="Text Box 45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3" name="Text Box 45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4" name="Text Box 46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5" name="Text Box 46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6" name="Text Box 46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7" name="Text Box 46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8" name="Text Box 46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9" name="Text Box 46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0" name="Text Box 46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1" name="Text Box 46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2" name="Text Box 46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3" name="Text Box 46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4" name="Text Box 46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5" name="Text Box 46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6" name="Text Box 46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7" name="Text Box 46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8" name="Text Box 46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9" name="Text Box 46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0" name="Text Box 46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1" name="Text Box 46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2" name="Text Box 46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3" name="Text Box 46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4" name="Text Box 46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5" name="Text Box 46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6" name="Text Box 46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7" name="Text Box 46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8" name="Text Box 46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9" name="Text Box 46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0" name="Text Box 46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1" name="Text Box 46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2" name="Text Box 46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3" name="Text Box 46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4" name="Text Box 46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5" name="Text Box 46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6" name="Text Box 46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7" name="Text Box 46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8" name="Text Box 46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9" name="Text Box 46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0" name="Text Box 46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1" name="Text Box 46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2" name="Text Box 46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3" name="Text Box 46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4" name="Text Box 46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5" name="Text Box 46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6" name="Text Box 46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7" name="Text Box 46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8" name="Text Box 46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9" name="Text Box 46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0" name="Text Box 46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1" name="Text Box 46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2" name="Text Box 46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3" name="Text Box 46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4" name="Text Box 46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5" name="Text Box 46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6" name="Text Box 46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7" name="Text Box 46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8" name="Text Box 46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9" name="Text Box 46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0" name="Text Box 46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1" name="Text Box 46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2" name="Text Box 46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3" name="Text Box 46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4" name="Text Box 46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5" name="Text Box 46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6" name="Text Box 46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7" name="Text Box 46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8" name="Text Box 46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9" name="Text Box 46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0" name="Text Box 46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1" name="Text Box 46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2" name="Text Box 46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3" name="Text Box 46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4" name="Text Box 46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5" name="Text Box 46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6" name="Text Box 46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7" name="Text Box 46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8" name="Text Box 46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9" name="Text Box 46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0" name="Text Box 46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1" name="Text Box 46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2" name="Text Box 46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3" name="Text Box 46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4" name="Text Box 46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5" name="Text Box 46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6" name="Text Box 46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7" name="Text Box 46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8" name="Text Box 46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9" name="Text Box 46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0" name="Text Box 46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1" name="Text Box 46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2" name="Text Box 46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3" name="Text Box 46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4" name="Text Box 46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5" name="Text Box 46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6" name="Text Box 46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7" name="Text Box 46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8" name="Text Box 46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9" name="Text Box 46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0" name="Text Box 46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1" name="Text Box 46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2" name="Text Box 46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3" name="Text Box 46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4" name="Text Box 47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5" name="Text Box 47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6" name="Text Box 47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7" name="Text Box 47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8" name="Text Box 47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9" name="Text Box 47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0" name="Text Box 47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1" name="Text Box 47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2" name="Text Box 47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3" name="Text Box 47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4" name="Text Box 47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5" name="Text Box 47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6" name="Text Box 47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7" name="Text Box 47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8" name="Text Box 47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9" name="Text Box 47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0" name="Text Box 47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1" name="Text Box 47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2" name="Text Box 47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3" name="Text Box 47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4" name="Text Box 47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5" name="Text Box 47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6" name="Text Box 47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7" name="Text Box 47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8" name="Text Box 47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9" name="Text Box 47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0" name="Text Box 47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1" name="Text Box 47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2" name="Text Box 47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3" name="Text Box 47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4" name="Text Box 47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5" name="Text Box 47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6" name="Text Box 47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7" name="Text Box 47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8" name="Text Box 47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9" name="Text Box 47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0" name="Text Box 47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1" name="Text Box 47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2" name="Text Box 47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3" name="Text Box 47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4" name="Text Box 47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5" name="Text Box 47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6" name="Text Box 47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7" name="Text Box 47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8" name="Text Box 47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9" name="Text Box 47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0" name="Text Box 47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1" name="Text Box 47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2" name="Text Box 47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3" name="Text Box 47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4" name="Text Box 47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5" name="Text Box 47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6" name="Text Box 47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7" name="Text Box 47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8" name="Text Box 47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9" name="Text Box 47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0" name="Text Box 47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1" name="Text Box 47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2" name="Text Box 47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3" name="Text Box 47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4" name="Text Box 47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5" name="Text Box 47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6" name="Text Box 47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7" name="Text Box 47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8" name="Text Box 47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9" name="Text Box 47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0" name="Text Box 47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1" name="Text Box 47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2" name="Text Box 47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3" name="Text Box 47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4" name="Text Box 47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5" name="Text Box 47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6" name="Text Box 47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7" name="Text Box 47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8" name="Text Box 47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9" name="Text Box 47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0" name="Text Box 47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1" name="Text Box 47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2" name="Text Box 47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3" name="Text Box 47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4" name="Text Box 47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5" name="Text Box 47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6" name="Text Box 47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7" name="Text Box 47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8" name="Text Box 47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9" name="Text Box 47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0" name="Text Box 47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1" name="Text Box 47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2" name="Text Box 47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3" name="Text Box 47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4" name="Text Box 47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5" name="Text Box 47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6" name="Text Box 47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7" name="Text Box 47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8" name="Text Box 47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9" name="Text Box 47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0" name="Text Box 47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1" name="Text Box 47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2" name="Text Box 47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3" name="Text Box 47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4" name="Text Box 48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5" name="Text Box 48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6" name="Text Box 48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7" name="Text Box 48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8" name="Text Box 48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9" name="Text Box 48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0" name="Text Box 48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1" name="Text Box 48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2" name="Text Box 48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3" name="Text Box 48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4" name="Text Box 48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5" name="Text Box 48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6" name="Text Box 48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7" name="Text Box 48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8" name="Text Box 48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9" name="Text Box 48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0" name="Text Box 48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1" name="Text Box 48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2" name="Text Box 48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3" name="Text Box 48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4" name="Text Box 48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5" name="Text Box 48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6" name="Text Box 48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7" name="Text Box 48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8" name="Text Box 48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9" name="Text Box 48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0" name="Text Box 48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1" name="Text Box 48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2" name="Text Box 48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3" name="Text Box 48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4" name="Text Box 48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5" name="Text Box 48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6" name="Text Box 48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7" name="Text Box 48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8" name="Text Box 48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9" name="Text Box 48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0" name="Text Box 48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1" name="Text Box 48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2" name="Text Box 48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3" name="Text Box 48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4" name="Text Box 48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5" name="Text Box 48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6" name="Text Box 48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7" name="Text Box 48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8" name="Text Box 48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9" name="Text Box 48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0" name="Text Box 48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1" name="Text Box 48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2" name="Text Box 48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3" name="Text Box 48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4" name="Text Box 48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5" name="Text Box 48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6" name="Text Box 48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7" name="Text Box 48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8" name="Text Box 48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9" name="Text Box 48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0" name="Text Box 48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1" name="Text Box 48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2" name="Text Box 48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3" name="Text Box 48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4" name="Text Box 48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5" name="Text Box 48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6" name="Text Box 48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7" name="Text Box 48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8" name="Text Box 48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9" name="Text Box 48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0" name="Text Box 48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1" name="Text Box 48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2" name="Text Box 48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3" name="Text Box 48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4" name="Text Box 48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5" name="Text Box 48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6" name="Text Box 48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7" name="Text Box 48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8" name="Text Box 48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9" name="Text Box 48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0" name="Text Box 48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1" name="Text Box 48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2" name="Text Box 48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3" name="Text Box 48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4" name="Text Box 48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5" name="Text Box 48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6" name="Text Box 48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7" name="Text Box 48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8" name="Text Box 48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9" name="Text Box 48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0" name="Text Box 48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1" name="Text Box 48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2" name="Text Box 48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3" name="Text Box 48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4" name="Text Box 48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5" name="Text Box 48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6" name="Text Box 48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7" name="Text Box 48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8" name="Text Box 48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9" name="Text Box 48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0" name="Text Box 48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1" name="Text Box 48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2" name="Text Box 48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3" name="Text Box 48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4" name="Text Box 49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5" name="Text Box 49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6" name="Text Box 49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7" name="Text Box 49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8" name="Text Box 49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9" name="Text Box 49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0" name="Text Box 49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1" name="Text Box 49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2" name="Text Box 49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3" name="Text Box 49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4" name="Text Box 49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5" name="Text Box 49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6" name="Text Box 49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7" name="Text Box 49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8" name="Text Box 49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9" name="Text Box 49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0" name="Text Box 49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1" name="Text Box 49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2" name="Text Box 49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3" name="Text Box 49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4" name="Text Box 49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5" name="Text Box 49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6" name="Text Box 49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7" name="Text Box 49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8" name="Text Box 49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9" name="Text Box 49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0" name="Text Box 49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1" name="Text Box 49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2" name="Text Box 49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3" name="Text Box 49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4" name="Text Box 49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5" name="Text Box 49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6" name="Text Box 49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7" name="Text Box 49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8" name="Text Box 49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9" name="Text Box 49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0" name="Text Box 49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1" name="Text Box 49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2" name="Text Box 49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3" name="Text Box 49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4" name="Text Box 49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5" name="Text Box 49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6" name="Text Box 49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7" name="Text Box 49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8" name="Text Box 49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9" name="Text Box 49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0" name="Text Box 49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1" name="Text Box 49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2" name="Text Box 49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3" name="Text Box 49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4" name="Text Box 49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5" name="Text Box 49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6" name="Text Box 49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7" name="Text Box 49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8" name="Text Box 49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9" name="Text Box 49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0" name="Text Box 49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1" name="Text Box 49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2" name="Text Box 49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3" name="Text Box 49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4" name="Text Box 49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5" name="Text Box 49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6" name="Text Box 49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7" name="Text Box 49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8" name="Text Box 49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9" name="Text Box 49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0" name="Text Box 49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1" name="Text Box 49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2" name="Text Box 49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3" name="Text Box 49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4" name="Text Box 49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5" name="Text Box 49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6" name="Text Box 49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7" name="Text Box 49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8" name="Text Box 49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9" name="Text Box 49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0" name="Text Box 49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1" name="Text Box 49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2" name="Text Box 49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3" name="Text Box 49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4" name="Text Box 49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5" name="Text Box 49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6" name="Text Box 49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7" name="Text Box 49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8" name="Text Box 49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9" name="Text Box 49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0" name="Text Box 49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1" name="Text Box 49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2" name="Text Box 49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3" name="Text Box 49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4" name="Text Box 49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5" name="Text Box 49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6" name="Text Box 49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7" name="Text Box 49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8" name="Text Box 49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9" name="Text Box 49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0" name="Text Box 49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1" name="Text Box 49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2" name="Text Box 49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3" name="Text Box 49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4" name="Text Box 50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5" name="Text Box 50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6" name="Text Box 50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7" name="Text Box 50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8" name="Text Box 50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9" name="Text Box 50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0" name="Text Box 50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1" name="Text Box 50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2" name="Text Box 50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3" name="Text Box 50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4" name="Text Box 50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5" name="Text Box 50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6" name="Text Box 50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7" name="Text Box 50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8" name="Text Box 50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9" name="Text Box 50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0" name="Text Box 50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1" name="Text Box 50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2" name="Text Box 50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3" name="Text Box 50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4" name="Text Box 50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5" name="Text Box 50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6" name="Text Box 50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7" name="Text Box 50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8" name="Text Box 50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9" name="Text Box 50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0" name="Text Box 50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1" name="Text Box 50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2" name="Text Box 50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3" name="Text Box 50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4" name="Text Box 50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5" name="Text Box 50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6" name="Text Box 50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7" name="Text Box 50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8" name="Text Box 50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9" name="Text Box 50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0" name="Text Box 50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1" name="Text Box 50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2" name="Text Box 50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3" name="Text Box 50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4" name="Text Box 50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5" name="Text Box 50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6" name="Text Box 50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7" name="Text Box 50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8" name="Text Box 50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9" name="Text Box 50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0" name="Text Box 50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1" name="Text Box 50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2" name="Text Box 50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3" name="Text Box 50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4" name="Text Box 50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5" name="Text Box 50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6" name="Text Box 50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7" name="Text Box 50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8" name="Text Box 50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9" name="Text Box 50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0" name="Text Box 50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1" name="Text Box 50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2" name="Text Box 50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3" name="Text Box 50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4" name="Text Box 50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5" name="Text Box 50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6" name="Text Box 50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7" name="Text Box 50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8" name="Text Box 50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9" name="Text Box 50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0" name="Text Box 50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1" name="Text Box 50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2" name="Text Box 50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3" name="Text Box 50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4" name="Text Box 50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5" name="Text Box 50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6" name="Text Box 50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7" name="Text Box 50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8" name="Text Box 50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9" name="Text Box 50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0" name="Text Box 50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1" name="Text Box 50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2" name="Text Box 50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3" name="Text Box 50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4" name="Text Box 50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5" name="Text Box 50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6" name="Text Box 50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7" name="Text Box 50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8" name="Text Box 50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9" name="Text Box 50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0" name="Text Box 50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1" name="Text Box 50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2" name="Text Box 50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3" name="Text Box 50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4" name="Text Box 50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5" name="Text Box 50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6" name="Text Box 50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7" name="Text Box 50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8" name="Text Box 50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9" name="Text Box 50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0" name="Text Box 50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1" name="Text Box 50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2" name="Text Box 50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3" name="Text Box 50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4" name="Text Box 51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5" name="Text Box 51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6" name="Text Box 51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7" name="Text Box 51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8" name="Text Box 51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9" name="Text Box 51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0" name="Text Box 51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1" name="Text Box 51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2" name="Text Box 51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3" name="Text Box 51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4" name="Text Box 51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5" name="Text Box 51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6" name="Text Box 51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7" name="Text Box 51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8" name="Text Box 51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9" name="Text Box 51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0" name="Text Box 51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1" name="Text Box 51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2" name="Text Box 51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3" name="Text Box 51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4" name="Text Box 51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5" name="Text Box 51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6" name="Text Box 51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7" name="Text Box 51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8" name="Text Box 51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9" name="Text Box 51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0" name="Text Box 51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1" name="Text Box 51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2" name="Text Box 51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3" name="Text Box 51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4" name="Text Box 51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5" name="Text Box 51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6" name="Text Box 51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7" name="Text Box 51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8" name="Text Box 51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9" name="Text Box 51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0" name="Text Box 51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1" name="Text Box 51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2" name="Text Box 51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3" name="Text Box 51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4" name="Text Box 51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5" name="Text Box 51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6" name="Text Box 51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7" name="Text Box 51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8" name="Text Box 51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9" name="Text Box 51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0" name="Text Box 51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1" name="Text Box 51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2" name="Text Box 51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3" name="Text Box 51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4" name="Text Box 51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5" name="Text Box 51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6" name="Text Box 51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7" name="Text Box 51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8" name="Text Box 51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9" name="Text Box 51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0" name="Text Box 51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1" name="Text Box 51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2" name="Text Box 51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3" name="Text Box 51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4" name="Text Box 51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5" name="Text Box 51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6" name="Text Box 51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7" name="Text Box 51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8" name="Text Box 51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9" name="Text Box 51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0" name="Text Box 51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1" name="Text Box 51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2" name="Text Box 51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3" name="Text Box 51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4" name="Text Box 51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5" name="Text Box 51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6" name="Text Box 51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7" name="Text Box 51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8" name="Text Box 51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9" name="Text Box 51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0" name="Text Box 51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1" name="Text Box 51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2" name="Text Box 51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3" name="Text Box 51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4" name="Text Box 51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5" name="Text Box 51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6" name="Text Box 51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7" name="Text Box 51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8" name="Text Box 51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9" name="Text Box 51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0" name="Text Box 51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1" name="Text Box 51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2" name="Text Box 51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3" name="Text Box 51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4" name="Text Box 51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5" name="Text Box 51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6" name="Text Box 51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7" name="Text Box 51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8" name="Text Box 51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9" name="Text Box 51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0" name="Text Box 51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1" name="Text Box 51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2" name="Text Box 51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3" name="Text Box 51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4" name="Text Box 52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5" name="Text Box 52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6" name="Text Box 52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7" name="Text Box 52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8" name="Text Box 52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9" name="Text Box 52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0" name="Text Box 52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1" name="Text Box 52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2" name="Text Box 52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3" name="Text Box 52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4" name="Text Box 52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5" name="Text Box 52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6" name="Text Box 52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7" name="Text Box 52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8" name="Text Box 52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9" name="Text Box 52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0" name="Text Box 52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1" name="Text Box 52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2" name="Text Box 52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3" name="Text Box 52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4" name="Text Box 52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5" name="Text Box 52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6" name="Text Box 52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7" name="Text Box 52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8" name="Text Box 52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9" name="Text Box 52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0" name="Text Box 52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1" name="Text Box 52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2" name="Text Box 52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3" name="Text Box 52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4" name="Text Box 52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5" name="Text Box 52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6" name="Text Box 52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7" name="Text Box 52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8" name="Text Box 52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9" name="Text Box 52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0" name="Text Box 52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1" name="Text Box 52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2" name="Text Box 52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3" name="Text Box 52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4" name="Text Box 52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5" name="Text Box 52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6" name="Text Box 52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7" name="Text Box 52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8" name="Text Box 52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9" name="Text Box 52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0" name="Text Box 52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1" name="Text Box 52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2" name="Text Box 52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3" name="Text Box 52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4" name="Text Box 52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5" name="Text Box 52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6" name="Text Box 52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7" name="Text Box 52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8" name="Text Box 52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9" name="Text Box 52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0" name="Text Box 52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1" name="Text Box 52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2" name="Text Box 52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3" name="Text Box 52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4" name="Text Box 52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5" name="Text Box 52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6" name="Text Box 52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7" name="Text Box 52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8" name="Text Box 52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9" name="Text Box 52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0" name="Text Box 52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1" name="Text Box 52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2" name="Text Box 52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3" name="Text Box 52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4" name="Text Box 52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5" name="Text Box 52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6" name="Text Box 52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7" name="Text Box 52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8" name="Text Box 52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9" name="Text Box 52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0" name="Text Box 52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1" name="Text Box 52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2" name="Text Box 52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3" name="Text Box 52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4" name="Text Box 52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5" name="Text Box 52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6" name="Text Box 52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7" name="Text Box 52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8" name="Text Box 52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9" name="Text Box 52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0" name="Text Box 52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1" name="Text Box 52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2" name="Text Box 52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3" name="Text Box 52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4" name="Text Box 52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5" name="Text Box 52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6" name="Text Box 52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7" name="Text Box 52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8" name="Text Box 52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9" name="Text Box 52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0" name="Text Box 52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1" name="Text Box 52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2" name="Text Box 52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3" name="Text Box 52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4" name="Text Box 53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5" name="Text Box 53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6" name="Text Box 53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7" name="Text Box 53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8" name="Text Box 53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9" name="Text Box 53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0" name="Text Box 53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1" name="Text Box 53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2" name="Text Box 530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3" name="Text Box 530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4" name="Text Box 531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5" name="Text Box 531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6" name="Text Box 531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7" name="Text Box 531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8" name="Text Box 531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9" name="Text Box 531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0" name="Text Box 531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1" name="Text Box 531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2" name="Text Box 531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3" name="Text Box 531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4" name="Text Box 532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5" name="Text Box 532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6" name="Text Box 532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7" name="Text Box 532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8" name="Text Box 532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9" name="Text Box 532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0" name="Text Box 532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1" name="Text Box 53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2" name="Text Box 53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3" name="Text Box 53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4" name="Text Box 53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5" name="Text Box 53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6" name="Text Box 53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7" name="Text Box 53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8" name="Text Box 53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9" name="Text Box 53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0" name="Text Box 53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1" name="Text Box 53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2" name="Text Box 53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3" name="Text Box 53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4" name="Text Box 53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5" name="Text Box 53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6" name="Text Box 53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7" name="Text Box 53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8" name="Text Box 53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9" name="Text Box 53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0" name="Text Box 53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1" name="Text Box 53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2" name="Text Box 53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3" name="Text Box 53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4" name="Text Box 53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5" name="Text Box 53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6" name="Text Box 53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7" name="Text Box 53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8" name="Text Box 53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9" name="Text Box 53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0" name="Text Box 53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1" name="Text Box 53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2" name="Text Box 53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3" name="Text Box 53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4" name="Text Box 53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5" name="Text Box 53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6" name="Text Box 53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7" name="Text Box 53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8" name="Text Box 53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9" name="Text Box 53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0" name="Text Box 53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1" name="Text Box 53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2" name="Text Box 53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3" name="Text Box 536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4" name="Text Box 537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5" name="Text Box 537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6" name="Text Box 537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7" name="Text Box 537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8" name="Text Box 537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9" name="Text Box 537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0" name="Text Box 537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1" name="Text Box 537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2" name="Text Box 537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3" name="Text Box 537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4" name="Text Box 538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5" name="Text Box 538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6" name="Text Box 538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7" name="Text Box 538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8" name="Text Box 538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9" name="Text Box 538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0" name="Text Box 538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1" name="Text Box 538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2" name="Text Box 538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3" name="Text Box 538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4" name="Text Box 539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5" name="Text Box 539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6" name="Text Box 539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7" name="Text Box 539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8" name="Text Box 539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9" name="Text Box 539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0" name="Text Box 539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1" name="Text Box 539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2" name="Text Box 539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3" name="Text Box 539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4" name="Text Box 540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5" name="Text Box 540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6" name="Text Box 540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7" name="Text Box 540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8" name="Text Box 540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9" name="Text Box 540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0" name="Text Box 540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1" name="Text Box 540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2" name="Text Box 542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3" name="Text Box 542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4" name="Text Box 542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5" name="Text Box 543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6" name="Text Box 543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7" name="Text Box 543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8" name="Text Box 543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9" name="Text Box 543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0" name="Text Box 543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1" name="Text Box 543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2" name="Text Box 543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3" name="Text Box 543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4" name="Text Box 543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5" name="Text Box 544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6" name="Text Box 544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7" name="Text Box 544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8" name="Text Box 544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9" name="Text Box 544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0" name="Text Box 544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1" name="Text Box 544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2" name="Text Box 544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3" name="Text Box 544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4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5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5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5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5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5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5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5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5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5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59"/>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60"/>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61"/>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62"/>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63"/>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64"/>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65"/>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66"/>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67"/>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68"/>
        <xdr:cNvSpPr txBox="1">
          <a:spLocks noChangeArrowheads="1"/>
        </xdr:cNvSpPr>
      </xdr:nvSpPr>
      <xdr:spPr bwMode="auto">
        <a:xfrm>
          <a:off x="481584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0</xdr:row>
      <xdr:rowOff>171449</xdr:rowOff>
    </xdr:to>
    <xdr:sp macro="" textlink="">
      <xdr:nvSpPr>
        <xdr:cNvPr id="2" name="Text Box 37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3" name="Text Box 37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4" name="Text Box 379"/>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5" name="Text Box 380"/>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6" name="Text Box 381"/>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7" name="Text Box 382"/>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8" name="Text Box 383"/>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9" name="Text Box 384"/>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0" name="Text Box 385"/>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1" name="Text Box 386"/>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2" name="Text Box 38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3" name="Text Box 38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4" name="Text Box 389"/>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5" name="Text Box 390"/>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6" name="Text Box 391"/>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7" name="Text Box 392"/>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8" name="Text Box 393"/>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9" name="Text Box 394"/>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0" name="Text Box 395"/>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1" name="Text Box 396"/>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2" name="Text Box 397"/>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3" name="Text Box 398"/>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0</xdr:row>
      <xdr:rowOff>171449</xdr:rowOff>
    </xdr:to>
    <xdr:sp macro="" textlink="">
      <xdr:nvSpPr>
        <xdr:cNvPr id="2" name="Text Box 377"/>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3" name="Text Box 378"/>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4" name="Text Box 379"/>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5" name="Text Box 380"/>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6" name="Text Box 381"/>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7" name="Text Box 382"/>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8" name="Text Box 383"/>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9" name="Text Box 384"/>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0" name="Text Box 385"/>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1" name="Text Box 386"/>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2" name="Text Box 387"/>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3" name="Text Box 388"/>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4" name="Text Box 389"/>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5" name="Text Box 390"/>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6" name="Text Box 391"/>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7" name="Text Box 392"/>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8" name="Text Box 393"/>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9" name="Text Box 394"/>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0" name="Text Box 395"/>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1" name="Text Box 396"/>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2" name="Text Box 397"/>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3" name="Text Box 398"/>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0</xdr:row>
      <xdr:rowOff>171449</xdr:rowOff>
    </xdr:to>
    <xdr:sp macro="" textlink="">
      <xdr:nvSpPr>
        <xdr:cNvPr id="2" name="Text Box 377"/>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3" name="Text Box 378"/>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4" name="Text Box 379"/>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5" name="Text Box 380"/>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6" name="Text Box 381"/>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7" name="Text Box 382"/>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8" name="Text Box 383"/>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9" name="Text Box 384"/>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0" name="Text Box 385"/>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1" name="Text Box 386"/>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2" name="Text Box 387"/>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3" name="Text Box 388"/>
        <xdr:cNvSpPr txBox="1">
          <a:spLocks noChangeArrowheads="1"/>
        </xdr:cNvSpPr>
      </xdr:nvSpPr>
      <xdr:spPr bwMode="auto">
        <a:xfrm>
          <a:off x="480060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4" name="Text Box 389"/>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5" name="Text Box 390"/>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6" name="Text Box 391"/>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7" name="Text Box 392"/>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8" name="Text Box 393"/>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9" name="Text Box 394"/>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0" name="Text Box 395"/>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1" name="Text Box 396"/>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2" name="Text Box 397"/>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3" name="Text Box 398"/>
        <xdr:cNvSpPr txBox="1">
          <a:spLocks noChangeArrowheads="1"/>
        </xdr:cNvSpPr>
      </xdr:nvSpPr>
      <xdr:spPr bwMode="auto">
        <a:xfrm>
          <a:off x="480060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9"/>
  <sheetViews>
    <sheetView showGridLines="0" topLeftCell="A4"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28515625" customWidth="1"/>
    <col min="5" max="5" width="18.42578125" customWidth="1"/>
  </cols>
  <sheetData>
    <row r="1" spans="1:5" ht="15" customHeight="1" x14ac:dyDescent="0.25">
      <c r="A1" s="4" t="s">
        <v>44</v>
      </c>
    </row>
    <row r="2" spans="1:5" ht="15" customHeight="1" x14ac:dyDescent="0.2">
      <c r="A2" s="246" t="s">
        <v>45</v>
      </c>
      <c r="B2" s="246"/>
      <c r="C2" s="246"/>
      <c r="D2" s="246"/>
      <c r="E2" s="246"/>
    </row>
    <row r="3" spans="1:5" ht="15" customHeight="1" x14ac:dyDescent="0.2">
      <c r="A3" s="245" t="s">
        <v>46</v>
      </c>
      <c r="B3" s="245"/>
      <c r="C3" s="245"/>
      <c r="D3" s="245"/>
      <c r="E3" s="245"/>
    </row>
    <row r="4" spans="1:5" ht="15" customHeight="1" x14ac:dyDescent="0.2">
      <c r="A4" s="245"/>
      <c r="B4" s="245"/>
      <c r="C4" s="245"/>
      <c r="D4" s="245"/>
      <c r="E4" s="245"/>
    </row>
    <row r="5" spans="1:5" ht="15" customHeight="1" x14ac:dyDescent="0.2">
      <c r="A5" s="245"/>
      <c r="B5" s="245"/>
      <c r="C5" s="245"/>
      <c r="D5" s="245"/>
      <c r="E5" s="245"/>
    </row>
    <row r="6" spans="1:5" ht="15" customHeight="1" x14ac:dyDescent="0.2">
      <c r="A6" s="245"/>
      <c r="B6" s="245"/>
      <c r="C6" s="245"/>
      <c r="D6" s="245"/>
      <c r="E6" s="245"/>
    </row>
    <row r="7" spans="1:5" ht="15" customHeight="1" x14ac:dyDescent="0.2">
      <c r="A7" s="245"/>
      <c r="B7" s="245"/>
      <c r="C7" s="245"/>
      <c r="D7" s="245"/>
      <c r="E7" s="245"/>
    </row>
    <row r="8" spans="1:5" ht="15" customHeight="1" x14ac:dyDescent="0.2">
      <c r="A8" s="245"/>
      <c r="B8" s="245"/>
      <c r="C8" s="245"/>
      <c r="D8" s="245"/>
      <c r="E8" s="245"/>
    </row>
    <row r="9" spans="1:5" ht="15" customHeight="1" x14ac:dyDescent="0.2">
      <c r="A9" s="245"/>
      <c r="B9" s="245"/>
      <c r="C9" s="245"/>
      <c r="D9" s="245"/>
      <c r="E9" s="245"/>
    </row>
    <row r="10" spans="1:5" ht="15" customHeight="1" x14ac:dyDescent="0.2">
      <c r="A10" s="245"/>
      <c r="B10" s="245"/>
      <c r="C10" s="245"/>
      <c r="D10" s="245"/>
      <c r="E10" s="245"/>
    </row>
    <row r="11" spans="1:5" ht="15" customHeight="1" x14ac:dyDescent="0.2"/>
    <row r="12" spans="1:5" ht="15" customHeight="1" x14ac:dyDescent="0.25">
      <c r="A12" s="5" t="s">
        <v>1</v>
      </c>
      <c r="B12" s="6"/>
      <c r="C12" s="6"/>
      <c r="D12" s="6"/>
      <c r="E12" s="6"/>
    </row>
    <row r="13" spans="1:5" ht="15" customHeight="1" x14ac:dyDescent="0.2">
      <c r="A13" s="7" t="s">
        <v>47</v>
      </c>
      <c r="B13" s="6"/>
      <c r="C13" s="6"/>
      <c r="D13" s="6"/>
      <c r="E13" s="8" t="s">
        <v>48</v>
      </c>
    </row>
    <row r="14" spans="1:5" ht="15" customHeight="1" x14ac:dyDescent="0.25">
      <c r="A14" s="9"/>
      <c r="B14" s="5"/>
      <c r="C14" s="6"/>
      <c r="D14" s="6"/>
      <c r="E14" s="10"/>
    </row>
    <row r="15" spans="1:5" ht="15" customHeight="1" x14ac:dyDescent="0.2">
      <c r="A15" s="11"/>
      <c r="B15" s="12" t="s">
        <v>49</v>
      </c>
      <c r="C15" s="12" t="s">
        <v>50</v>
      </c>
      <c r="D15" s="13" t="s">
        <v>51</v>
      </c>
      <c r="E15" s="12" t="s">
        <v>52</v>
      </c>
    </row>
    <row r="16" spans="1:5" ht="15" customHeight="1" x14ac:dyDescent="0.2">
      <c r="A16" s="11"/>
      <c r="B16" s="14">
        <v>33044</v>
      </c>
      <c r="C16" s="15"/>
      <c r="D16" s="16" t="s">
        <v>53</v>
      </c>
      <c r="E16" s="17">
        <f>-11383-1684</f>
        <v>-13067</v>
      </c>
    </row>
    <row r="17" spans="1:5" ht="15" customHeight="1" x14ac:dyDescent="0.2">
      <c r="A17" s="11"/>
      <c r="B17" s="18"/>
      <c r="C17" s="19" t="s">
        <v>54</v>
      </c>
      <c r="D17" s="20"/>
      <c r="E17" s="21">
        <f>SUM(E16:E16)</f>
        <v>-13067</v>
      </c>
    </row>
    <row r="18" spans="1:5" ht="15" customHeight="1" x14ac:dyDescent="0.2">
      <c r="A18" s="11"/>
      <c r="B18" s="22"/>
      <c r="C18" s="23"/>
      <c r="D18" s="6"/>
      <c r="E18" s="24"/>
    </row>
    <row r="19" spans="1:5" ht="15" customHeight="1" x14ac:dyDescent="0.25">
      <c r="A19" s="25" t="s">
        <v>17</v>
      </c>
      <c r="B19" s="26"/>
      <c r="C19" s="27"/>
      <c r="D19" s="27"/>
      <c r="E19" s="11"/>
    </row>
    <row r="20" spans="1:5" ht="15" customHeight="1" x14ac:dyDescent="0.2">
      <c r="A20" s="7" t="s">
        <v>47</v>
      </c>
      <c r="B20" s="26"/>
      <c r="C20" s="27"/>
      <c r="D20" s="27"/>
      <c r="E20" s="28" t="s">
        <v>48</v>
      </c>
    </row>
    <row r="21" spans="1:5" ht="15" customHeight="1" x14ac:dyDescent="0.2">
      <c r="A21" s="29"/>
      <c r="B21" s="26"/>
      <c r="C21" s="27"/>
      <c r="D21" s="27"/>
      <c r="E21" s="28"/>
    </row>
    <row r="22" spans="1:5" ht="15" customHeight="1" x14ac:dyDescent="0.2">
      <c r="C22" s="30" t="s">
        <v>50</v>
      </c>
      <c r="D22" s="31" t="s">
        <v>55</v>
      </c>
      <c r="E22" s="12" t="s">
        <v>52</v>
      </c>
    </row>
    <row r="23" spans="1:5" ht="15" customHeight="1" x14ac:dyDescent="0.2">
      <c r="C23" s="32">
        <v>3111</v>
      </c>
      <c r="D23" s="33" t="s">
        <v>56</v>
      </c>
      <c r="E23" s="17">
        <v>-1684</v>
      </c>
    </row>
    <row r="24" spans="1:5" ht="15" customHeight="1" x14ac:dyDescent="0.2">
      <c r="C24" s="32">
        <v>3113</v>
      </c>
      <c r="D24" s="33" t="s">
        <v>56</v>
      </c>
      <c r="E24" s="17">
        <v>-11383</v>
      </c>
    </row>
    <row r="25" spans="1:5" ht="15" customHeight="1" x14ac:dyDescent="0.2">
      <c r="C25" s="19" t="s">
        <v>54</v>
      </c>
      <c r="D25" s="34"/>
      <c r="E25" s="35">
        <f>SUM(E23:E24)</f>
        <v>-13067</v>
      </c>
    </row>
    <row r="26" spans="1:5" ht="15" customHeight="1" x14ac:dyDescent="0.2"/>
    <row r="27" spans="1:5" ht="15" customHeight="1" x14ac:dyDescent="0.2"/>
    <row r="28" spans="1:5" ht="15" customHeight="1" x14ac:dyDescent="0.25">
      <c r="A28" s="4" t="s">
        <v>57</v>
      </c>
    </row>
    <row r="29" spans="1:5" ht="15" customHeight="1" x14ac:dyDescent="0.2">
      <c r="A29" s="246" t="s">
        <v>45</v>
      </c>
      <c r="B29" s="246"/>
      <c r="C29" s="246"/>
      <c r="D29" s="246"/>
      <c r="E29" s="246"/>
    </row>
    <row r="30" spans="1:5" ht="15" customHeight="1" x14ac:dyDescent="0.2">
      <c r="A30" s="245" t="s">
        <v>58</v>
      </c>
      <c r="B30" s="245"/>
      <c r="C30" s="245"/>
      <c r="D30" s="245"/>
      <c r="E30" s="245"/>
    </row>
    <row r="31" spans="1:5" ht="15" customHeight="1" x14ac:dyDescent="0.2">
      <c r="A31" s="245"/>
      <c r="B31" s="245"/>
      <c r="C31" s="245"/>
      <c r="D31" s="245"/>
      <c r="E31" s="245"/>
    </row>
    <row r="32" spans="1:5" ht="15" customHeight="1" x14ac:dyDescent="0.2">
      <c r="A32" s="245"/>
      <c r="B32" s="245"/>
      <c r="C32" s="245"/>
      <c r="D32" s="245"/>
      <c r="E32" s="245"/>
    </row>
    <row r="33" spans="1:5" ht="15" customHeight="1" x14ac:dyDescent="0.2">
      <c r="A33" s="245"/>
      <c r="B33" s="245"/>
      <c r="C33" s="245"/>
      <c r="D33" s="245"/>
      <c r="E33" s="245"/>
    </row>
    <row r="34" spans="1:5" ht="15" customHeight="1" x14ac:dyDescent="0.2">
      <c r="A34" s="245"/>
      <c r="B34" s="245"/>
      <c r="C34" s="245"/>
      <c r="D34" s="245"/>
      <c r="E34" s="245"/>
    </row>
    <row r="35" spans="1:5" ht="15" customHeight="1" x14ac:dyDescent="0.2">
      <c r="A35" s="245"/>
      <c r="B35" s="245"/>
      <c r="C35" s="245"/>
      <c r="D35" s="245"/>
      <c r="E35" s="245"/>
    </row>
    <row r="36" spans="1:5" ht="15" customHeight="1" x14ac:dyDescent="0.2">
      <c r="A36" s="245"/>
      <c r="B36" s="245"/>
      <c r="C36" s="245"/>
      <c r="D36" s="245"/>
      <c r="E36" s="245"/>
    </row>
    <row r="37" spans="1:5" ht="15" customHeight="1" x14ac:dyDescent="0.2">
      <c r="A37" s="245"/>
      <c r="B37" s="245"/>
      <c r="C37" s="245"/>
      <c r="D37" s="245"/>
      <c r="E37" s="245"/>
    </row>
    <row r="38" spans="1:5" ht="15" customHeight="1" x14ac:dyDescent="0.2">
      <c r="A38" s="245"/>
      <c r="B38" s="245"/>
      <c r="C38" s="245"/>
      <c r="D38" s="245"/>
      <c r="E38" s="245"/>
    </row>
    <row r="39" spans="1:5" ht="15" customHeight="1" x14ac:dyDescent="0.2"/>
    <row r="40" spans="1:5" ht="15" customHeight="1" x14ac:dyDescent="0.25">
      <c r="A40" s="5" t="s">
        <v>1</v>
      </c>
      <c r="B40" s="6"/>
      <c r="C40" s="6"/>
      <c r="D40" s="6"/>
      <c r="E40" s="6"/>
    </row>
    <row r="41" spans="1:5" ht="15" customHeight="1" x14ac:dyDescent="0.2">
      <c r="A41" s="7" t="s">
        <v>47</v>
      </c>
      <c r="B41" s="6"/>
      <c r="C41" s="6"/>
      <c r="D41" s="6"/>
      <c r="E41" s="8" t="s">
        <v>48</v>
      </c>
    </row>
    <row r="42" spans="1:5" ht="15" customHeight="1" x14ac:dyDescent="0.25">
      <c r="A42" s="9"/>
      <c r="B42" s="5"/>
      <c r="C42" s="6"/>
      <c r="D42" s="6"/>
      <c r="E42" s="10"/>
    </row>
    <row r="43" spans="1:5" ht="15" customHeight="1" x14ac:dyDescent="0.2">
      <c r="A43" s="11"/>
      <c r="B43" s="12" t="s">
        <v>49</v>
      </c>
      <c r="C43" s="12" t="s">
        <v>50</v>
      </c>
      <c r="D43" s="13" t="s">
        <v>51</v>
      </c>
      <c r="E43" s="12" t="s">
        <v>52</v>
      </c>
    </row>
    <row r="44" spans="1:5" ht="15" customHeight="1" x14ac:dyDescent="0.2">
      <c r="A44" s="11"/>
      <c r="B44" s="14">
        <v>33050</v>
      </c>
      <c r="C44" s="15"/>
      <c r="D44" s="16" t="s">
        <v>53</v>
      </c>
      <c r="E44" s="17">
        <f>-2.48-2-2-8742.25</f>
        <v>-8748.73</v>
      </c>
    </row>
    <row r="45" spans="1:5" ht="15" customHeight="1" x14ac:dyDescent="0.2">
      <c r="A45" s="11"/>
      <c r="B45" s="18"/>
      <c r="C45" s="19" t="s">
        <v>54</v>
      </c>
      <c r="D45" s="20"/>
      <c r="E45" s="21">
        <f>SUM(E44:E44)</f>
        <v>-8748.73</v>
      </c>
    </row>
    <row r="46" spans="1:5" ht="15" customHeight="1" x14ac:dyDescent="0.2"/>
    <row r="47" spans="1:5" ht="15" customHeight="1" x14ac:dyDescent="0.25">
      <c r="A47" s="25" t="s">
        <v>17</v>
      </c>
      <c r="B47" s="26"/>
      <c r="C47" s="27"/>
      <c r="D47" s="27"/>
      <c r="E47" s="11"/>
    </row>
    <row r="48" spans="1:5" ht="15" customHeight="1" x14ac:dyDescent="0.2">
      <c r="A48" s="7" t="s">
        <v>47</v>
      </c>
      <c r="B48" s="26"/>
      <c r="C48" s="27"/>
      <c r="D48" s="27"/>
      <c r="E48" s="28" t="s">
        <v>48</v>
      </c>
    </row>
    <row r="49" spans="1:5" ht="15" customHeight="1" x14ac:dyDescent="0.2">
      <c r="A49" s="29"/>
      <c r="B49" s="26"/>
      <c r="C49" s="27"/>
      <c r="D49" s="27"/>
      <c r="E49" s="28"/>
    </row>
    <row r="50" spans="1:5" ht="15" customHeight="1" x14ac:dyDescent="0.2">
      <c r="C50" s="30" t="s">
        <v>50</v>
      </c>
      <c r="D50" s="31" t="s">
        <v>55</v>
      </c>
      <c r="E50" s="12" t="s">
        <v>52</v>
      </c>
    </row>
    <row r="51" spans="1:5" ht="15" customHeight="1" x14ac:dyDescent="0.2">
      <c r="C51" s="32">
        <v>3121</v>
      </c>
      <c r="D51" s="33" t="s">
        <v>56</v>
      </c>
      <c r="E51" s="17">
        <v>-8742.25</v>
      </c>
    </row>
    <row r="52" spans="1:5" ht="15" customHeight="1" x14ac:dyDescent="0.2">
      <c r="C52" s="32">
        <v>3113</v>
      </c>
      <c r="D52" s="33" t="s">
        <v>56</v>
      </c>
      <c r="E52" s="17">
        <v>-6.48</v>
      </c>
    </row>
    <row r="53" spans="1:5" ht="15" customHeight="1" x14ac:dyDescent="0.2">
      <c r="C53" s="19" t="s">
        <v>54</v>
      </c>
      <c r="D53" s="34"/>
      <c r="E53" s="35">
        <f>SUM(E51:E52)</f>
        <v>-8748.73</v>
      </c>
    </row>
    <row r="54" spans="1:5" ht="15" customHeight="1" x14ac:dyDescent="0.2"/>
    <row r="55" spans="1:5" ht="15" customHeight="1" x14ac:dyDescent="0.25">
      <c r="A55" s="4" t="s">
        <v>59</v>
      </c>
    </row>
    <row r="56" spans="1:5" ht="15" customHeight="1" x14ac:dyDescent="0.2">
      <c r="A56" s="247" t="s">
        <v>60</v>
      </c>
      <c r="B56" s="247"/>
      <c r="C56" s="247"/>
      <c r="D56" s="247"/>
      <c r="E56" s="247"/>
    </row>
    <row r="57" spans="1:5" ht="15" customHeight="1" x14ac:dyDescent="0.2">
      <c r="A57" s="246" t="s">
        <v>61</v>
      </c>
      <c r="B57" s="246"/>
      <c r="C57" s="246"/>
      <c r="D57" s="246"/>
      <c r="E57" s="246"/>
    </row>
    <row r="58" spans="1:5" ht="15" customHeight="1" x14ac:dyDescent="0.2">
      <c r="A58" s="245" t="s">
        <v>62</v>
      </c>
      <c r="B58" s="245"/>
      <c r="C58" s="245"/>
      <c r="D58" s="245"/>
      <c r="E58" s="245"/>
    </row>
    <row r="59" spans="1:5" ht="15" customHeight="1" x14ac:dyDescent="0.2">
      <c r="A59" s="245"/>
      <c r="B59" s="245"/>
      <c r="C59" s="245"/>
      <c r="D59" s="245"/>
      <c r="E59" s="245"/>
    </row>
    <row r="60" spans="1:5" ht="15" customHeight="1" x14ac:dyDescent="0.2">
      <c r="A60" s="245"/>
      <c r="B60" s="245"/>
      <c r="C60" s="245"/>
      <c r="D60" s="245"/>
      <c r="E60" s="245"/>
    </row>
    <row r="61" spans="1:5" ht="15" customHeight="1" x14ac:dyDescent="0.2">
      <c r="A61" s="245"/>
      <c r="B61" s="245"/>
      <c r="C61" s="245"/>
      <c r="D61" s="245"/>
      <c r="E61" s="245"/>
    </row>
    <row r="62" spans="1:5" ht="15" customHeight="1" x14ac:dyDescent="0.2">
      <c r="A62" s="245"/>
      <c r="B62" s="245"/>
      <c r="C62" s="245"/>
      <c r="D62" s="245"/>
      <c r="E62" s="245"/>
    </row>
    <row r="63" spans="1:5" ht="15" customHeight="1" x14ac:dyDescent="0.2">
      <c r="A63" s="245"/>
      <c r="B63" s="245"/>
      <c r="C63" s="245"/>
      <c r="D63" s="245"/>
      <c r="E63" s="245"/>
    </row>
    <row r="64" spans="1:5" ht="15" customHeight="1" x14ac:dyDescent="0.2">
      <c r="A64" s="36"/>
      <c r="B64" s="37"/>
      <c r="C64" s="36"/>
      <c r="D64" s="36"/>
      <c r="E64" s="36"/>
    </row>
    <row r="65" spans="1:5" ht="15" customHeight="1" x14ac:dyDescent="0.25">
      <c r="A65" s="5" t="s">
        <v>1</v>
      </c>
      <c r="B65" s="38"/>
      <c r="C65" s="6"/>
      <c r="D65" s="6"/>
      <c r="E65" s="6"/>
    </row>
    <row r="66" spans="1:5" ht="15" customHeight="1" x14ac:dyDescent="0.2">
      <c r="A66" s="7" t="s">
        <v>47</v>
      </c>
      <c r="B66" s="38"/>
      <c r="C66" s="6"/>
      <c r="D66" s="6"/>
      <c r="E66" s="8" t="s">
        <v>48</v>
      </c>
    </row>
    <row r="67" spans="1:5" ht="15" customHeight="1" x14ac:dyDescent="0.25">
      <c r="A67" s="9"/>
      <c r="B67" s="39"/>
      <c r="C67" s="6"/>
      <c r="D67" s="6"/>
      <c r="E67" s="10"/>
    </row>
    <row r="68" spans="1:5" ht="15" customHeight="1" x14ac:dyDescent="0.2">
      <c r="B68" s="12" t="s">
        <v>49</v>
      </c>
      <c r="C68" s="12" t="s">
        <v>50</v>
      </c>
      <c r="D68" s="13" t="s">
        <v>51</v>
      </c>
      <c r="E68" s="12" t="s">
        <v>52</v>
      </c>
    </row>
    <row r="69" spans="1:5" ht="15" customHeight="1" x14ac:dyDescent="0.2">
      <c r="B69" s="14">
        <v>33160</v>
      </c>
      <c r="C69" s="15"/>
      <c r="D69" s="16" t="s">
        <v>53</v>
      </c>
      <c r="E69" s="17">
        <v>685500</v>
      </c>
    </row>
    <row r="70" spans="1:5" ht="15" customHeight="1" x14ac:dyDescent="0.2">
      <c r="B70" s="18"/>
      <c r="C70" s="19" t="s">
        <v>54</v>
      </c>
      <c r="D70" s="20"/>
      <c r="E70" s="21">
        <f>SUM(E69:E69)</f>
        <v>685500</v>
      </c>
    </row>
    <row r="71" spans="1:5" ht="15" customHeight="1" x14ac:dyDescent="0.25">
      <c r="A71" s="40"/>
      <c r="B71" s="41"/>
      <c r="C71" s="42"/>
      <c r="D71" s="42"/>
      <c r="E71" s="42"/>
    </row>
    <row r="72" spans="1:5" ht="15" customHeight="1" x14ac:dyDescent="0.25">
      <c r="A72" s="25" t="s">
        <v>17</v>
      </c>
      <c r="B72" s="26"/>
      <c r="C72" s="27"/>
      <c r="D72" s="27"/>
      <c r="E72" s="11"/>
    </row>
    <row r="73" spans="1:5" ht="15" customHeight="1" x14ac:dyDescent="0.2">
      <c r="A73" s="7" t="s">
        <v>47</v>
      </c>
      <c r="B73" s="26"/>
      <c r="C73" s="27"/>
      <c r="D73" s="27"/>
      <c r="E73" s="28" t="s">
        <v>48</v>
      </c>
    </row>
    <row r="74" spans="1:5" ht="15" customHeight="1" x14ac:dyDescent="0.2">
      <c r="A74" s="29"/>
      <c r="B74" s="26"/>
      <c r="C74" s="27"/>
      <c r="D74" s="27"/>
      <c r="E74" s="28"/>
    </row>
    <row r="75" spans="1:5" ht="15" customHeight="1" x14ac:dyDescent="0.2">
      <c r="B75" s="12" t="s">
        <v>49</v>
      </c>
      <c r="C75" s="12" t="s">
        <v>50</v>
      </c>
      <c r="D75" s="13" t="s">
        <v>51</v>
      </c>
      <c r="E75" s="12" t="s">
        <v>52</v>
      </c>
    </row>
    <row r="76" spans="1:5" ht="15" customHeight="1" x14ac:dyDescent="0.2">
      <c r="B76" s="14">
        <v>33160</v>
      </c>
      <c r="C76" s="15"/>
      <c r="D76" s="16" t="s">
        <v>63</v>
      </c>
      <c r="E76" s="17">
        <v>685500</v>
      </c>
    </row>
    <row r="77" spans="1:5" ht="15" customHeight="1" x14ac:dyDescent="0.2">
      <c r="B77" s="18"/>
      <c r="C77" s="19" t="s">
        <v>54</v>
      </c>
      <c r="D77" s="20"/>
      <c r="E77" s="21">
        <f>SUM(E76:E76)</f>
        <v>685500</v>
      </c>
    </row>
    <row r="78" spans="1:5" ht="15" customHeight="1" x14ac:dyDescent="0.2"/>
    <row r="79" spans="1:5" ht="15" customHeight="1" x14ac:dyDescent="0.2"/>
    <row r="80" spans="1:5" ht="15" customHeight="1" x14ac:dyDescent="0.25">
      <c r="A80" s="4" t="s">
        <v>64</v>
      </c>
    </row>
    <row r="81" spans="1:5" ht="15" customHeight="1" x14ac:dyDescent="0.2">
      <c r="A81" s="248" t="s">
        <v>60</v>
      </c>
      <c r="B81" s="248"/>
      <c r="C81" s="248"/>
      <c r="D81" s="248"/>
      <c r="E81" s="248"/>
    </row>
    <row r="82" spans="1:5" ht="15" customHeight="1" x14ac:dyDescent="0.2">
      <c r="A82" s="246" t="s">
        <v>65</v>
      </c>
      <c r="B82" s="246"/>
      <c r="C82" s="246"/>
      <c r="D82" s="246"/>
      <c r="E82" s="246"/>
    </row>
    <row r="83" spans="1:5" ht="15" customHeight="1" x14ac:dyDescent="0.2">
      <c r="A83" s="245" t="s">
        <v>66</v>
      </c>
      <c r="B83" s="245"/>
      <c r="C83" s="245"/>
      <c r="D83" s="245"/>
      <c r="E83" s="245"/>
    </row>
    <row r="84" spans="1:5" ht="15" customHeight="1" x14ac:dyDescent="0.2">
      <c r="A84" s="245"/>
      <c r="B84" s="245"/>
      <c r="C84" s="245"/>
      <c r="D84" s="245"/>
      <c r="E84" s="245"/>
    </row>
    <row r="85" spans="1:5" ht="15" customHeight="1" x14ac:dyDescent="0.2">
      <c r="A85" s="245"/>
      <c r="B85" s="245"/>
      <c r="C85" s="245"/>
      <c r="D85" s="245"/>
      <c r="E85" s="245"/>
    </row>
    <row r="86" spans="1:5" ht="15" customHeight="1" x14ac:dyDescent="0.2">
      <c r="A86" s="245"/>
      <c r="B86" s="245"/>
      <c r="C86" s="245"/>
      <c r="D86" s="245"/>
      <c r="E86" s="245"/>
    </row>
    <row r="87" spans="1:5" ht="15" customHeight="1" x14ac:dyDescent="0.2">
      <c r="A87" s="245"/>
      <c r="B87" s="245"/>
      <c r="C87" s="245"/>
      <c r="D87" s="245"/>
      <c r="E87" s="245"/>
    </row>
    <row r="88" spans="1:5" ht="15" customHeight="1" x14ac:dyDescent="0.2">
      <c r="A88" s="43"/>
      <c r="B88" s="43"/>
      <c r="C88" s="43"/>
      <c r="D88" s="43"/>
      <c r="E88" s="43"/>
    </row>
    <row r="89" spans="1:5" ht="15" customHeight="1" x14ac:dyDescent="0.25">
      <c r="A89" s="5" t="s">
        <v>1</v>
      </c>
      <c r="B89" s="6"/>
      <c r="C89" s="6"/>
      <c r="D89" s="6"/>
      <c r="E89" s="6"/>
    </row>
    <row r="90" spans="1:5" ht="15" customHeight="1" x14ac:dyDescent="0.2">
      <c r="A90" s="7" t="s">
        <v>67</v>
      </c>
      <c r="B90" s="11"/>
      <c r="C90" s="11"/>
      <c r="D90" s="11"/>
      <c r="E90" s="11" t="s">
        <v>68</v>
      </c>
    </row>
    <row r="91" spans="1:5" ht="15" customHeight="1" x14ac:dyDescent="0.25">
      <c r="A91" s="9"/>
      <c r="B91" s="5"/>
      <c r="C91" s="6"/>
      <c r="D91" s="6"/>
      <c r="E91" s="10"/>
    </row>
    <row r="92" spans="1:5" ht="15" customHeight="1" x14ac:dyDescent="0.2">
      <c r="B92" s="12" t="s">
        <v>49</v>
      </c>
      <c r="C92" s="12" t="s">
        <v>50</v>
      </c>
      <c r="D92" s="13" t="s">
        <v>51</v>
      </c>
      <c r="E92" s="12" t="s">
        <v>52</v>
      </c>
    </row>
    <row r="93" spans="1:5" ht="15" customHeight="1" x14ac:dyDescent="0.2">
      <c r="B93" s="14">
        <v>13305</v>
      </c>
      <c r="C93" s="15"/>
      <c r="D93" s="16" t="s">
        <v>53</v>
      </c>
      <c r="E93" s="17">
        <v>20472000</v>
      </c>
    </row>
    <row r="94" spans="1:5" ht="15" customHeight="1" x14ac:dyDescent="0.2">
      <c r="B94" s="18"/>
      <c r="C94" s="19" t="s">
        <v>54</v>
      </c>
      <c r="D94" s="20"/>
      <c r="E94" s="21">
        <f>SUM(E93:E93)</f>
        <v>20472000</v>
      </c>
    </row>
    <row r="95" spans="1:5" ht="15" customHeight="1" x14ac:dyDescent="0.2"/>
    <row r="96" spans="1:5" ht="15" customHeight="1" x14ac:dyDescent="0.25">
      <c r="A96" s="5" t="s">
        <v>17</v>
      </c>
      <c r="B96" s="6"/>
      <c r="C96" s="6"/>
      <c r="D96" s="6"/>
      <c r="E96" s="9"/>
    </row>
    <row r="97" spans="1:5" ht="15" customHeight="1" x14ac:dyDescent="0.2">
      <c r="A97" s="29" t="s">
        <v>69</v>
      </c>
      <c r="B97" s="11"/>
      <c r="C97" s="11"/>
      <c r="D97" s="11"/>
      <c r="E97" s="11" t="s">
        <v>70</v>
      </c>
    </row>
    <row r="98" spans="1:5" ht="15" customHeight="1" x14ac:dyDescent="0.25">
      <c r="A98" s="9"/>
      <c r="B98" s="5"/>
      <c r="C98" s="6"/>
      <c r="D98" s="6"/>
      <c r="E98" s="10"/>
    </row>
    <row r="99" spans="1:5" ht="15" customHeight="1" x14ac:dyDescent="0.2">
      <c r="B99" s="12" t="s">
        <v>49</v>
      </c>
      <c r="C99" s="12" t="s">
        <v>50</v>
      </c>
      <c r="D99" s="13" t="s">
        <v>51</v>
      </c>
      <c r="E99" s="12" t="s">
        <v>52</v>
      </c>
    </row>
    <row r="100" spans="1:5" ht="15" customHeight="1" x14ac:dyDescent="0.2">
      <c r="B100" s="14">
        <v>13305</v>
      </c>
      <c r="C100" s="15"/>
      <c r="D100" s="44" t="s">
        <v>71</v>
      </c>
      <c r="E100" s="17">
        <v>13232900</v>
      </c>
    </row>
    <row r="101" spans="1:5" ht="15" customHeight="1" x14ac:dyDescent="0.2">
      <c r="B101" s="18"/>
      <c r="C101" s="19" t="s">
        <v>54</v>
      </c>
      <c r="D101" s="20"/>
      <c r="E101" s="21">
        <f>SUM(E100:E100)</f>
        <v>13232900</v>
      </c>
    </row>
    <row r="102" spans="1:5" ht="15" customHeight="1" x14ac:dyDescent="0.2"/>
    <row r="103" spans="1:5" ht="15" customHeight="1" x14ac:dyDescent="0.2">
      <c r="C103" s="12" t="s">
        <v>50</v>
      </c>
      <c r="D103" s="45" t="s">
        <v>55</v>
      </c>
      <c r="E103" s="12" t="s">
        <v>52</v>
      </c>
    </row>
    <row r="104" spans="1:5" ht="15" customHeight="1" x14ac:dyDescent="0.2">
      <c r="C104" s="32">
        <v>4399</v>
      </c>
      <c r="D104" s="46" t="s">
        <v>72</v>
      </c>
      <c r="E104" s="17">
        <v>4594800</v>
      </c>
    </row>
    <row r="105" spans="1:5" ht="15" customHeight="1" x14ac:dyDescent="0.2">
      <c r="C105" s="32">
        <v>4399</v>
      </c>
      <c r="D105" s="33" t="s">
        <v>56</v>
      </c>
      <c r="E105" s="17">
        <v>2644300</v>
      </c>
    </row>
    <row r="106" spans="1:5" ht="15" customHeight="1" x14ac:dyDescent="0.2">
      <c r="C106" s="19" t="s">
        <v>54</v>
      </c>
      <c r="D106" s="34"/>
      <c r="E106" s="35">
        <f>SUM(E104:E105)</f>
        <v>7239100</v>
      </c>
    </row>
    <row r="107" spans="1:5" ht="15" customHeight="1" x14ac:dyDescent="0.2"/>
    <row r="108" spans="1:5" ht="15" customHeight="1" x14ac:dyDescent="0.25">
      <c r="A108" s="4" t="s">
        <v>73</v>
      </c>
    </row>
    <row r="109" spans="1:5" ht="15" customHeight="1" x14ac:dyDescent="0.2">
      <c r="A109" s="249" t="s">
        <v>74</v>
      </c>
      <c r="B109" s="249"/>
      <c r="C109" s="249"/>
      <c r="D109" s="249"/>
      <c r="E109" s="249"/>
    </row>
    <row r="110" spans="1:5" ht="15" customHeight="1" x14ac:dyDescent="0.2">
      <c r="A110" s="249"/>
      <c r="B110" s="249"/>
      <c r="C110" s="249"/>
      <c r="D110" s="249"/>
      <c r="E110" s="249"/>
    </row>
    <row r="111" spans="1:5" ht="15" customHeight="1" x14ac:dyDescent="0.2">
      <c r="A111" s="245" t="s">
        <v>75</v>
      </c>
      <c r="B111" s="245"/>
      <c r="C111" s="245"/>
      <c r="D111" s="245"/>
      <c r="E111" s="245"/>
    </row>
    <row r="112" spans="1:5" ht="15" customHeight="1" x14ac:dyDescent="0.2">
      <c r="A112" s="245"/>
      <c r="B112" s="245"/>
      <c r="C112" s="245"/>
      <c r="D112" s="245"/>
      <c r="E112" s="245"/>
    </row>
    <row r="113" spans="1:5" ht="15" customHeight="1" x14ac:dyDescent="0.2">
      <c r="A113" s="245"/>
      <c r="B113" s="245"/>
      <c r="C113" s="245"/>
      <c r="D113" s="245"/>
      <c r="E113" s="245"/>
    </row>
    <row r="114" spans="1:5" ht="15" customHeight="1" x14ac:dyDescent="0.2">
      <c r="A114" s="245"/>
      <c r="B114" s="245"/>
      <c r="C114" s="245"/>
      <c r="D114" s="245"/>
      <c r="E114" s="245"/>
    </row>
    <row r="115" spans="1:5" ht="15" customHeight="1" x14ac:dyDescent="0.2">
      <c r="A115" s="245"/>
      <c r="B115" s="245"/>
      <c r="C115" s="245"/>
      <c r="D115" s="245"/>
      <c r="E115" s="245"/>
    </row>
    <row r="116" spans="1:5" ht="15" customHeight="1" x14ac:dyDescent="0.2">
      <c r="A116" s="245"/>
      <c r="B116" s="245"/>
      <c r="C116" s="245"/>
      <c r="D116" s="245"/>
      <c r="E116" s="245"/>
    </row>
    <row r="117" spans="1:5" ht="15" customHeight="1" x14ac:dyDescent="0.2">
      <c r="A117" s="245"/>
      <c r="B117" s="245"/>
      <c r="C117" s="245"/>
      <c r="D117" s="245"/>
      <c r="E117" s="245"/>
    </row>
    <row r="118" spans="1:5" ht="15" customHeight="1" x14ac:dyDescent="0.2">
      <c r="A118" s="245"/>
      <c r="B118" s="245"/>
      <c r="C118" s="245"/>
      <c r="D118" s="245"/>
      <c r="E118" s="245"/>
    </row>
    <row r="119" spans="1:5" ht="15" customHeight="1" x14ac:dyDescent="0.2">
      <c r="A119" s="245"/>
      <c r="B119" s="245"/>
      <c r="C119" s="245"/>
      <c r="D119" s="245"/>
      <c r="E119" s="245"/>
    </row>
    <row r="120" spans="1:5" ht="15" customHeight="1" x14ac:dyDescent="0.2"/>
    <row r="121" spans="1:5" ht="15" customHeight="1" x14ac:dyDescent="0.25">
      <c r="A121" s="5" t="s">
        <v>17</v>
      </c>
      <c r="B121" s="6"/>
      <c r="C121" s="6"/>
      <c r="D121" s="6"/>
      <c r="E121" s="6"/>
    </row>
    <row r="122" spans="1:5" ht="15" customHeight="1" x14ac:dyDescent="0.2">
      <c r="A122" s="7" t="s">
        <v>67</v>
      </c>
      <c r="B122" s="6"/>
      <c r="C122" s="6"/>
      <c r="D122" s="6"/>
      <c r="E122" s="8" t="s">
        <v>68</v>
      </c>
    </row>
    <row r="123" spans="1:5" ht="15" customHeight="1" x14ac:dyDescent="0.25">
      <c r="A123" s="5"/>
      <c r="B123" s="9"/>
      <c r="C123" s="6"/>
      <c r="D123" s="6"/>
      <c r="E123" s="10"/>
    </row>
    <row r="124" spans="1:5" ht="15" customHeight="1" x14ac:dyDescent="0.2">
      <c r="B124" s="12" t="s">
        <v>49</v>
      </c>
      <c r="C124" s="12" t="s">
        <v>50</v>
      </c>
      <c r="D124" s="48" t="s">
        <v>55</v>
      </c>
      <c r="E124" s="49" t="s">
        <v>52</v>
      </c>
    </row>
    <row r="125" spans="1:5" ht="15" customHeight="1" x14ac:dyDescent="0.2">
      <c r="B125" s="50">
        <v>13307</v>
      </c>
      <c r="C125" s="51">
        <v>4324</v>
      </c>
      <c r="D125" s="52" t="s">
        <v>76</v>
      </c>
      <c r="E125" s="53">
        <v>-156560</v>
      </c>
    </row>
    <row r="126" spans="1:5" ht="15" customHeight="1" x14ac:dyDescent="0.2">
      <c r="B126" s="54"/>
      <c r="C126" s="19" t="s">
        <v>54</v>
      </c>
      <c r="D126" s="20"/>
      <c r="E126" s="21">
        <f>SUM(E125:E125)</f>
        <v>-156560</v>
      </c>
    </row>
    <row r="127" spans="1:5" ht="15" customHeight="1" x14ac:dyDescent="0.2"/>
    <row r="128" spans="1:5" ht="15" customHeight="1" x14ac:dyDescent="0.25">
      <c r="A128" s="25" t="s">
        <v>17</v>
      </c>
      <c r="B128" s="27"/>
      <c r="C128" s="27"/>
      <c r="D128" s="27"/>
      <c r="E128" s="27"/>
    </row>
    <row r="129" spans="1:5" ht="15" customHeight="1" x14ac:dyDescent="0.2">
      <c r="A129" s="29" t="s">
        <v>69</v>
      </c>
      <c r="B129" s="11"/>
      <c r="C129" s="11"/>
      <c r="D129" s="11"/>
      <c r="E129" s="11" t="s">
        <v>70</v>
      </c>
    </row>
    <row r="130" spans="1:5" ht="15" customHeight="1" x14ac:dyDescent="0.2">
      <c r="A130" s="11"/>
      <c r="B130" s="55"/>
      <c r="C130" s="27"/>
      <c r="D130" s="11"/>
      <c r="E130" s="56"/>
    </row>
    <row r="131" spans="1:5" ht="15" customHeight="1" x14ac:dyDescent="0.2">
      <c r="B131" s="12" t="s">
        <v>49</v>
      </c>
      <c r="C131" s="30" t="s">
        <v>50</v>
      </c>
      <c r="D131" s="57" t="s">
        <v>51</v>
      </c>
      <c r="E131" s="49" t="s">
        <v>52</v>
      </c>
    </row>
    <row r="132" spans="1:5" ht="15" customHeight="1" x14ac:dyDescent="0.2">
      <c r="B132" s="50">
        <v>13307</v>
      </c>
      <c r="C132" s="58"/>
      <c r="D132" s="44" t="s">
        <v>71</v>
      </c>
      <c r="E132" s="59">
        <v>80560</v>
      </c>
    </row>
    <row r="133" spans="1:5" ht="15" customHeight="1" x14ac:dyDescent="0.2">
      <c r="B133" s="54"/>
      <c r="C133" s="60" t="s">
        <v>54</v>
      </c>
      <c r="D133" s="61"/>
      <c r="E133" s="62">
        <f>SUM(E132:E132)</f>
        <v>80560</v>
      </c>
    </row>
    <row r="134" spans="1:5" ht="15" customHeight="1" x14ac:dyDescent="0.2">
      <c r="A134" s="11"/>
      <c r="B134" s="11"/>
      <c r="C134" s="11"/>
      <c r="D134" s="11"/>
      <c r="E134" s="11"/>
    </row>
    <row r="135" spans="1:5" ht="15" customHeight="1" x14ac:dyDescent="0.25">
      <c r="A135" s="25" t="s">
        <v>17</v>
      </c>
      <c r="B135" s="27"/>
      <c r="C135" s="27"/>
      <c r="D135" s="27"/>
      <c r="E135" s="27"/>
    </row>
    <row r="136" spans="1:5" ht="15" customHeight="1" x14ac:dyDescent="0.2">
      <c r="A136" s="29" t="s">
        <v>77</v>
      </c>
      <c r="B136" s="11"/>
      <c r="C136" s="11"/>
      <c r="D136" s="11"/>
      <c r="E136" s="11" t="s">
        <v>78</v>
      </c>
    </row>
    <row r="137" spans="1:5" ht="15" customHeight="1" x14ac:dyDescent="0.2">
      <c r="A137" s="11"/>
      <c r="B137" s="55"/>
      <c r="C137" s="27"/>
      <c r="D137" s="11"/>
      <c r="E137" s="56"/>
    </row>
    <row r="138" spans="1:5" ht="15" customHeight="1" x14ac:dyDescent="0.2">
      <c r="A138" s="63"/>
      <c r="B138" s="12" t="s">
        <v>49</v>
      </c>
      <c r="C138" s="30" t="s">
        <v>50</v>
      </c>
      <c r="D138" s="57" t="s">
        <v>51</v>
      </c>
      <c r="E138" s="49" t="s">
        <v>52</v>
      </c>
    </row>
    <row r="139" spans="1:5" ht="15" customHeight="1" x14ac:dyDescent="0.2">
      <c r="A139" s="64"/>
      <c r="B139" s="50">
        <v>13307</v>
      </c>
      <c r="C139" s="58"/>
      <c r="D139" s="44" t="s">
        <v>71</v>
      </c>
      <c r="E139" s="59">
        <v>76000</v>
      </c>
    </row>
    <row r="140" spans="1:5" ht="15" customHeight="1" x14ac:dyDescent="0.2">
      <c r="A140" s="65"/>
      <c r="B140" s="54"/>
      <c r="C140" s="60" t="s">
        <v>54</v>
      </c>
      <c r="D140" s="61"/>
      <c r="E140" s="62">
        <f>SUM(E139)</f>
        <v>76000</v>
      </c>
    </row>
    <row r="141" spans="1:5" ht="15" customHeight="1" x14ac:dyDescent="0.2"/>
    <row r="142" spans="1:5" ht="15" customHeight="1" x14ac:dyDescent="0.2"/>
    <row r="143" spans="1:5" ht="15" customHeight="1" x14ac:dyDescent="0.25">
      <c r="A143" s="4" t="s">
        <v>79</v>
      </c>
    </row>
    <row r="144" spans="1:5" ht="15" customHeight="1" x14ac:dyDescent="0.2">
      <c r="A144" s="246" t="s">
        <v>80</v>
      </c>
      <c r="B144" s="246"/>
      <c r="C144" s="246"/>
      <c r="D144" s="246"/>
      <c r="E144" s="246"/>
    </row>
    <row r="145" spans="1:5" ht="15" customHeight="1" x14ac:dyDescent="0.2">
      <c r="A145" s="246"/>
      <c r="B145" s="246"/>
      <c r="C145" s="246"/>
      <c r="D145" s="246"/>
      <c r="E145" s="246"/>
    </row>
    <row r="146" spans="1:5" ht="15" customHeight="1" x14ac:dyDescent="0.2">
      <c r="A146" s="245" t="s">
        <v>195</v>
      </c>
      <c r="B146" s="245"/>
      <c r="C146" s="245"/>
      <c r="D146" s="245"/>
      <c r="E146" s="245"/>
    </row>
    <row r="147" spans="1:5" ht="15" customHeight="1" x14ac:dyDescent="0.2">
      <c r="A147" s="245"/>
      <c r="B147" s="245"/>
      <c r="C147" s="245"/>
      <c r="D147" s="245"/>
      <c r="E147" s="245"/>
    </row>
    <row r="148" spans="1:5" ht="15" customHeight="1" x14ac:dyDescent="0.2">
      <c r="A148" s="245"/>
      <c r="B148" s="245"/>
      <c r="C148" s="245"/>
      <c r="D148" s="245"/>
      <c r="E148" s="245"/>
    </row>
    <row r="149" spans="1:5" ht="15" customHeight="1" x14ac:dyDescent="0.2">
      <c r="A149" s="245"/>
      <c r="B149" s="245"/>
      <c r="C149" s="245"/>
      <c r="D149" s="245"/>
      <c r="E149" s="245"/>
    </row>
    <row r="150" spans="1:5" ht="15" customHeight="1" x14ac:dyDescent="0.2">
      <c r="A150" s="245"/>
      <c r="B150" s="245"/>
      <c r="C150" s="245"/>
      <c r="D150" s="245"/>
      <c r="E150" s="245"/>
    </row>
    <row r="151" spans="1:5" ht="15" customHeight="1" x14ac:dyDescent="0.2">
      <c r="A151" s="245"/>
      <c r="B151" s="245"/>
      <c r="C151" s="245"/>
      <c r="D151" s="245"/>
      <c r="E151" s="245"/>
    </row>
    <row r="152" spans="1:5" ht="15" customHeight="1" x14ac:dyDescent="0.2">
      <c r="A152" s="245"/>
      <c r="B152" s="245"/>
      <c r="C152" s="245"/>
      <c r="D152" s="245"/>
      <c r="E152" s="245"/>
    </row>
    <row r="153" spans="1:5" ht="15" customHeight="1" x14ac:dyDescent="0.2">
      <c r="A153" s="245"/>
      <c r="B153" s="245"/>
      <c r="C153" s="245"/>
      <c r="D153" s="245"/>
      <c r="E153" s="245"/>
    </row>
    <row r="154" spans="1:5" ht="15" customHeight="1" x14ac:dyDescent="0.2">
      <c r="A154" s="245"/>
      <c r="B154" s="245"/>
      <c r="C154" s="245"/>
      <c r="D154" s="245"/>
      <c r="E154" s="245"/>
    </row>
    <row r="155" spans="1:5" ht="15" customHeight="1" x14ac:dyDescent="0.2">
      <c r="A155" s="36"/>
      <c r="B155" s="36"/>
      <c r="C155" s="36"/>
      <c r="D155" s="36"/>
      <c r="E155" s="36"/>
    </row>
    <row r="156" spans="1:5" ht="15" customHeight="1" x14ac:dyDescent="0.2">
      <c r="A156" s="36"/>
      <c r="B156" s="36"/>
      <c r="C156" s="36"/>
      <c r="D156" s="36"/>
      <c r="E156" s="36"/>
    </row>
    <row r="157" spans="1:5" ht="15" customHeight="1" x14ac:dyDescent="0.2">
      <c r="A157" s="36"/>
      <c r="B157" s="36"/>
      <c r="C157" s="36"/>
      <c r="D157" s="36"/>
      <c r="E157" s="36"/>
    </row>
    <row r="158" spans="1:5" ht="15" customHeight="1" x14ac:dyDescent="0.2">
      <c r="A158" s="36"/>
      <c r="B158" s="36"/>
      <c r="C158" s="36"/>
      <c r="D158" s="36"/>
      <c r="E158" s="36"/>
    </row>
    <row r="159" spans="1:5" ht="15" customHeight="1" x14ac:dyDescent="0.2">
      <c r="A159" s="36"/>
      <c r="B159" s="36"/>
      <c r="C159" s="36"/>
      <c r="D159" s="36"/>
      <c r="E159" s="36"/>
    </row>
    <row r="160" spans="1:5" ht="15" customHeight="1" x14ac:dyDescent="0.25">
      <c r="A160" s="5" t="s">
        <v>17</v>
      </c>
      <c r="B160" s="6"/>
      <c r="C160" s="6"/>
      <c r="D160" s="6"/>
      <c r="E160" s="6"/>
    </row>
    <row r="161" spans="1:5" ht="15" customHeight="1" x14ac:dyDescent="0.2">
      <c r="A161" s="7" t="s">
        <v>67</v>
      </c>
      <c r="B161" s="6"/>
      <c r="C161" s="6"/>
      <c r="D161" s="6"/>
      <c r="E161" s="8" t="s">
        <v>68</v>
      </c>
    </row>
    <row r="162" spans="1:5" ht="15" customHeight="1" x14ac:dyDescent="0.25">
      <c r="A162" s="9"/>
      <c r="B162" s="5"/>
      <c r="C162" s="6"/>
      <c r="D162" s="6"/>
      <c r="E162" s="10"/>
    </row>
    <row r="163" spans="1:5" ht="15" customHeight="1" x14ac:dyDescent="0.2">
      <c r="A163" s="63"/>
      <c r="B163" s="66"/>
      <c r="C163" s="12" t="s">
        <v>50</v>
      </c>
      <c r="D163" s="45" t="s">
        <v>55</v>
      </c>
      <c r="E163" s="12" t="s">
        <v>52</v>
      </c>
    </row>
    <row r="164" spans="1:5" ht="15" customHeight="1" x14ac:dyDescent="0.2">
      <c r="A164" s="67"/>
      <c r="B164" s="68"/>
      <c r="C164" s="32">
        <v>6409</v>
      </c>
      <c r="D164" s="46" t="s">
        <v>76</v>
      </c>
      <c r="E164" s="17">
        <v>-700000</v>
      </c>
    </row>
    <row r="165" spans="1:5" ht="15" customHeight="1" x14ac:dyDescent="0.2">
      <c r="A165" s="22"/>
      <c r="B165" s="65"/>
      <c r="C165" s="19" t="s">
        <v>54</v>
      </c>
      <c r="D165" s="34"/>
      <c r="E165" s="35">
        <f>SUM(E164:E164)</f>
        <v>-700000</v>
      </c>
    </row>
    <row r="166" spans="1:5" ht="15" customHeight="1" x14ac:dyDescent="0.2">
      <c r="A166" s="36"/>
      <c r="B166" s="36"/>
      <c r="C166" s="36"/>
      <c r="D166" s="36"/>
      <c r="E166" s="36"/>
    </row>
    <row r="167" spans="1:5" ht="15" customHeight="1" x14ac:dyDescent="0.25">
      <c r="A167" s="5" t="s">
        <v>17</v>
      </c>
      <c r="B167" s="6"/>
      <c r="C167" s="6"/>
      <c r="D167" s="11"/>
      <c r="E167" s="11"/>
    </row>
    <row r="168" spans="1:5" ht="15" customHeight="1" x14ac:dyDescent="0.2">
      <c r="A168" s="69" t="s">
        <v>81</v>
      </c>
      <c r="B168" s="6"/>
      <c r="C168" s="6"/>
      <c r="D168" s="6"/>
      <c r="E168" s="8" t="s">
        <v>82</v>
      </c>
    </row>
    <row r="169" spans="1:5" ht="15" customHeight="1" x14ac:dyDescent="0.2">
      <c r="A169" s="9"/>
      <c r="B169" s="70"/>
      <c r="C169" s="6"/>
      <c r="D169" s="9"/>
      <c r="E169" s="71"/>
    </row>
    <row r="170" spans="1:5" ht="15" customHeight="1" x14ac:dyDescent="0.2">
      <c r="A170" s="63"/>
      <c r="B170" s="63"/>
      <c r="C170" s="12" t="s">
        <v>50</v>
      </c>
      <c r="D170" s="45" t="s">
        <v>55</v>
      </c>
      <c r="E170" s="12" t="s">
        <v>52</v>
      </c>
    </row>
    <row r="171" spans="1:5" ht="15" customHeight="1" x14ac:dyDescent="0.2">
      <c r="A171" s="72"/>
      <c r="B171" s="73"/>
      <c r="C171" s="32">
        <v>3636</v>
      </c>
      <c r="D171" s="74" t="s">
        <v>83</v>
      </c>
      <c r="E171" s="17">
        <v>700000</v>
      </c>
    </row>
    <row r="172" spans="1:5" ht="15" customHeight="1" x14ac:dyDescent="0.2">
      <c r="A172" s="22"/>
      <c r="B172" s="6"/>
      <c r="C172" s="19" t="s">
        <v>54</v>
      </c>
      <c r="D172" s="34"/>
      <c r="E172" s="35">
        <f>SUM(E171:E171)</f>
        <v>700000</v>
      </c>
    </row>
    <row r="173" spans="1:5" ht="15" customHeight="1" x14ac:dyDescent="0.2"/>
    <row r="174" spans="1:5" ht="15" customHeight="1" x14ac:dyDescent="0.2"/>
    <row r="175" spans="1:5" ht="15" customHeight="1" x14ac:dyDescent="0.25">
      <c r="A175" s="4" t="s">
        <v>84</v>
      </c>
    </row>
    <row r="176" spans="1:5" ht="15" customHeight="1" x14ac:dyDescent="0.2">
      <c r="A176" s="246" t="s">
        <v>85</v>
      </c>
      <c r="B176" s="246"/>
      <c r="C176" s="246"/>
      <c r="D176" s="246"/>
      <c r="E176" s="246"/>
    </row>
    <row r="177" spans="1:5" ht="15" customHeight="1" x14ac:dyDescent="0.2">
      <c r="A177" s="246"/>
      <c r="B177" s="246"/>
      <c r="C177" s="246"/>
      <c r="D177" s="246"/>
      <c r="E177" s="246"/>
    </row>
    <row r="178" spans="1:5" ht="15" customHeight="1" x14ac:dyDescent="0.2">
      <c r="A178" s="245" t="s">
        <v>86</v>
      </c>
      <c r="B178" s="245"/>
      <c r="C178" s="245"/>
      <c r="D178" s="245"/>
      <c r="E178" s="245"/>
    </row>
    <row r="179" spans="1:5" ht="15" customHeight="1" x14ac:dyDescent="0.2">
      <c r="A179" s="245"/>
      <c r="B179" s="245"/>
      <c r="C179" s="245"/>
      <c r="D179" s="245"/>
      <c r="E179" s="245"/>
    </row>
    <row r="180" spans="1:5" ht="15" customHeight="1" x14ac:dyDescent="0.2">
      <c r="A180" s="245"/>
      <c r="B180" s="245"/>
      <c r="C180" s="245"/>
      <c r="D180" s="245"/>
      <c r="E180" s="245"/>
    </row>
    <row r="181" spans="1:5" ht="15" customHeight="1" x14ac:dyDescent="0.2">
      <c r="A181" s="245"/>
      <c r="B181" s="245"/>
      <c r="C181" s="245"/>
      <c r="D181" s="245"/>
      <c r="E181" s="245"/>
    </row>
    <row r="182" spans="1:5" ht="15" customHeight="1" x14ac:dyDescent="0.2">
      <c r="A182" s="245"/>
      <c r="B182" s="245"/>
      <c r="C182" s="245"/>
      <c r="D182" s="245"/>
      <c r="E182" s="245"/>
    </row>
    <row r="183" spans="1:5" ht="15" customHeight="1" x14ac:dyDescent="0.2">
      <c r="A183" s="245"/>
      <c r="B183" s="245"/>
      <c r="C183" s="245"/>
      <c r="D183" s="245"/>
      <c r="E183" s="245"/>
    </row>
    <row r="184" spans="1:5" ht="15" customHeight="1" x14ac:dyDescent="0.2">
      <c r="A184" s="245"/>
      <c r="B184" s="245"/>
      <c r="C184" s="245"/>
      <c r="D184" s="245"/>
      <c r="E184" s="245"/>
    </row>
    <row r="185" spans="1:5" ht="15" customHeight="1" x14ac:dyDescent="0.2">
      <c r="A185" s="36"/>
      <c r="B185" s="36"/>
      <c r="C185" s="36"/>
      <c r="D185" s="36"/>
      <c r="E185" s="36"/>
    </row>
    <row r="186" spans="1:5" ht="15" customHeight="1" x14ac:dyDescent="0.25">
      <c r="A186" s="5" t="s">
        <v>17</v>
      </c>
      <c r="B186" s="6"/>
      <c r="C186" s="6"/>
      <c r="D186" s="6"/>
      <c r="E186" s="6"/>
    </row>
    <row r="187" spans="1:5" ht="15" customHeight="1" x14ac:dyDescent="0.2">
      <c r="A187" s="7" t="s">
        <v>67</v>
      </c>
      <c r="B187" s="6"/>
      <c r="C187" s="6"/>
      <c r="D187" s="6"/>
      <c r="E187" s="8" t="s">
        <v>68</v>
      </c>
    </row>
    <row r="188" spans="1:5" ht="15" customHeight="1" x14ac:dyDescent="0.25">
      <c r="A188" s="9"/>
      <c r="B188" s="5"/>
      <c r="C188" s="6"/>
      <c r="D188" s="6"/>
      <c r="E188" s="10"/>
    </row>
    <row r="189" spans="1:5" ht="15" customHeight="1" x14ac:dyDescent="0.2">
      <c r="A189" s="63"/>
      <c r="B189" s="66"/>
      <c r="C189" s="12" t="s">
        <v>50</v>
      </c>
      <c r="D189" s="45" t="s">
        <v>55</v>
      </c>
      <c r="E189" s="12" t="s">
        <v>52</v>
      </c>
    </row>
    <row r="190" spans="1:5" ht="15" customHeight="1" x14ac:dyDescent="0.2">
      <c r="A190" s="67"/>
      <c r="B190" s="68"/>
      <c r="C190" s="32">
        <v>6409</v>
      </c>
      <c r="D190" s="46" t="s">
        <v>76</v>
      </c>
      <c r="E190" s="17">
        <f>-105000-2300000-505000-850000</f>
        <v>-3760000</v>
      </c>
    </row>
    <row r="191" spans="1:5" ht="15" customHeight="1" x14ac:dyDescent="0.2">
      <c r="A191" s="22"/>
      <c r="B191" s="65"/>
      <c r="C191" s="19" t="s">
        <v>54</v>
      </c>
      <c r="D191" s="34"/>
      <c r="E191" s="35">
        <f>SUM(E190:E190)</f>
        <v>-3760000</v>
      </c>
    </row>
    <row r="192" spans="1:5" ht="15" customHeight="1" x14ac:dyDescent="0.2">
      <c r="A192" s="36"/>
      <c r="B192" s="36"/>
      <c r="C192" s="36"/>
      <c r="D192" s="36"/>
      <c r="E192" s="36"/>
    </row>
    <row r="193" spans="1:5" ht="15" customHeight="1" x14ac:dyDescent="0.25">
      <c r="A193" s="5" t="s">
        <v>17</v>
      </c>
      <c r="B193" s="6"/>
      <c r="C193" s="6"/>
      <c r="D193" s="11"/>
      <c r="E193" s="11"/>
    </row>
    <row r="194" spans="1:5" ht="15" customHeight="1" x14ac:dyDescent="0.2">
      <c r="A194" s="7" t="s">
        <v>87</v>
      </c>
      <c r="B194" s="6"/>
      <c r="C194" s="6"/>
      <c r="D194" s="6"/>
      <c r="E194" s="8" t="s">
        <v>88</v>
      </c>
    </row>
    <row r="195" spans="1:5" ht="15" customHeight="1" x14ac:dyDescent="0.2">
      <c r="A195" s="9"/>
      <c r="B195" s="70"/>
      <c r="C195" s="6"/>
      <c r="D195" s="9"/>
      <c r="E195" s="71"/>
    </row>
    <row r="196" spans="1:5" ht="15" customHeight="1" x14ac:dyDescent="0.2">
      <c r="A196" s="63"/>
      <c r="B196" s="30" t="s">
        <v>49</v>
      </c>
      <c r="C196" s="12" t="s">
        <v>50</v>
      </c>
      <c r="D196" s="45" t="s">
        <v>55</v>
      </c>
      <c r="E196" s="12" t="s">
        <v>52</v>
      </c>
    </row>
    <row r="197" spans="1:5" ht="15" customHeight="1" x14ac:dyDescent="0.2">
      <c r="A197" s="72"/>
      <c r="B197" s="14">
        <v>10</v>
      </c>
      <c r="C197" s="32"/>
      <c r="D197" s="75" t="s">
        <v>89</v>
      </c>
      <c r="E197" s="17">
        <f>105000+2300000</f>
        <v>2405000</v>
      </c>
    </row>
    <row r="198" spans="1:5" ht="15" customHeight="1" x14ac:dyDescent="0.2">
      <c r="A198" s="72"/>
      <c r="B198" s="14">
        <v>12</v>
      </c>
      <c r="C198" s="32"/>
      <c r="D198" s="75" t="s">
        <v>89</v>
      </c>
      <c r="E198" s="17">
        <v>505000</v>
      </c>
    </row>
    <row r="199" spans="1:5" ht="15" customHeight="1" x14ac:dyDescent="0.2">
      <c r="A199" s="72"/>
      <c r="B199" s="14">
        <v>15</v>
      </c>
      <c r="C199" s="32"/>
      <c r="D199" s="75" t="s">
        <v>89</v>
      </c>
      <c r="E199" s="17">
        <v>850000</v>
      </c>
    </row>
    <row r="200" spans="1:5" ht="15" customHeight="1" x14ac:dyDescent="0.2">
      <c r="A200" s="22"/>
      <c r="B200" s="54"/>
      <c r="C200" s="19" t="s">
        <v>54</v>
      </c>
      <c r="D200" s="34"/>
      <c r="E200" s="35">
        <f>SUM(E197:E199)</f>
        <v>3760000</v>
      </c>
    </row>
    <row r="201" spans="1:5" ht="15" customHeight="1" x14ac:dyDescent="0.2"/>
    <row r="202" spans="1:5" ht="15" customHeight="1" x14ac:dyDescent="0.2"/>
    <row r="203" spans="1:5" ht="15" customHeight="1" x14ac:dyDescent="0.25">
      <c r="A203" s="4" t="s">
        <v>90</v>
      </c>
    </row>
    <row r="204" spans="1:5" ht="15" customHeight="1" x14ac:dyDescent="0.2">
      <c r="A204" s="249" t="s">
        <v>91</v>
      </c>
      <c r="B204" s="249"/>
      <c r="C204" s="249"/>
      <c r="D204" s="249"/>
      <c r="E204" s="249"/>
    </row>
    <row r="205" spans="1:5" ht="15" customHeight="1" x14ac:dyDescent="0.2">
      <c r="A205" s="249"/>
      <c r="B205" s="249"/>
      <c r="C205" s="249"/>
      <c r="D205" s="249"/>
      <c r="E205" s="249"/>
    </row>
    <row r="206" spans="1:5" ht="15" customHeight="1" x14ac:dyDescent="0.2">
      <c r="A206" s="245" t="s">
        <v>92</v>
      </c>
      <c r="B206" s="245"/>
      <c r="C206" s="245"/>
      <c r="D206" s="245"/>
      <c r="E206" s="245"/>
    </row>
    <row r="207" spans="1:5" ht="15" customHeight="1" x14ac:dyDescent="0.2">
      <c r="A207" s="245"/>
      <c r="B207" s="245"/>
      <c r="C207" s="245"/>
      <c r="D207" s="245"/>
      <c r="E207" s="245"/>
    </row>
    <row r="208" spans="1:5" ht="15" customHeight="1" x14ac:dyDescent="0.2">
      <c r="A208" s="245"/>
      <c r="B208" s="245"/>
      <c r="C208" s="245"/>
      <c r="D208" s="245"/>
      <c r="E208" s="245"/>
    </row>
    <row r="209" spans="1:5" ht="15" customHeight="1" x14ac:dyDescent="0.2">
      <c r="A209" s="245"/>
      <c r="B209" s="245"/>
      <c r="C209" s="245"/>
      <c r="D209" s="245"/>
      <c r="E209" s="245"/>
    </row>
    <row r="210" spans="1:5" ht="15" customHeight="1" x14ac:dyDescent="0.2">
      <c r="A210" s="245"/>
      <c r="B210" s="245"/>
      <c r="C210" s="245"/>
      <c r="D210" s="245"/>
      <c r="E210" s="245"/>
    </row>
    <row r="211" spans="1:5" ht="15" customHeight="1" x14ac:dyDescent="0.2">
      <c r="A211" s="245"/>
      <c r="B211" s="245"/>
      <c r="C211" s="245"/>
      <c r="D211" s="245"/>
      <c r="E211" s="245"/>
    </row>
    <row r="212" spans="1:5" ht="15" customHeight="1" x14ac:dyDescent="0.2">
      <c r="A212" s="245"/>
      <c r="B212" s="245"/>
      <c r="C212" s="245"/>
      <c r="D212" s="245"/>
      <c r="E212" s="245"/>
    </row>
    <row r="213" spans="1:5" ht="15" customHeight="1" x14ac:dyDescent="0.2">
      <c r="A213" s="43"/>
      <c r="B213" s="43"/>
      <c r="C213" s="43"/>
      <c r="D213" s="43"/>
      <c r="E213" s="43"/>
    </row>
    <row r="214" spans="1:5" ht="15" customHeight="1" x14ac:dyDescent="0.25">
      <c r="A214" s="25" t="s">
        <v>17</v>
      </c>
      <c r="B214" s="27"/>
      <c r="C214" s="27"/>
      <c r="D214" s="27"/>
      <c r="E214" s="27"/>
    </row>
    <row r="215" spans="1:5" ht="15" customHeight="1" x14ac:dyDescent="0.2">
      <c r="A215" s="29" t="s">
        <v>67</v>
      </c>
      <c r="B215" s="27"/>
      <c r="C215" s="27"/>
      <c r="D215" s="27"/>
      <c r="E215" s="28" t="s">
        <v>68</v>
      </c>
    </row>
    <row r="216" spans="1:5" ht="15" customHeight="1" x14ac:dyDescent="0.25">
      <c r="A216" s="25"/>
      <c r="B216" s="11"/>
      <c r="C216" s="27"/>
      <c r="D216" s="27"/>
      <c r="E216" s="76"/>
    </row>
    <row r="217" spans="1:5" ht="15" customHeight="1" x14ac:dyDescent="0.2">
      <c r="A217" s="66"/>
      <c r="B217" s="66"/>
      <c r="C217" s="30" t="s">
        <v>50</v>
      </c>
      <c r="D217" s="45" t="s">
        <v>55</v>
      </c>
      <c r="E217" s="49" t="s">
        <v>52</v>
      </c>
    </row>
    <row r="218" spans="1:5" ht="15" customHeight="1" x14ac:dyDescent="0.2">
      <c r="A218" s="77"/>
      <c r="B218" s="73"/>
      <c r="C218" s="78">
        <v>6409</v>
      </c>
      <c r="D218" s="46" t="s">
        <v>76</v>
      </c>
      <c r="E218" s="79">
        <v>-232000</v>
      </c>
    </row>
    <row r="219" spans="1:5" ht="15" customHeight="1" x14ac:dyDescent="0.2">
      <c r="A219" s="80"/>
      <c r="B219" s="81"/>
      <c r="C219" s="60" t="s">
        <v>54</v>
      </c>
      <c r="D219" s="82"/>
      <c r="E219" s="83">
        <f>E218</f>
        <v>-232000</v>
      </c>
    </row>
    <row r="220" spans="1:5" ht="15" customHeight="1" x14ac:dyDescent="0.2">
      <c r="A220" s="11"/>
      <c r="B220" s="84"/>
      <c r="C220" s="11"/>
      <c r="D220" s="11"/>
      <c r="E220" s="11"/>
    </row>
    <row r="221" spans="1:5" ht="15" customHeight="1" x14ac:dyDescent="0.25">
      <c r="A221" s="25" t="s">
        <v>17</v>
      </c>
      <c r="B221" s="26"/>
      <c r="C221" s="27"/>
      <c r="D221" s="27"/>
      <c r="E221" s="27"/>
    </row>
    <row r="222" spans="1:5" ht="15" customHeight="1" x14ac:dyDescent="0.2">
      <c r="A222" s="29" t="s">
        <v>93</v>
      </c>
      <c r="B222" s="27"/>
      <c r="C222" s="27"/>
      <c r="D222" s="27"/>
      <c r="E222" s="28" t="s">
        <v>94</v>
      </c>
    </row>
    <row r="223" spans="1:5" ht="15" customHeight="1" x14ac:dyDescent="0.2">
      <c r="A223" s="11"/>
      <c r="B223" s="85"/>
      <c r="C223" s="27"/>
      <c r="D223" s="11"/>
      <c r="E223" s="56"/>
    </row>
    <row r="224" spans="1:5" ht="15" customHeight="1" x14ac:dyDescent="0.2">
      <c r="B224" s="63"/>
      <c r="C224" s="30" t="s">
        <v>50</v>
      </c>
      <c r="D224" s="48" t="s">
        <v>55</v>
      </c>
      <c r="E224" s="30" t="s">
        <v>52</v>
      </c>
    </row>
    <row r="225" spans="1:5" ht="15" customHeight="1" x14ac:dyDescent="0.2">
      <c r="B225" s="64"/>
      <c r="C225" s="58">
        <v>3769</v>
      </c>
      <c r="D225" s="46" t="s">
        <v>95</v>
      </c>
      <c r="E225" s="86">
        <v>232000</v>
      </c>
    </row>
    <row r="226" spans="1:5" ht="15" customHeight="1" x14ac:dyDescent="0.2">
      <c r="B226" s="65"/>
      <c r="C226" s="60" t="s">
        <v>54</v>
      </c>
      <c r="D226" s="61"/>
      <c r="E226" s="62">
        <f>SUM(E225:E225)</f>
        <v>232000</v>
      </c>
    </row>
    <row r="227" spans="1:5" ht="15" customHeight="1" x14ac:dyDescent="0.2"/>
    <row r="228" spans="1:5" ht="15" customHeight="1" x14ac:dyDescent="0.2"/>
    <row r="229" spans="1:5" ht="15" customHeight="1" x14ac:dyDescent="0.25">
      <c r="A229" s="4" t="s">
        <v>96</v>
      </c>
    </row>
    <row r="230" spans="1:5" ht="15" customHeight="1" x14ac:dyDescent="0.2">
      <c r="A230" s="249" t="s">
        <v>97</v>
      </c>
      <c r="B230" s="249"/>
      <c r="C230" s="249"/>
      <c r="D230" s="249"/>
      <c r="E230" s="249"/>
    </row>
    <row r="231" spans="1:5" ht="15" customHeight="1" x14ac:dyDescent="0.2">
      <c r="A231" s="249"/>
      <c r="B231" s="249"/>
      <c r="C231" s="249"/>
      <c r="D231" s="249"/>
      <c r="E231" s="249"/>
    </row>
    <row r="232" spans="1:5" ht="15" customHeight="1" x14ac:dyDescent="0.2">
      <c r="A232" s="245" t="s">
        <v>98</v>
      </c>
      <c r="B232" s="245"/>
      <c r="C232" s="245"/>
      <c r="D232" s="245"/>
      <c r="E232" s="245"/>
    </row>
    <row r="233" spans="1:5" ht="15" customHeight="1" x14ac:dyDescent="0.2">
      <c r="A233" s="245"/>
      <c r="B233" s="245"/>
      <c r="C233" s="245"/>
      <c r="D233" s="245"/>
      <c r="E233" s="245"/>
    </row>
    <row r="234" spans="1:5" ht="15" customHeight="1" x14ac:dyDescent="0.2">
      <c r="A234" s="245"/>
      <c r="B234" s="245"/>
      <c r="C234" s="245"/>
      <c r="D234" s="245"/>
      <c r="E234" s="245"/>
    </row>
    <row r="235" spans="1:5" ht="15" customHeight="1" x14ac:dyDescent="0.2">
      <c r="A235" s="245"/>
      <c r="B235" s="245"/>
      <c r="C235" s="245"/>
      <c r="D235" s="245"/>
      <c r="E235" s="245"/>
    </row>
    <row r="236" spans="1:5" ht="15" customHeight="1" x14ac:dyDescent="0.2">
      <c r="A236" s="245"/>
      <c r="B236" s="245"/>
      <c r="C236" s="245"/>
      <c r="D236" s="245"/>
      <c r="E236" s="245"/>
    </row>
    <row r="237" spans="1:5" ht="15" customHeight="1" x14ac:dyDescent="0.2">
      <c r="A237" s="245"/>
      <c r="B237" s="245"/>
      <c r="C237" s="245"/>
      <c r="D237" s="245"/>
      <c r="E237" s="245"/>
    </row>
    <row r="238" spans="1:5" ht="15" customHeight="1" x14ac:dyDescent="0.2">
      <c r="A238" s="245"/>
      <c r="B238" s="245"/>
      <c r="C238" s="245"/>
      <c r="D238" s="245"/>
      <c r="E238" s="245"/>
    </row>
    <row r="239" spans="1:5" ht="15" customHeight="1" x14ac:dyDescent="0.2">
      <c r="A239" s="43"/>
      <c r="B239" s="43"/>
      <c r="C239" s="43"/>
      <c r="D239" s="43"/>
      <c r="E239" s="43"/>
    </row>
    <row r="240" spans="1:5" ht="15" customHeight="1" x14ac:dyDescent="0.25">
      <c r="A240" s="25" t="s">
        <v>17</v>
      </c>
      <c r="B240" s="27"/>
      <c r="C240" s="27"/>
      <c r="D240" s="27"/>
      <c r="E240" s="27"/>
    </row>
    <row r="241" spans="1:5" ht="15" customHeight="1" x14ac:dyDescent="0.2">
      <c r="A241" s="29" t="s">
        <v>67</v>
      </c>
      <c r="B241" s="27"/>
      <c r="C241" s="27"/>
      <c r="D241" s="27"/>
      <c r="E241" s="28" t="s">
        <v>68</v>
      </c>
    </row>
    <row r="242" spans="1:5" ht="15" customHeight="1" x14ac:dyDescent="0.25">
      <c r="A242" s="25"/>
      <c r="B242" s="11"/>
      <c r="C242" s="27"/>
      <c r="D242" s="27"/>
      <c r="E242" s="76"/>
    </row>
    <row r="243" spans="1:5" ht="15" customHeight="1" x14ac:dyDescent="0.2">
      <c r="A243" s="66"/>
      <c r="B243" s="66"/>
      <c r="C243" s="30" t="s">
        <v>50</v>
      </c>
      <c r="D243" s="45" t="s">
        <v>55</v>
      </c>
      <c r="E243" s="49" t="s">
        <v>52</v>
      </c>
    </row>
    <row r="244" spans="1:5" ht="15" customHeight="1" x14ac:dyDescent="0.2">
      <c r="A244" s="77"/>
      <c r="B244" s="73"/>
      <c r="C244" s="78">
        <v>6409</v>
      </c>
      <c r="D244" s="46" t="s">
        <v>76</v>
      </c>
      <c r="E244" s="79">
        <f>-300000-75000-27000</f>
        <v>-402000</v>
      </c>
    </row>
    <row r="245" spans="1:5" ht="15" customHeight="1" x14ac:dyDescent="0.2">
      <c r="A245" s="80"/>
      <c r="B245" s="81"/>
      <c r="C245" s="60" t="s">
        <v>54</v>
      </c>
      <c r="D245" s="82"/>
      <c r="E245" s="83">
        <f>E244</f>
        <v>-402000</v>
      </c>
    </row>
    <row r="246" spans="1:5" ht="15" customHeight="1" x14ac:dyDescent="0.2"/>
    <row r="247" spans="1:5" ht="15" customHeight="1" x14ac:dyDescent="0.25">
      <c r="A247" s="25" t="s">
        <v>17</v>
      </c>
      <c r="B247" s="27"/>
      <c r="C247" s="27"/>
      <c r="D247" s="27"/>
      <c r="E247" s="11"/>
    </row>
    <row r="248" spans="1:5" ht="15" customHeight="1" x14ac:dyDescent="0.2">
      <c r="A248" s="29" t="s">
        <v>99</v>
      </c>
      <c r="B248" s="27"/>
      <c r="C248" s="27"/>
      <c r="D248" s="27"/>
      <c r="E248" s="28" t="s">
        <v>100</v>
      </c>
    </row>
    <row r="249" spans="1:5" ht="15" customHeight="1" x14ac:dyDescent="0.2">
      <c r="A249" s="29"/>
      <c r="B249" s="11"/>
      <c r="C249" s="27"/>
      <c r="D249" s="27"/>
      <c r="E249" s="76"/>
    </row>
    <row r="250" spans="1:5" ht="15" customHeight="1" x14ac:dyDescent="0.2">
      <c r="A250" s="66"/>
      <c r="B250" s="66"/>
      <c r="C250" s="30" t="s">
        <v>50</v>
      </c>
      <c r="D250" s="45" t="s">
        <v>55</v>
      </c>
      <c r="E250" s="49" t="s">
        <v>52</v>
      </c>
    </row>
    <row r="251" spans="1:5" ht="15" customHeight="1" x14ac:dyDescent="0.2">
      <c r="A251" s="66"/>
      <c r="B251" s="66"/>
      <c r="C251" s="58">
        <v>6172</v>
      </c>
      <c r="D251" s="46" t="s">
        <v>101</v>
      </c>
      <c r="E251" s="87">
        <v>402000</v>
      </c>
    </row>
    <row r="252" spans="1:5" ht="15" customHeight="1" x14ac:dyDescent="0.2">
      <c r="A252" s="64"/>
      <c r="B252" s="64"/>
      <c r="C252" s="60" t="s">
        <v>54</v>
      </c>
      <c r="D252" s="82"/>
      <c r="E252" s="83">
        <f>SUM(E251:E251)</f>
        <v>402000</v>
      </c>
    </row>
    <row r="253" spans="1:5" ht="15" customHeight="1" x14ac:dyDescent="0.2"/>
    <row r="254" spans="1:5" ht="15" customHeight="1" x14ac:dyDescent="0.2"/>
    <row r="255" spans="1:5" ht="15" customHeight="1" x14ac:dyDescent="0.25">
      <c r="A255" s="4" t="s">
        <v>102</v>
      </c>
    </row>
    <row r="256" spans="1:5" ht="15" customHeight="1" x14ac:dyDescent="0.2">
      <c r="A256" s="249" t="s">
        <v>97</v>
      </c>
      <c r="B256" s="249"/>
      <c r="C256" s="249"/>
      <c r="D256" s="249"/>
      <c r="E256" s="249"/>
    </row>
    <row r="257" spans="1:5" ht="15" customHeight="1" x14ac:dyDescent="0.2">
      <c r="A257" s="249"/>
      <c r="B257" s="249"/>
      <c r="C257" s="249"/>
      <c r="D257" s="249"/>
      <c r="E257" s="249"/>
    </row>
    <row r="258" spans="1:5" ht="15" customHeight="1" x14ac:dyDescent="0.2">
      <c r="A258" s="245" t="s">
        <v>103</v>
      </c>
      <c r="B258" s="245"/>
      <c r="C258" s="245"/>
      <c r="D258" s="245"/>
      <c r="E258" s="245"/>
    </row>
    <row r="259" spans="1:5" ht="15" customHeight="1" x14ac:dyDescent="0.2">
      <c r="A259" s="245"/>
      <c r="B259" s="245"/>
      <c r="C259" s="245"/>
      <c r="D259" s="245"/>
      <c r="E259" s="245"/>
    </row>
    <row r="260" spans="1:5" ht="15" customHeight="1" x14ac:dyDescent="0.2">
      <c r="A260" s="245"/>
      <c r="B260" s="245"/>
      <c r="C260" s="245"/>
      <c r="D260" s="245"/>
      <c r="E260" s="245"/>
    </row>
    <row r="261" spans="1:5" ht="15" customHeight="1" x14ac:dyDescent="0.2">
      <c r="A261" s="245"/>
      <c r="B261" s="245"/>
      <c r="C261" s="245"/>
      <c r="D261" s="245"/>
      <c r="E261" s="245"/>
    </row>
    <row r="262" spans="1:5" ht="15" customHeight="1" x14ac:dyDescent="0.2">
      <c r="A262" s="245"/>
      <c r="B262" s="245"/>
      <c r="C262" s="245"/>
      <c r="D262" s="245"/>
      <c r="E262" s="245"/>
    </row>
    <row r="263" spans="1:5" ht="15" customHeight="1" x14ac:dyDescent="0.2">
      <c r="A263" s="245"/>
      <c r="B263" s="245"/>
      <c r="C263" s="245"/>
      <c r="D263" s="245"/>
      <c r="E263" s="245"/>
    </row>
    <row r="264" spans="1:5" ht="15" customHeight="1" x14ac:dyDescent="0.2">
      <c r="A264" s="245"/>
      <c r="B264" s="245"/>
      <c r="C264" s="245"/>
      <c r="D264" s="245"/>
      <c r="E264" s="245"/>
    </row>
    <row r="265" spans="1:5" ht="15" customHeight="1" x14ac:dyDescent="0.2">
      <c r="A265" s="43"/>
      <c r="B265" s="43"/>
      <c r="C265" s="43"/>
      <c r="D265" s="43"/>
      <c r="E265" s="43"/>
    </row>
    <row r="266" spans="1:5" ht="15" customHeight="1" x14ac:dyDescent="0.2">
      <c r="A266" s="43"/>
      <c r="B266" s="43"/>
      <c r="C266" s="43"/>
      <c r="D266" s="43"/>
      <c r="E266" s="43"/>
    </row>
    <row r="267" spans="1:5" ht="15" customHeight="1" x14ac:dyDescent="0.25">
      <c r="A267" s="25" t="s">
        <v>17</v>
      </c>
      <c r="B267" s="27"/>
      <c r="C267" s="27"/>
      <c r="D267" s="27"/>
      <c r="E267" s="27"/>
    </row>
    <row r="268" spans="1:5" ht="15" customHeight="1" x14ac:dyDescent="0.2">
      <c r="A268" s="29" t="s">
        <v>67</v>
      </c>
      <c r="B268" s="27"/>
      <c r="C268" s="27"/>
      <c r="D268" s="27"/>
      <c r="E268" s="28" t="s">
        <v>68</v>
      </c>
    </row>
    <row r="269" spans="1:5" ht="15" customHeight="1" x14ac:dyDescent="0.25">
      <c r="A269" s="25"/>
      <c r="B269" s="11"/>
      <c r="C269" s="27"/>
      <c r="D269" s="27"/>
      <c r="E269" s="76"/>
    </row>
    <row r="270" spans="1:5" ht="15" customHeight="1" x14ac:dyDescent="0.2">
      <c r="A270" s="66"/>
      <c r="B270" s="66"/>
      <c r="C270" s="30" t="s">
        <v>50</v>
      </c>
      <c r="D270" s="45" t="s">
        <v>55</v>
      </c>
      <c r="E270" s="49" t="s">
        <v>52</v>
      </c>
    </row>
    <row r="271" spans="1:5" ht="15" customHeight="1" x14ac:dyDescent="0.2">
      <c r="A271" s="77"/>
      <c r="B271" s="73"/>
      <c r="C271" s="78">
        <v>6409</v>
      </c>
      <c r="D271" s="46" t="s">
        <v>76</v>
      </c>
      <c r="E271" s="79">
        <f>-890000-222500-80100-35600</f>
        <v>-1228200</v>
      </c>
    </row>
    <row r="272" spans="1:5" ht="15" customHeight="1" x14ac:dyDescent="0.2">
      <c r="A272" s="80"/>
      <c r="B272" s="81"/>
      <c r="C272" s="60" t="s">
        <v>54</v>
      </c>
      <c r="D272" s="82"/>
      <c r="E272" s="83">
        <f>E271</f>
        <v>-1228200</v>
      </c>
    </row>
    <row r="273" spans="1:5" ht="15" customHeight="1" x14ac:dyDescent="0.2"/>
    <row r="274" spans="1:5" ht="15" customHeight="1" x14ac:dyDescent="0.25">
      <c r="A274" s="25" t="s">
        <v>17</v>
      </c>
      <c r="B274" s="27"/>
      <c r="C274" s="27"/>
      <c r="D274" s="27"/>
      <c r="E274" s="11"/>
    </row>
    <row r="275" spans="1:5" ht="15" customHeight="1" x14ac:dyDescent="0.2">
      <c r="A275" s="29" t="s">
        <v>99</v>
      </c>
      <c r="B275" s="27"/>
      <c r="C275" s="27"/>
      <c r="D275" s="27"/>
      <c r="E275" s="28" t="s">
        <v>100</v>
      </c>
    </row>
    <row r="276" spans="1:5" ht="15" customHeight="1" x14ac:dyDescent="0.2">
      <c r="A276" s="29"/>
      <c r="B276" s="11"/>
      <c r="C276" s="27"/>
      <c r="D276" s="27"/>
      <c r="E276" s="76"/>
    </row>
    <row r="277" spans="1:5" ht="15" customHeight="1" x14ac:dyDescent="0.2">
      <c r="A277" s="66"/>
      <c r="B277" s="66"/>
      <c r="C277" s="30" t="s">
        <v>50</v>
      </c>
      <c r="D277" s="45" t="s">
        <v>55</v>
      </c>
      <c r="E277" s="49" t="s">
        <v>52</v>
      </c>
    </row>
    <row r="278" spans="1:5" ht="15" customHeight="1" x14ac:dyDescent="0.2">
      <c r="A278" s="66"/>
      <c r="B278" s="66"/>
      <c r="C278" s="58">
        <v>6172</v>
      </c>
      <c r="D278" s="46" t="s">
        <v>101</v>
      </c>
      <c r="E278" s="87">
        <f>890000+222500+80100</f>
        <v>1192600</v>
      </c>
    </row>
    <row r="279" spans="1:5" ht="15" customHeight="1" x14ac:dyDescent="0.2">
      <c r="A279" s="64"/>
      <c r="B279" s="64"/>
      <c r="C279" s="60" t="s">
        <v>54</v>
      </c>
      <c r="D279" s="82"/>
      <c r="E279" s="83">
        <f>SUM(E278:E278)</f>
        <v>1192600</v>
      </c>
    </row>
    <row r="280" spans="1:5" ht="15" customHeight="1" x14ac:dyDescent="0.2"/>
    <row r="281" spans="1:5" ht="15" customHeight="1" x14ac:dyDescent="0.25">
      <c r="A281" s="5" t="s">
        <v>17</v>
      </c>
    </row>
    <row r="282" spans="1:5" ht="15" customHeight="1" x14ac:dyDescent="0.2">
      <c r="A282" s="29" t="s">
        <v>21</v>
      </c>
      <c r="B282" s="26"/>
      <c r="C282" s="27"/>
      <c r="D282" s="27"/>
      <c r="E282" s="28" t="s">
        <v>104</v>
      </c>
    </row>
    <row r="283" spans="1:5" ht="15" customHeight="1" x14ac:dyDescent="0.2">
      <c r="A283" s="29"/>
      <c r="B283" s="11"/>
      <c r="C283" s="27"/>
      <c r="D283" s="27"/>
      <c r="E283" s="76"/>
    </row>
    <row r="284" spans="1:5" ht="15" customHeight="1" x14ac:dyDescent="0.2">
      <c r="A284" s="66"/>
      <c r="B284" s="66"/>
      <c r="C284" s="30" t="s">
        <v>50</v>
      </c>
      <c r="D284" s="45" t="s">
        <v>55</v>
      </c>
      <c r="E284" s="12" t="s">
        <v>52</v>
      </c>
    </row>
    <row r="285" spans="1:5" ht="15" customHeight="1" x14ac:dyDescent="0.2">
      <c r="A285" s="77"/>
      <c r="B285" s="73"/>
      <c r="C285" s="58">
        <v>6172</v>
      </c>
      <c r="D285" s="46" t="s">
        <v>105</v>
      </c>
      <c r="E285" s="87">
        <v>35600</v>
      </c>
    </row>
    <row r="286" spans="1:5" ht="15" customHeight="1" x14ac:dyDescent="0.2">
      <c r="A286" s="64"/>
      <c r="B286" s="64"/>
      <c r="C286" s="60" t="s">
        <v>54</v>
      </c>
      <c r="D286" s="33"/>
      <c r="E286" s="83">
        <f>SUM(E285:E285)</f>
        <v>35600</v>
      </c>
    </row>
    <row r="287" spans="1:5" ht="15" customHeight="1" x14ac:dyDescent="0.2"/>
    <row r="288" spans="1:5" ht="15" customHeight="1" x14ac:dyDescent="0.2"/>
    <row r="289" spans="1:5" ht="15" customHeight="1" x14ac:dyDescent="0.25">
      <c r="A289" s="4" t="s">
        <v>106</v>
      </c>
    </row>
    <row r="290" spans="1:5" ht="15" customHeight="1" x14ac:dyDescent="0.2">
      <c r="A290" s="246" t="s">
        <v>85</v>
      </c>
      <c r="B290" s="246"/>
      <c r="C290" s="246"/>
      <c r="D290" s="246"/>
      <c r="E290" s="246"/>
    </row>
    <row r="291" spans="1:5" ht="15" customHeight="1" x14ac:dyDescent="0.2">
      <c r="A291" s="246"/>
      <c r="B291" s="246"/>
      <c r="C291" s="246"/>
      <c r="D291" s="246"/>
      <c r="E291" s="246"/>
    </row>
    <row r="292" spans="1:5" ht="15" customHeight="1" x14ac:dyDescent="0.2">
      <c r="A292" s="245" t="s">
        <v>107</v>
      </c>
      <c r="B292" s="245"/>
      <c r="C292" s="245"/>
      <c r="D292" s="245"/>
      <c r="E292" s="245"/>
    </row>
    <row r="293" spans="1:5" ht="15" customHeight="1" x14ac:dyDescent="0.2">
      <c r="A293" s="245"/>
      <c r="B293" s="245"/>
      <c r="C293" s="245"/>
      <c r="D293" s="245"/>
      <c r="E293" s="245"/>
    </row>
    <row r="294" spans="1:5" ht="15" customHeight="1" x14ac:dyDescent="0.2">
      <c r="A294" s="245"/>
      <c r="B294" s="245"/>
      <c r="C294" s="245"/>
      <c r="D294" s="245"/>
      <c r="E294" s="245"/>
    </row>
    <row r="295" spans="1:5" ht="15" customHeight="1" x14ac:dyDescent="0.2">
      <c r="A295" s="245"/>
      <c r="B295" s="245"/>
      <c r="C295" s="245"/>
      <c r="D295" s="245"/>
      <c r="E295" s="245"/>
    </row>
    <row r="296" spans="1:5" ht="15" customHeight="1" x14ac:dyDescent="0.2">
      <c r="A296" s="245"/>
      <c r="B296" s="245"/>
      <c r="C296" s="245"/>
      <c r="D296" s="245"/>
      <c r="E296" s="245"/>
    </row>
    <row r="297" spans="1:5" ht="15" customHeight="1" x14ac:dyDescent="0.2">
      <c r="A297" s="245"/>
      <c r="B297" s="245"/>
      <c r="C297" s="245"/>
      <c r="D297" s="245"/>
      <c r="E297" s="245"/>
    </row>
    <row r="298" spans="1:5" ht="15" customHeight="1" x14ac:dyDescent="0.2">
      <c r="A298" s="245"/>
      <c r="B298" s="245"/>
      <c r="C298" s="245"/>
      <c r="D298" s="245"/>
      <c r="E298" s="245"/>
    </row>
    <row r="299" spans="1:5" ht="15" customHeight="1" x14ac:dyDescent="0.2">
      <c r="A299" s="245"/>
      <c r="B299" s="245"/>
      <c r="C299" s="245"/>
      <c r="D299" s="245"/>
      <c r="E299" s="245"/>
    </row>
    <row r="300" spans="1:5" ht="15" customHeight="1" x14ac:dyDescent="0.2">
      <c r="A300" s="245"/>
      <c r="B300" s="245"/>
      <c r="C300" s="245"/>
      <c r="D300" s="245"/>
      <c r="E300" s="245"/>
    </row>
    <row r="301" spans="1:5" ht="15" customHeight="1" x14ac:dyDescent="0.2">
      <c r="A301" s="36"/>
      <c r="B301" s="36"/>
      <c r="C301" s="36"/>
      <c r="D301" s="36"/>
      <c r="E301" s="36"/>
    </row>
    <row r="302" spans="1:5" ht="15" customHeight="1" x14ac:dyDescent="0.25">
      <c r="A302" s="5" t="s">
        <v>17</v>
      </c>
      <c r="B302" s="6"/>
      <c r="C302" s="6"/>
      <c r="D302" s="6"/>
      <c r="E302" s="6"/>
    </row>
    <row r="303" spans="1:5" ht="15" customHeight="1" x14ac:dyDescent="0.2">
      <c r="A303" s="7" t="s">
        <v>67</v>
      </c>
      <c r="B303" s="6"/>
      <c r="C303" s="6"/>
      <c r="D303" s="6"/>
      <c r="E303" s="8" t="s">
        <v>68</v>
      </c>
    </row>
    <row r="304" spans="1:5" ht="15" customHeight="1" x14ac:dyDescent="0.25">
      <c r="A304" s="9"/>
      <c r="B304" s="5"/>
      <c r="C304" s="6"/>
      <c r="D304" s="6"/>
      <c r="E304" s="10"/>
    </row>
    <row r="305" spans="1:5" ht="15" customHeight="1" x14ac:dyDescent="0.2">
      <c r="A305" s="63"/>
      <c r="B305" s="66"/>
      <c r="C305" s="12" t="s">
        <v>50</v>
      </c>
      <c r="D305" s="45" t="s">
        <v>55</v>
      </c>
      <c r="E305" s="12" t="s">
        <v>52</v>
      </c>
    </row>
    <row r="306" spans="1:5" ht="15" customHeight="1" x14ac:dyDescent="0.2">
      <c r="A306" s="67"/>
      <c r="B306" s="68"/>
      <c r="C306" s="32">
        <v>6409</v>
      </c>
      <c r="D306" s="46" t="s">
        <v>76</v>
      </c>
      <c r="E306" s="17">
        <v>-5400000</v>
      </c>
    </row>
    <row r="307" spans="1:5" ht="15" customHeight="1" x14ac:dyDescent="0.2">
      <c r="A307" s="22"/>
      <c r="B307" s="65"/>
      <c r="C307" s="19" t="s">
        <v>54</v>
      </c>
      <c r="D307" s="34"/>
      <c r="E307" s="35">
        <f>SUM(E306:E306)</f>
        <v>-5400000</v>
      </c>
    </row>
    <row r="308" spans="1:5" ht="15" customHeight="1" x14ac:dyDescent="0.2">
      <c r="A308" s="36"/>
      <c r="B308" s="36"/>
      <c r="C308" s="36"/>
      <c r="D308" s="36"/>
      <c r="E308" s="36"/>
    </row>
    <row r="309" spans="1:5" ht="15" customHeight="1" x14ac:dyDescent="0.25">
      <c r="A309" s="5" t="s">
        <v>17</v>
      </c>
      <c r="B309" s="6"/>
      <c r="C309" s="6"/>
      <c r="D309" s="11"/>
      <c r="E309" s="11"/>
    </row>
    <row r="310" spans="1:5" ht="15" customHeight="1" x14ac:dyDescent="0.2">
      <c r="A310" s="7" t="s">
        <v>87</v>
      </c>
      <c r="B310" s="6"/>
      <c r="C310" s="6"/>
      <c r="D310" s="6"/>
      <c r="E310" s="8" t="s">
        <v>108</v>
      </c>
    </row>
    <row r="311" spans="1:5" ht="15" customHeight="1" x14ac:dyDescent="0.2">
      <c r="A311" s="9"/>
      <c r="B311" s="70"/>
      <c r="C311" s="6"/>
      <c r="D311" s="9"/>
      <c r="E311" s="71"/>
    </row>
    <row r="312" spans="1:5" ht="15" customHeight="1" x14ac:dyDescent="0.2">
      <c r="A312" s="63"/>
      <c r="B312" s="30" t="s">
        <v>49</v>
      </c>
      <c r="C312" s="12" t="s">
        <v>50</v>
      </c>
      <c r="D312" s="45" t="s">
        <v>55</v>
      </c>
      <c r="E312" s="12" t="s">
        <v>52</v>
      </c>
    </row>
    <row r="313" spans="1:5" ht="15" customHeight="1" x14ac:dyDescent="0.2">
      <c r="A313" s="72"/>
      <c r="B313" s="14">
        <v>14</v>
      </c>
      <c r="C313" s="32"/>
      <c r="D313" s="75" t="s">
        <v>89</v>
      </c>
      <c r="E313" s="17">
        <v>5400000</v>
      </c>
    </row>
    <row r="314" spans="1:5" ht="15" customHeight="1" x14ac:dyDescent="0.2">
      <c r="A314" s="22"/>
      <c r="B314" s="54"/>
      <c r="C314" s="19" t="s">
        <v>54</v>
      </c>
      <c r="D314" s="34"/>
      <c r="E314" s="35">
        <f>SUM(E313:E313)</f>
        <v>5400000</v>
      </c>
    </row>
    <row r="315" spans="1:5" ht="15" customHeight="1" x14ac:dyDescent="0.2"/>
    <row r="316" spans="1:5" ht="15" customHeight="1" x14ac:dyDescent="0.2"/>
    <row r="317" spans="1:5" ht="15" customHeight="1" x14ac:dyDescent="0.2"/>
    <row r="318" spans="1:5" ht="15" customHeight="1" x14ac:dyDescent="0.2"/>
    <row r="319" spans="1:5" ht="15" customHeight="1" x14ac:dyDescent="0.2"/>
    <row r="320" spans="1:5" ht="15" customHeight="1" x14ac:dyDescent="0.25">
      <c r="A320" s="4" t="s">
        <v>109</v>
      </c>
    </row>
    <row r="321" spans="1:5" ht="15" customHeight="1" x14ac:dyDescent="0.2">
      <c r="A321" s="246" t="s">
        <v>110</v>
      </c>
      <c r="B321" s="246"/>
      <c r="C321" s="246"/>
      <c r="D321" s="246"/>
      <c r="E321" s="246"/>
    </row>
    <row r="322" spans="1:5" ht="15" customHeight="1" x14ac:dyDescent="0.2">
      <c r="A322" s="246"/>
      <c r="B322" s="246"/>
      <c r="C322" s="246"/>
      <c r="D322" s="246"/>
      <c r="E322" s="246"/>
    </row>
    <row r="323" spans="1:5" ht="15" customHeight="1" x14ac:dyDescent="0.2">
      <c r="A323" s="245" t="s">
        <v>111</v>
      </c>
      <c r="B323" s="245"/>
      <c r="C323" s="245"/>
      <c r="D323" s="245"/>
      <c r="E323" s="245"/>
    </row>
    <row r="324" spans="1:5" ht="15" customHeight="1" x14ac:dyDescent="0.2">
      <c r="A324" s="245"/>
      <c r="B324" s="245"/>
      <c r="C324" s="245"/>
      <c r="D324" s="245"/>
      <c r="E324" s="245"/>
    </row>
    <row r="325" spans="1:5" ht="15" customHeight="1" x14ac:dyDescent="0.2">
      <c r="A325" s="245"/>
      <c r="B325" s="245"/>
      <c r="C325" s="245"/>
      <c r="D325" s="245"/>
      <c r="E325" s="245"/>
    </row>
    <row r="326" spans="1:5" ht="15" customHeight="1" x14ac:dyDescent="0.2">
      <c r="A326" s="245"/>
      <c r="B326" s="245"/>
      <c r="C326" s="245"/>
      <c r="D326" s="245"/>
      <c r="E326" s="245"/>
    </row>
    <row r="327" spans="1:5" ht="15" customHeight="1" x14ac:dyDescent="0.2">
      <c r="A327" s="245"/>
      <c r="B327" s="245"/>
      <c r="C327" s="245"/>
      <c r="D327" s="245"/>
      <c r="E327" s="245"/>
    </row>
    <row r="328" spans="1:5" ht="15" customHeight="1" x14ac:dyDescent="0.2">
      <c r="A328" s="36"/>
      <c r="B328" s="36"/>
      <c r="C328" s="36"/>
      <c r="D328" s="36"/>
      <c r="E328" s="36"/>
    </row>
    <row r="329" spans="1:5" ht="15" customHeight="1" x14ac:dyDescent="0.25">
      <c r="A329" s="25" t="s">
        <v>17</v>
      </c>
    </row>
    <row r="330" spans="1:5" ht="15" customHeight="1" x14ac:dyDescent="0.2">
      <c r="A330" s="29" t="s">
        <v>112</v>
      </c>
      <c r="B330" s="26"/>
      <c r="C330" s="27"/>
      <c r="D330" s="27"/>
      <c r="E330" s="28" t="s">
        <v>113</v>
      </c>
    </row>
    <row r="331" spans="1:5" ht="15" customHeight="1" x14ac:dyDescent="0.2">
      <c r="A331" s="29"/>
      <c r="B331" s="11"/>
      <c r="C331" s="27"/>
      <c r="D331" s="27"/>
      <c r="E331" s="76"/>
    </row>
    <row r="332" spans="1:5" ht="15" customHeight="1" x14ac:dyDescent="0.2">
      <c r="A332" s="66"/>
      <c r="B332" s="66"/>
      <c r="C332" s="30" t="s">
        <v>50</v>
      </c>
      <c r="D332" s="45" t="s">
        <v>55</v>
      </c>
      <c r="E332" s="12" t="s">
        <v>52</v>
      </c>
    </row>
    <row r="333" spans="1:5" ht="15" customHeight="1" x14ac:dyDescent="0.2">
      <c r="A333" s="77"/>
      <c r="B333" s="73"/>
      <c r="C333" s="58">
        <v>6113</v>
      </c>
      <c r="D333" s="44" t="s">
        <v>95</v>
      </c>
      <c r="E333" s="87">
        <v>-15000</v>
      </c>
    </row>
    <row r="334" spans="1:5" ht="15" customHeight="1" x14ac:dyDescent="0.2">
      <c r="A334" s="64"/>
      <c r="B334" s="64"/>
      <c r="C334" s="60" t="s">
        <v>54</v>
      </c>
      <c r="D334" s="33"/>
      <c r="E334" s="83">
        <f>SUM(E333:E333)</f>
        <v>-15000</v>
      </c>
    </row>
    <row r="335" spans="1:5" ht="15" customHeight="1" x14ac:dyDescent="0.2"/>
    <row r="336" spans="1:5" ht="15" customHeight="1" x14ac:dyDescent="0.25">
      <c r="A336" s="25" t="s">
        <v>17</v>
      </c>
      <c r="B336" s="27"/>
      <c r="C336" s="27"/>
      <c r="D336" s="27"/>
      <c r="E336" s="27"/>
    </row>
    <row r="337" spans="1:5" ht="15" customHeight="1" x14ac:dyDescent="0.2">
      <c r="A337" s="29" t="s">
        <v>99</v>
      </c>
      <c r="B337" s="27"/>
      <c r="C337" s="27"/>
      <c r="D337" s="27"/>
      <c r="E337" s="28" t="s">
        <v>100</v>
      </c>
    </row>
    <row r="338" spans="1:5" ht="15" customHeight="1" x14ac:dyDescent="0.25">
      <c r="A338" s="25"/>
      <c r="B338" s="11"/>
      <c r="C338" s="27"/>
      <c r="D338" s="27"/>
      <c r="E338" s="76"/>
    </row>
    <row r="339" spans="1:5" ht="15" customHeight="1" x14ac:dyDescent="0.2">
      <c r="A339" s="63"/>
      <c r="B339" s="63"/>
      <c r="C339" s="30" t="s">
        <v>50</v>
      </c>
      <c r="D339" s="45" t="s">
        <v>55</v>
      </c>
      <c r="E339" s="49" t="s">
        <v>52</v>
      </c>
    </row>
    <row r="340" spans="1:5" ht="15" customHeight="1" x14ac:dyDescent="0.2">
      <c r="A340" s="88"/>
      <c r="B340" s="68"/>
      <c r="C340" s="58">
        <v>6172</v>
      </c>
      <c r="D340" s="46" t="s">
        <v>95</v>
      </c>
      <c r="E340" s="87">
        <v>15000</v>
      </c>
    </row>
    <row r="341" spans="1:5" ht="15" customHeight="1" x14ac:dyDescent="0.2">
      <c r="A341" s="67"/>
      <c r="B341" s="68"/>
      <c r="C341" s="60" t="s">
        <v>54</v>
      </c>
      <c r="D341" s="82"/>
      <c r="E341" s="83">
        <f>SUM(E340:E340)</f>
        <v>15000</v>
      </c>
    </row>
    <row r="342" spans="1:5" ht="15" customHeight="1" x14ac:dyDescent="0.2"/>
    <row r="343" spans="1:5" ht="15" customHeight="1" x14ac:dyDescent="0.2"/>
    <row r="344" spans="1:5" ht="15" customHeight="1" x14ac:dyDescent="0.25">
      <c r="A344" s="4" t="s">
        <v>114</v>
      </c>
    </row>
    <row r="345" spans="1:5" ht="15" customHeight="1" x14ac:dyDescent="0.2">
      <c r="A345" s="246" t="s">
        <v>115</v>
      </c>
      <c r="B345" s="246"/>
      <c r="C345" s="246"/>
      <c r="D345" s="246"/>
      <c r="E345" s="246"/>
    </row>
    <row r="346" spans="1:5" ht="15" customHeight="1" x14ac:dyDescent="0.2">
      <c r="A346" s="246"/>
      <c r="B346" s="246"/>
      <c r="C346" s="246"/>
      <c r="D346" s="246"/>
      <c r="E346" s="246"/>
    </row>
    <row r="347" spans="1:5" ht="15" customHeight="1" x14ac:dyDescent="0.2">
      <c r="A347" s="246"/>
      <c r="B347" s="246"/>
      <c r="C347" s="246"/>
      <c r="D347" s="246"/>
      <c r="E347" s="246"/>
    </row>
    <row r="348" spans="1:5" ht="15" customHeight="1" x14ac:dyDescent="0.2">
      <c r="A348" s="245" t="s">
        <v>116</v>
      </c>
      <c r="B348" s="245"/>
      <c r="C348" s="245"/>
      <c r="D348" s="245"/>
      <c r="E348" s="245"/>
    </row>
    <row r="349" spans="1:5" ht="15" customHeight="1" x14ac:dyDescent="0.2">
      <c r="A349" s="245"/>
      <c r="B349" s="245"/>
      <c r="C349" s="245"/>
      <c r="D349" s="245"/>
      <c r="E349" s="245"/>
    </row>
    <row r="350" spans="1:5" ht="15" customHeight="1" x14ac:dyDescent="0.2">
      <c r="A350" s="245"/>
      <c r="B350" s="245"/>
      <c r="C350" s="245"/>
      <c r="D350" s="245"/>
      <c r="E350" s="245"/>
    </row>
    <row r="351" spans="1:5" ht="15" customHeight="1" x14ac:dyDescent="0.2">
      <c r="A351" s="245"/>
      <c r="B351" s="245"/>
      <c r="C351" s="245"/>
      <c r="D351" s="245"/>
      <c r="E351" s="245"/>
    </row>
    <row r="352" spans="1:5" ht="15" customHeight="1" x14ac:dyDescent="0.2">
      <c r="A352" s="245"/>
      <c r="B352" s="245"/>
      <c r="C352" s="245"/>
      <c r="D352" s="245"/>
      <c r="E352" s="245"/>
    </row>
    <row r="353" spans="1:5" ht="15" customHeight="1" x14ac:dyDescent="0.2">
      <c r="A353" s="245"/>
      <c r="B353" s="245"/>
      <c r="C353" s="245"/>
      <c r="D353" s="245"/>
      <c r="E353" s="245"/>
    </row>
    <row r="354" spans="1:5" ht="15" customHeight="1" x14ac:dyDescent="0.2">
      <c r="A354" s="245"/>
      <c r="B354" s="245"/>
      <c r="C354" s="245"/>
      <c r="D354" s="245"/>
      <c r="E354" s="245"/>
    </row>
    <row r="355" spans="1:5" ht="15" customHeight="1" x14ac:dyDescent="0.2">
      <c r="A355" s="36"/>
      <c r="B355" s="36"/>
      <c r="C355" s="36"/>
      <c r="D355" s="36"/>
      <c r="E355" s="36"/>
    </row>
    <row r="356" spans="1:5" ht="15" customHeight="1" x14ac:dyDescent="0.25">
      <c r="A356" s="5" t="s">
        <v>17</v>
      </c>
      <c r="B356" s="6"/>
      <c r="C356" s="6"/>
      <c r="D356" s="11"/>
      <c r="E356" s="11"/>
    </row>
    <row r="357" spans="1:5" ht="15" customHeight="1" x14ac:dyDescent="0.2">
      <c r="A357" s="7" t="s">
        <v>87</v>
      </c>
      <c r="B357" s="6"/>
      <c r="C357" s="6"/>
      <c r="D357" s="6"/>
      <c r="E357" s="8" t="s">
        <v>88</v>
      </c>
    </row>
    <row r="358" spans="1:5" ht="15" customHeight="1" x14ac:dyDescent="0.25">
      <c r="A358" s="89"/>
      <c r="B358" s="90"/>
      <c r="C358" s="6"/>
      <c r="D358" s="9"/>
      <c r="E358" s="71"/>
    </row>
    <row r="359" spans="1:5" ht="15" customHeight="1" x14ac:dyDescent="0.2">
      <c r="A359" s="63"/>
      <c r="B359" s="30" t="s">
        <v>49</v>
      </c>
      <c r="C359" s="12" t="s">
        <v>50</v>
      </c>
      <c r="D359" s="45" t="s">
        <v>55</v>
      </c>
      <c r="E359" s="49" t="s">
        <v>52</v>
      </c>
    </row>
    <row r="360" spans="1:5" ht="15" customHeight="1" x14ac:dyDescent="0.2">
      <c r="A360" s="67"/>
      <c r="B360" s="14">
        <v>14</v>
      </c>
      <c r="C360" s="32"/>
      <c r="D360" s="46" t="s">
        <v>89</v>
      </c>
      <c r="E360" s="17">
        <v>-33391</v>
      </c>
    </row>
    <row r="361" spans="1:5" ht="15" customHeight="1" x14ac:dyDescent="0.2">
      <c r="A361" s="22"/>
      <c r="B361" s="54"/>
      <c r="C361" s="19" t="s">
        <v>54</v>
      </c>
      <c r="D361" s="34"/>
      <c r="E361" s="35">
        <f>SUM(E360:E360)</f>
        <v>-33391</v>
      </c>
    </row>
    <row r="362" spans="1:5" ht="15" customHeight="1" x14ac:dyDescent="0.2"/>
    <row r="363" spans="1:5" ht="15" customHeight="1" x14ac:dyDescent="0.25">
      <c r="A363" s="5" t="s">
        <v>17</v>
      </c>
      <c r="B363" s="6"/>
      <c r="C363" s="6"/>
      <c r="D363" s="6"/>
      <c r="E363" s="6"/>
    </row>
    <row r="364" spans="1:5" ht="15" customHeight="1" x14ac:dyDescent="0.2">
      <c r="A364" s="91" t="s">
        <v>117</v>
      </c>
      <c r="B364" s="27"/>
      <c r="C364" s="27"/>
      <c r="D364" s="27"/>
      <c r="E364" s="28" t="s">
        <v>118</v>
      </c>
    </row>
    <row r="365" spans="1:5" ht="15" customHeight="1" x14ac:dyDescent="0.2">
      <c r="A365" s="92"/>
      <c r="B365" s="93"/>
      <c r="C365" s="27"/>
      <c r="D365" s="27"/>
      <c r="E365" s="76"/>
    </row>
    <row r="366" spans="1:5" ht="15" customHeight="1" x14ac:dyDescent="0.2">
      <c r="A366" s="63"/>
      <c r="B366" s="66"/>
      <c r="C366" s="30" t="s">
        <v>50</v>
      </c>
      <c r="D366" s="45" t="s">
        <v>55</v>
      </c>
      <c r="E366" s="49" t="s">
        <v>52</v>
      </c>
    </row>
    <row r="367" spans="1:5" ht="15" customHeight="1" x14ac:dyDescent="0.2">
      <c r="A367" s="77"/>
      <c r="B367" s="73"/>
      <c r="C367" s="32">
        <v>6172</v>
      </c>
      <c r="D367" s="46" t="s">
        <v>95</v>
      </c>
      <c r="E367" s="17">
        <v>33391</v>
      </c>
    </row>
    <row r="368" spans="1:5" ht="15" customHeight="1" x14ac:dyDescent="0.2">
      <c r="A368" s="65"/>
      <c r="B368" s="94"/>
      <c r="C368" s="60" t="s">
        <v>54</v>
      </c>
      <c r="D368" s="82"/>
      <c r="E368" s="83">
        <f>SUM(E367:E367)</f>
        <v>33391</v>
      </c>
    </row>
    <row r="369" spans="1:5" ht="15" customHeight="1" x14ac:dyDescent="0.2"/>
    <row r="370" spans="1:5" ht="15" customHeight="1" x14ac:dyDescent="0.2"/>
    <row r="371" spans="1:5" ht="15" customHeight="1" x14ac:dyDescent="0.2"/>
    <row r="372" spans="1:5" ht="15" customHeight="1" x14ac:dyDescent="0.2"/>
    <row r="373" spans="1:5" ht="15" customHeight="1" x14ac:dyDescent="0.25">
      <c r="A373" s="4" t="s">
        <v>119</v>
      </c>
    </row>
    <row r="374" spans="1:5" ht="15" customHeight="1" x14ac:dyDescent="0.2">
      <c r="A374" s="249" t="s">
        <v>120</v>
      </c>
      <c r="B374" s="249"/>
      <c r="C374" s="249"/>
      <c r="D374" s="249"/>
      <c r="E374" s="249"/>
    </row>
    <row r="375" spans="1:5" ht="15" customHeight="1" x14ac:dyDescent="0.2">
      <c r="A375" s="249"/>
      <c r="B375" s="249"/>
      <c r="C375" s="249"/>
      <c r="D375" s="249"/>
      <c r="E375" s="249"/>
    </row>
    <row r="376" spans="1:5" ht="15" customHeight="1" x14ac:dyDescent="0.2">
      <c r="A376" s="245" t="s">
        <v>121</v>
      </c>
      <c r="B376" s="245"/>
      <c r="C376" s="245"/>
      <c r="D376" s="245"/>
      <c r="E376" s="245"/>
    </row>
    <row r="377" spans="1:5" ht="15" customHeight="1" x14ac:dyDescent="0.2">
      <c r="A377" s="245"/>
      <c r="B377" s="245"/>
      <c r="C377" s="245"/>
      <c r="D377" s="245"/>
      <c r="E377" s="245"/>
    </row>
    <row r="378" spans="1:5" ht="15" customHeight="1" x14ac:dyDescent="0.2">
      <c r="A378" s="245"/>
      <c r="B378" s="245"/>
      <c r="C378" s="245"/>
      <c r="D378" s="245"/>
      <c r="E378" s="245"/>
    </row>
    <row r="379" spans="1:5" ht="15" customHeight="1" x14ac:dyDescent="0.2">
      <c r="A379" s="245"/>
      <c r="B379" s="245"/>
      <c r="C379" s="245"/>
      <c r="D379" s="245"/>
      <c r="E379" s="245"/>
    </row>
    <row r="380" spans="1:5" ht="15" customHeight="1" x14ac:dyDescent="0.2">
      <c r="A380" s="245"/>
      <c r="B380" s="245"/>
      <c r="C380" s="245"/>
      <c r="D380" s="245"/>
      <c r="E380" s="245"/>
    </row>
    <row r="381" spans="1:5" ht="15" customHeight="1" x14ac:dyDescent="0.2">
      <c r="A381" s="245"/>
      <c r="B381" s="245"/>
      <c r="C381" s="245"/>
      <c r="D381" s="245"/>
      <c r="E381" s="245"/>
    </row>
    <row r="382" spans="1:5" ht="15" customHeight="1" x14ac:dyDescent="0.2">
      <c r="A382" s="245"/>
      <c r="B382" s="245"/>
      <c r="C382" s="245"/>
      <c r="D382" s="245"/>
      <c r="E382" s="245"/>
    </row>
    <row r="383" spans="1:5" ht="15" customHeight="1" x14ac:dyDescent="0.2">
      <c r="A383" s="245"/>
      <c r="B383" s="245"/>
      <c r="C383" s="245"/>
      <c r="D383" s="245"/>
      <c r="E383" s="245"/>
    </row>
    <row r="384" spans="1:5" ht="15" customHeight="1" x14ac:dyDescent="0.2">
      <c r="A384" s="245"/>
      <c r="B384" s="245"/>
      <c r="C384" s="245"/>
      <c r="D384" s="245"/>
      <c r="E384" s="245"/>
    </row>
    <row r="385" spans="1:5" ht="15" customHeight="1" x14ac:dyDescent="0.2">
      <c r="A385" s="43"/>
      <c r="B385" s="43"/>
      <c r="C385" s="43"/>
      <c r="D385" s="43"/>
      <c r="E385" s="43"/>
    </row>
    <row r="386" spans="1:5" ht="15" customHeight="1" x14ac:dyDescent="0.25">
      <c r="A386" s="25" t="s">
        <v>17</v>
      </c>
      <c r="B386" s="27"/>
      <c r="C386" s="27"/>
      <c r="D386" s="27"/>
      <c r="E386" s="11"/>
    </row>
    <row r="387" spans="1:5" ht="15" customHeight="1" x14ac:dyDescent="0.2">
      <c r="A387" s="29" t="s">
        <v>122</v>
      </c>
      <c r="B387" s="11"/>
      <c r="C387" s="11"/>
      <c r="D387" s="11"/>
      <c r="E387" s="11" t="s">
        <v>123</v>
      </c>
    </row>
    <row r="388" spans="1:5" ht="15" customHeight="1" x14ac:dyDescent="0.2"/>
    <row r="389" spans="1:5" ht="15" customHeight="1" x14ac:dyDescent="0.2">
      <c r="B389" s="12" t="s">
        <v>49</v>
      </c>
      <c r="C389" s="30" t="s">
        <v>50</v>
      </c>
      <c r="D389" s="57" t="s">
        <v>51</v>
      </c>
      <c r="E389" s="49" t="s">
        <v>52</v>
      </c>
    </row>
    <row r="390" spans="1:5" ht="15" customHeight="1" x14ac:dyDescent="0.2">
      <c r="B390" s="14">
        <v>14</v>
      </c>
      <c r="C390" s="32"/>
      <c r="D390" s="44" t="s">
        <v>124</v>
      </c>
      <c r="E390" s="17">
        <v>-7000000</v>
      </c>
    </row>
    <row r="391" spans="1:5" ht="15" customHeight="1" x14ac:dyDescent="0.2">
      <c r="B391" s="54"/>
      <c r="C391" s="60" t="s">
        <v>54</v>
      </c>
      <c r="D391" s="61"/>
      <c r="E391" s="62">
        <f>SUM(E390:E390)</f>
        <v>-7000000</v>
      </c>
    </row>
    <row r="392" spans="1:5" ht="15" customHeight="1" x14ac:dyDescent="0.2">
      <c r="B392" s="65"/>
      <c r="C392" s="95"/>
      <c r="D392" s="96"/>
      <c r="E392" s="97"/>
    </row>
    <row r="393" spans="1:5" ht="15" customHeight="1" x14ac:dyDescent="0.25">
      <c r="A393" s="25" t="s">
        <v>17</v>
      </c>
      <c r="B393" s="27"/>
      <c r="C393" s="27"/>
      <c r="D393" s="27"/>
      <c r="E393" s="11"/>
    </row>
    <row r="394" spans="1:5" ht="15" customHeight="1" x14ac:dyDescent="0.2">
      <c r="A394" s="29" t="s">
        <v>77</v>
      </c>
      <c r="B394" s="11"/>
      <c r="C394" s="11"/>
      <c r="D394" s="11"/>
      <c r="E394" s="11" t="s">
        <v>78</v>
      </c>
    </row>
    <row r="395" spans="1:5" ht="15" customHeight="1" x14ac:dyDescent="0.2">
      <c r="A395" s="29"/>
      <c r="B395" s="11"/>
      <c r="C395" s="27"/>
      <c r="D395" s="27"/>
      <c r="E395" s="76"/>
    </row>
    <row r="396" spans="1:5" ht="15" customHeight="1" x14ac:dyDescent="0.2">
      <c r="A396" s="66"/>
      <c r="B396" s="12" t="s">
        <v>49</v>
      </c>
      <c r="C396" s="30" t="s">
        <v>50</v>
      </c>
      <c r="D396" s="57" t="s">
        <v>51</v>
      </c>
      <c r="E396" s="49" t="s">
        <v>52</v>
      </c>
    </row>
    <row r="397" spans="1:5" ht="15" customHeight="1" x14ac:dyDescent="0.2">
      <c r="A397" s="66"/>
      <c r="B397" s="98">
        <v>14</v>
      </c>
      <c r="C397" s="58"/>
      <c r="D397" s="46" t="s">
        <v>124</v>
      </c>
      <c r="E397" s="17">
        <v>2432348</v>
      </c>
    </row>
    <row r="398" spans="1:5" ht="15" customHeight="1" x14ac:dyDescent="0.2">
      <c r="A398" s="66"/>
      <c r="B398" s="98">
        <v>883</v>
      </c>
      <c r="C398" s="58"/>
      <c r="D398" s="46" t="s">
        <v>124</v>
      </c>
      <c r="E398" s="17">
        <v>2567652</v>
      </c>
    </row>
    <row r="399" spans="1:5" ht="15" customHeight="1" x14ac:dyDescent="0.2">
      <c r="A399" s="64"/>
      <c r="B399" s="54"/>
      <c r="C399" s="60" t="s">
        <v>54</v>
      </c>
      <c r="D399" s="61"/>
      <c r="E399" s="62">
        <f>SUM(E397:E398)</f>
        <v>5000000</v>
      </c>
    </row>
    <row r="400" spans="1:5" ht="15" customHeight="1" x14ac:dyDescent="0.2"/>
    <row r="401" spans="1:5" ht="15" customHeight="1" x14ac:dyDescent="0.25">
      <c r="A401" s="25" t="s">
        <v>17</v>
      </c>
      <c r="B401" s="27"/>
      <c r="C401" s="27"/>
      <c r="D401" s="27"/>
      <c r="E401" s="27"/>
    </row>
    <row r="402" spans="1:5" ht="15" customHeight="1" x14ac:dyDescent="0.2">
      <c r="A402" s="29" t="s">
        <v>67</v>
      </c>
      <c r="B402" s="27"/>
      <c r="C402" s="27"/>
      <c r="D402" s="27"/>
      <c r="E402" s="28" t="s">
        <v>68</v>
      </c>
    </row>
    <row r="403" spans="1:5" ht="15" customHeight="1" x14ac:dyDescent="0.25">
      <c r="A403" s="25"/>
      <c r="B403" s="11"/>
      <c r="C403" s="27"/>
      <c r="D403" s="27"/>
      <c r="E403" s="76"/>
    </row>
    <row r="404" spans="1:5" ht="15" customHeight="1" x14ac:dyDescent="0.2">
      <c r="A404" s="66"/>
      <c r="B404" s="66"/>
      <c r="C404" s="30" t="s">
        <v>50</v>
      </c>
      <c r="D404" s="45" t="s">
        <v>55</v>
      </c>
      <c r="E404" s="49" t="s">
        <v>52</v>
      </c>
    </row>
    <row r="405" spans="1:5" ht="15" customHeight="1" x14ac:dyDescent="0.2">
      <c r="A405" s="77"/>
      <c r="B405" s="73"/>
      <c r="C405" s="78">
        <v>6409</v>
      </c>
      <c r="D405" s="46" t="s">
        <v>76</v>
      </c>
      <c r="E405" s="79">
        <v>2000000</v>
      </c>
    </row>
    <row r="406" spans="1:5" ht="15" customHeight="1" x14ac:dyDescent="0.2">
      <c r="A406" s="80"/>
      <c r="B406" s="81"/>
      <c r="C406" s="60" t="s">
        <v>54</v>
      </c>
      <c r="D406" s="82"/>
      <c r="E406" s="83">
        <f>E405</f>
        <v>2000000</v>
      </c>
    </row>
    <row r="407" spans="1:5" ht="15" customHeight="1" x14ac:dyDescent="0.2"/>
    <row r="408" spans="1:5" ht="15" customHeight="1" x14ac:dyDescent="0.2"/>
    <row r="409" spans="1:5" ht="15" customHeight="1" x14ac:dyDescent="0.25">
      <c r="A409" s="4" t="s">
        <v>125</v>
      </c>
    </row>
    <row r="410" spans="1:5" ht="15" customHeight="1" x14ac:dyDescent="0.2">
      <c r="A410" s="249" t="s">
        <v>126</v>
      </c>
      <c r="B410" s="249"/>
      <c r="C410" s="249"/>
      <c r="D410" s="249"/>
      <c r="E410" s="249"/>
    </row>
    <row r="411" spans="1:5" ht="15" customHeight="1" x14ac:dyDescent="0.2">
      <c r="A411" s="249"/>
      <c r="B411" s="249"/>
      <c r="C411" s="249"/>
      <c r="D411" s="249"/>
      <c r="E411" s="249"/>
    </row>
    <row r="412" spans="1:5" ht="15" customHeight="1" x14ac:dyDescent="0.2">
      <c r="A412" s="245" t="s">
        <v>127</v>
      </c>
      <c r="B412" s="245"/>
      <c r="C412" s="245"/>
      <c r="D412" s="245"/>
      <c r="E412" s="245"/>
    </row>
    <row r="413" spans="1:5" ht="15" customHeight="1" x14ac:dyDescent="0.2">
      <c r="A413" s="245"/>
      <c r="B413" s="245"/>
      <c r="C413" s="245"/>
      <c r="D413" s="245"/>
      <c r="E413" s="245"/>
    </row>
    <row r="414" spans="1:5" ht="15" customHeight="1" x14ac:dyDescent="0.2">
      <c r="A414" s="245"/>
      <c r="B414" s="245"/>
      <c r="C414" s="245"/>
      <c r="D414" s="245"/>
      <c r="E414" s="245"/>
    </row>
    <row r="415" spans="1:5" ht="15" customHeight="1" x14ac:dyDescent="0.2">
      <c r="A415" s="245"/>
      <c r="B415" s="245"/>
      <c r="C415" s="245"/>
      <c r="D415" s="245"/>
      <c r="E415" s="245"/>
    </row>
    <row r="416" spans="1:5" ht="15" customHeight="1" x14ac:dyDescent="0.2">
      <c r="A416" s="245"/>
      <c r="B416" s="245"/>
      <c r="C416" s="245"/>
      <c r="D416" s="245"/>
      <c r="E416" s="245"/>
    </row>
    <row r="417" spans="1:5" ht="15" customHeight="1" x14ac:dyDescent="0.2">
      <c r="A417" s="245"/>
      <c r="B417" s="245"/>
      <c r="C417" s="245"/>
      <c r="D417" s="245"/>
      <c r="E417" s="245"/>
    </row>
    <row r="418" spans="1:5" ht="15" customHeight="1" x14ac:dyDescent="0.2"/>
    <row r="419" spans="1:5" ht="15" customHeight="1" x14ac:dyDescent="0.2"/>
    <row r="420" spans="1:5" ht="15" customHeight="1" x14ac:dyDescent="0.2"/>
    <row r="421" spans="1:5" ht="15" customHeight="1" x14ac:dyDescent="0.2"/>
    <row r="422" spans="1:5" ht="15" customHeight="1" x14ac:dyDescent="0.2"/>
    <row r="423" spans="1:5" ht="15" customHeight="1" x14ac:dyDescent="0.2"/>
    <row r="424" spans="1:5" ht="15" customHeight="1" x14ac:dyDescent="0.2"/>
    <row r="425" spans="1:5" ht="15" customHeight="1" x14ac:dyDescent="0.2"/>
    <row r="426" spans="1:5" ht="15" customHeight="1" x14ac:dyDescent="0.25">
      <c r="A426" s="25" t="s">
        <v>17</v>
      </c>
      <c r="B426" s="27"/>
      <c r="C426" s="27"/>
      <c r="D426" s="27"/>
      <c r="E426" s="11"/>
    </row>
    <row r="427" spans="1:5" ht="15" customHeight="1" x14ac:dyDescent="0.2">
      <c r="A427" s="29" t="s">
        <v>93</v>
      </c>
      <c r="B427" s="27"/>
      <c r="C427" s="27"/>
      <c r="D427" s="27"/>
      <c r="E427" s="28" t="s">
        <v>94</v>
      </c>
    </row>
    <row r="428" spans="1:5" ht="15" customHeight="1" x14ac:dyDescent="0.2">
      <c r="A428" s="29"/>
      <c r="B428" s="11"/>
      <c r="C428" s="27"/>
      <c r="D428" s="27"/>
      <c r="E428" s="76"/>
    </row>
    <row r="429" spans="1:5" ht="15" customHeight="1" x14ac:dyDescent="0.2">
      <c r="A429" s="66"/>
      <c r="B429" s="66"/>
      <c r="C429" s="30" t="s">
        <v>50</v>
      </c>
      <c r="D429" s="45" t="s">
        <v>55</v>
      </c>
      <c r="E429" s="49" t="s">
        <v>52</v>
      </c>
    </row>
    <row r="430" spans="1:5" ht="15" customHeight="1" x14ac:dyDescent="0.2">
      <c r="A430" s="66"/>
      <c r="B430" s="66"/>
      <c r="C430" s="58">
        <v>1019</v>
      </c>
      <c r="D430" s="46" t="s">
        <v>95</v>
      </c>
      <c r="E430" s="87">
        <v>-50000</v>
      </c>
    </row>
    <row r="431" spans="1:5" ht="15" customHeight="1" x14ac:dyDescent="0.2">
      <c r="A431" s="66"/>
      <c r="B431" s="66"/>
      <c r="C431" s="58">
        <v>3719</v>
      </c>
      <c r="D431" s="46" t="s">
        <v>95</v>
      </c>
      <c r="E431" s="87">
        <v>-12000</v>
      </c>
    </row>
    <row r="432" spans="1:5" ht="15" customHeight="1" x14ac:dyDescent="0.2">
      <c r="A432" s="66"/>
      <c r="B432" s="66"/>
      <c r="C432" s="58">
        <v>3729</v>
      </c>
      <c r="D432" s="46" t="s">
        <v>95</v>
      </c>
      <c r="E432" s="87">
        <v>-50000</v>
      </c>
    </row>
    <row r="433" spans="1:5" ht="15" customHeight="1" x14ac:dyDescent="0.2">
      <c r="A433" s="66"/>
      <c r="B433" s="66"/>
      <c r="C433" s="58">
        <v>3769</v>
      </c>
      <c r="D433" s="46" t="s">
        <v>95</v>
      </c>
      <c r="E433" s="87">
        <v>112000</v>
      </c>
    </row>
    <row r="434" spans="1:5" ht="15" customHeight="1" x14ac:dyDescent="0.2">
      <c r="A434" s="64"/>
      <c r="B434" s="64"/>
      <c r="C434" s="60" t="s">
        <v>54</v>
      </c>
      <c r="D434" s="82"/>
      <c r="E434" s="83">
        <f>SUM(E430:E433)</f>
        <v>0</v>
      </c>
    </row>
    <row r="435" spans="1:5" ht="15" customHeight="1" x14ac:dyDescent="0.2"/>
    <row r="436" spans="1:5" ht="15" customHeight="1" x14ac:dyDescent="0.2"/>
    <row r="437" spans="1:5" ht="15" customHeight="1" x14ac:dyDescent="0.25">
      <c r="A437" s="4" t="s">
        <v>128</v>
      </c>
    </row>
    <row r="438" spans="1:5" ht="15" customHeight="1" x14ac:dyDescent="0.2">
      <c r="A438" s="249" t="s">
        <v>129</v>
      </c>
      <c r="B438" s="249"/>
      <c r="C438" s="249"/>
      <c r="D438" s="249"/>
      <c r="E438" s="249"/>
    </row>
    <row r="439" spans="1:5" ht="15" customHeight="1" x14ac:dyDescent="0.2">
      <c r="A439" s="249"/>
      <c r="B439" s="249"/>
      <c r="C439" s="249"/>
      <c r="D439" s="249"/>
      <c r="E439" s="249"/>
    </row>
    <row r="440" spans="1:5" ht="15" customHeight="1" x14ac:dyDescent="0.2">
      <c r="A440" s="245" t="s">
        <v>130</v>
      </c>
      <c r="B440" s="245"/>
      <c r="C440" s="245"/>
      <c r="D440" s="245"/>
      <c r="E440" s="245"/>
    </row>
    <row r="441" spans="1:5" ht="15" customHeight="1" x14ac:dyDescent="0.2">
      <c r="A441" s="245"/>
      <c r="B441" s="245"/>
      <c r="C441" s="245"/>
      <c r="D441" s="245"/>
      <c r="E441" s="245"/>
    </row>
    <row r="442" spans="1:5" ht="15" customHeight="1" x14ac:dyDescent="0.2">
      <c r="A442" s="245"/>
      <c r="B442" s="245"/>
      <c r="C442" s="245"/>
      <c r="D442" s="245"/>
      <c r="E442" s="245"/>
    </row>
    <row r="443" spans="1:5" ht="15" customHeight="1" x14ac:dyDescent="0.2">
      <c r="A443" s="245"/>
      <c r="B443" s="245"/>
      <c r="C443" s="245"/>
      <c r="D443" s="245"/>
      <c r="E443" s="245"/>
    </row>
    <row r="444" spans="1:5" ht="15" customHeight="1" x14ac:dyDescent="0.2">
      <c r="A444" s="245"/>
      <c r="B444" s="245"/>
      <c r="C444" s="245"/>
      <c r="D444" s="245"/>
      <c r="E444" s="245"/>
    </row>
    <row r="445" spans="1:5" ht="15" customHeight="1" x14ac:dyDescent="0.2">
      <c r="A445" s="245"/>
      <c r="B445" s="245"/>
      <c r="C445" s="245"/>
      <c r="D445" s="245"/>
      <c r="E445" s="245"/>
    </row>
    <row r="446" spans="1:5" ht="15" customHeight="1" x14ac:dyDescent="0.2"/>
    <row r="447" spans="1:5" ht="15" customHeight="1" x14ac:dyDescent="0.25">
      <c r="A447" s="25" t="s">
        <v>17</v>
      </c>
      <c r="B447" s="27"/>
      <c r="C447" s="27"/>
      <c r="D447" s="27"/>
      <c r="E447" s="11"/>
    </row>
    <row r="448" spans="1:5" ht="15" customHeight="1" x14ac:dyDescent="0.2">
      <c r="A448" s="7" t="s">
        <v>47</v>
      </c>
      <c r="B448" s="27"/>
      <c r="C448" s="27"/>
      <c r="D448" s="27"/>
      <c r="E448" s="28" t="s">
        <v>48</v>
      </c>
    </row>
    <row r="449" spans="1:5" ht="15" customHeight="1" x14ac:dyDescent="0.2">
      <c r="B449" s="93"/>
      <c r="C449" s="27"/>
      <c r="D449" s="27"/>
      <c r="E449" s="76"/>
    </row>
    <row r="450" spans="1:5" ht="15" customHeight="1" x14ac:dyDescent="0.2">
      <c r="B450" s="66"/>
      <c r="C450" s="30" t="s">
        <v>50</v>
      </c>
      <c r="D450" s="31" t="s">
        <v>55</v>
      </c>
      <c r="E450" s="49" t="s">
        <v>52</v>
      </c>
    </row>
    <row r="451" spans="1:5" ht="15" customHeight="1" x14ac:dyDescent="0.2">
      <c r="B451" s="99"/>
      <c r="C451" s="58">
        <v>3233</v>
      </c>
      <c r="D451" s="33" t="s">
        <v>56</v>
      </c>
      <c r="E451" s="100">
        <v>-15000</v>
      </c>
    </row>
    <row r="452" spans="1:5" ht="15" customHeight="1" x14ac:dyDescent="0.2">
      <c r="B452" s="99"/>
      <c r="C452" s="60" t="s">
        <v>54</v>
      </c>
      <c r="D452" s="82"/>
      <c r="E452" s="83">
        <f>SUM(E451:E451)</f>
        <v>-15000</v>
      </c>
    </row>
    <row r="453" spans="1:5" ht="15" customHeight="1" x14ac:dyDescent="0.2"/>
    <row r="454" spans="1:5" ht="15" customHeight="1" x14ac:dyDescent="0.2">
      <c r="B454" s="27"/>
      <c r="C454" s="27"/>
      <c r="D454" s="27"/>
      <c r="E454" s="28" t="s">
        <v>48</v>
      </c>
    </row>
    <row r="455" spans="1:5" ht="15" customHeight="1" x14ac:dyDescent="0.2">
      <c r="B455" s="93"/>
      <c r="C455" s="27"/>
      <c r="D455" s="27"/>
      <c r="E455" s="76"/>
    </row>
    <row r="456" spans="1:5" ht="15" customHeight="1" x14ac:dyDescent="0.2">
      <c r="B456" s="30" t="s">
        <v>49</v>
      </c>
      <c r="C456" s="30" t="s">
        <v>50</v>
      </c>
      <c r="D456" s="31" t="s">
        <v>51</v>
      </c>
      <c r="E456" s="49" t="s">
        <v>52</v>
      </c>
    </row>
    <row r="457" spans="1:5" ht="15" customHeight="1" x14ac:dyDescent="0.2">
      <c r="B457" s="101">
        <v>112</v>
      </c>
      <c r="C457" s="58"/>
      <c r="D457" s="102" t="s">
        <v>131</v>
      </c>
      <c r="E457" s="100">
        <v>15000</v>
      </c>
    </row>
    <row r="458" spans="1:5" ht="15" customHeight="1" x14ac:dyDescent="0.2">
      <c r="B458" s="101"/>
      <c r="C458" s="60" t="s">
        <v>54</v>
      </c>
      <c r="D458" s="82"/>
      <c r="E458" s="83">
        <f>SUM(E457:E457)</f>
        <v>15000</v>
      </c>
    </row>
    <row r="459" spans="1:5" ht="15" customHeight="1" x14ac:dyDescent="0.2"/>
    <row r="460" spans="1:5" ht="15" customHeight="1" x14ac:dyDescent="0.2"/>
    <row r="461" spans="1:5" ht="15" customHeight="1" x14ac:dyDescent="0.25">
      <c r="A461" s="4" t="s">
        <v>132</v>
      </c>
    </row>
    <row r="462" spans="1:5" ht="15" customHeight="1" x14ac:dyDescent="0.2">
      <c r="A462" s="249" t="s">
        <v>129</v>
      </c>
      <c r="B462" s="249"/>
      <c r="C462" s="249"/>
      <c r="D462" s="249"/>
      <c r="E462" s="249"/>
    </row>
    <row r="463" spans="1:5" ht="15" customHeight="1" x14ac:dyDescent="0.2">
      <c r="A463" s="249"/>
      <c r="B463" s="249"/>
      <c r="C463" s="249"/>
      <c r="D463" s="249"/>
      <c r="E463" s="249"/>
    </row>
    <row r="464" spans="1:5" ht="15" customHeight="1" x14ac:dyDescent="0.2">
      <c r="A464" s="245" t="s">
        <v>133</v>
      </c>
      <c r="B464" s="245"/>
      <c r="C464" s="245"/>
      <c r="D464" s="245"/>
      <c r="E464" s="245"/>
    </row>
    <row r="465" spans="1:5" ht="15" customHeight="1" x14ac:dyDescent="0.2">
      <c r="A465" s="245"/>
      <c r="B465" s="245"/>
      <c r="C465" s="245"/>
      <c r="D465" s="245"/>
      <c r="E465" s="245"/>
    </row>
    <row r="466" spans="1:5" ht="15" customHeight="1" x14ac:dyDescent="0.2">
      <c r="A466" s="245"/>
      <c r="B466" s="245"/>
      <c r="C466" s="245"/>
      <c r="D466" s="245"/>
      <c r="E466" s="245"/>
    </row>
    <row r="467" spans="1:5" ht="15" customHeight="1" x14ac:dyDescent="0.2">
      <c r="A467" s="245"/>
      <c r="B467" s="245"/>
      <c r="C467" s="245"/>
      <c r="D467" s="245"/>
      <c r="E467" s="245"/>
    </row>
    <row r="468" spans="1:5" ht="15" customHeight="1" x14ac:dyDescent="0.2">
      <c r="A468" s="245"/>
      <c r="B468" s="245"/>
      <c r="C468" s="245"/>
      <c r="D468" s="245"/>
      <c r="E468" s="245"/>
    </row>
    <row r="469" spans="1:5" ht="15" customHeight="1" x14ac:dyDescent="0.2">
      <c r="A469" s="245"/>
      <c r="B469" s="245"/>
      <c r="C469" s="245"/>
      <c r="D469" s="245"/>
      <c r="E469" s="245"/>
    </row>
    <row r="470" spans="1:5" ht="15" customHeight="1" x14ac:dyDescent="0.2"/>
    <row r="471" spans="1:5" ht="15" customHeight="1" x14ac:dyDescent="0.25">
      <c r="A471" s="25" t="s">
        <v>17</v>
      </c>
      <c r="B471" s="27"/>
      <c r="C471" s="27"/>
      <c r="D471" s="27"/>
      <c r="E471" s="11"/>
    </row>
    <row r="472" spans="1:5" ht="15" customHeight="1" x14ac:dyDescent="0.2">
      <c r="A472" s="7" t="s">
        <v>47</v>
      </c>
      <c r="B472" s="27"/>
      <c r="C472" s="27"/>
      <c r="D472" s="27"/>
      <c r="E472" s="28" t="s">
        <v>48</v>
      </c>
    </row>
    <row r="473" spans="1:5" ht="15" customHeight="1" x14ac:dyDescent="0.2">
      <c r="B473" s="93"/>
      <c r="C473" s="27"/>
      <c r="D473" s="27"/>
      <c r="E473" s="76"/>
    </row>
    <row r="474" spans="1:5" ht="15" customHeight="1" x14ac:dyDescent="0.2">
      <c r="B474" s="30" t="s">
        <v>49</v>
      </c>
      <c r="C474" s="30" t="s">
        <v>50</v>
      </c>
      <c r="D474" s="31" t="s">
        <v>51</v>
      </c>
      <c r="E474" s="49" t="s">
        <v>52</v>
      </c>
    </row>
    <row r="475" spans="1:5" ht="15" customHeight="1" x14ac:dyDescent="0.2">
      <c r="B475" s="101">
        <v>112</v>
      </c>
      <c r="C475" s="58"/>
      <c r="D475" s="102" t="s">
        <v>131</v>
      </c>
      <c r="E475" s="100">
        <v>-100000</v>
      </c>
    </row>
    <row r="476" spans="1:5" ht="15" customHeight="1" x14ac:dyDescent="0.2">
      <c r="B476" s="101">
        <v>112</v>
      </c>
      <c r="C476" s="58"/>
      <c r="D476" s="102" t="s">
        <v>131</v>
      </c>
      <c r="E476" s="100">
        <v>100000</v>
      </c>
    </row>
    <row r="477" spans="1:5" ht="15" customHeight="1" x14ac:dyDescent="0.2">
      <c r="B477" s="101"/>
      <c r="C477" s="60" t="s">
        <v>54</v>
      </c>
      <c r="D477" s="82"/>
      <c r="E477" s="83">
        <f>SUM(E475:E476)</f>
        <v>0</v>
      </c>
    </row>
    <row r="478" spans="1:5" ht="15" customHeight="1" x14ac:dyDescent="0.2"/>
    <row r="479" spans="1:5" ht="15" customHeight="1" x14ac:dyDescent="0.25">
      <c r="A479" s="4" t="s">
        <v>134</v>
      </c>
    </row>
    <row r="480" spans="1:5" ht="15" customHeight="1" x14ac:dyDescent="0.2">
      <c r="A480" s="249" t="s">
        <v>129</v>
      </c>
      <c r="B480" s="249"/>
      <c r="C480" s="249"/>
      <c r="D480" s="249"/>
      <c r="E480" s="249"/>
    </row>
    <row r="481" spans="1:5" ht="15" customHeight="1" x14ac:dyDescent="0.2">
      <c r="A481" s="249"/>
      <c r="B481" s="249"/>
      <c r="C481" s="249"/>
      <c r="D481" s="249"/>
      <c r="E481" s="249"/>
    </row>
    <row r="482" spans="1:5" ht="15" customHeight="1" x14ac:dyDescent="0.2">
      <c r="A482" s="245" t="s">
        <v>135</v>
      </c>
      <c r="B482" s="245"/>
      <c r="C482" s="245"/>
      <c r="D482" s="245"/>
      <c r="E482" s="245"/>
    </row>
    <row r="483" spans="1:5" ht="15" customHeight="1" x14ac:dyDescent="0.2">
      <c r="A483" s="245"/>
      <c r="B483" s="245"/>
      <c r="C483" s="245"/>
      <c r="D483" s="245"/>
      <c r="E483" s="245"/>
    </row>
    <row r="484" spans="1:5" ht="15" customHeight="1" x14ac:dyDescent="0.2">
      <c r="A484" s="245"/>
      <c r="B484" s="245"/>
      <c r="C484" s="245"/>
      <c r="D484" s="245"/>
      <c r="E484" s="245"/>
    </row>
    <row r="485" spans="1:5" ht="15" customHeight="1" x14ac:dyDescent="0.2">
      <c r="A485" s="245"/>
      <c r="B485" s="245"/>
      <c r="C485" s="245"/>
      <c r="D485" s="245"/>
      <c r="E485" s="245"/>
    </row>
    <row r="486" spans="1:5" ht="15" customHeight="1" x14ac:dyDescent="0.2">
      <c r="A486" s="245"/>
      <c r="B486" s="245"/>
      <c r="C486" s="245"/>
      <c r="D486" s="245"/>
      <c r="E486" s="245"/>
    </row>
    <row r="487" spans="1:5" ht="15" customHeight="1" x14ac:dyDescent="0.2">
      <c r="A487" s="245"/>
      <c r="B487" s="245"/>
      <c r="C487" s="245"/>
      <c r="D487" s="245"/>
      <c r="E487" s="245"/>
    </row>
    <row r="488" spans="1:5" ht="15" customHeight="1" x14ac:dyDescent="0.2">
      <c r="A488" s="245"/>
      <c r="B488" s="245"/>
      <c r="C488" s="245"/>
      <c r="D488" s="245"/>
      <c r="E488" s="245"/>
    </row>
    <row r="489" spans="1:5" ht="15" customHeight="1" x14ac:dyDescent="0.2">
      <c r="A489" s="245"/>
      <c r="B489" s="245"/>
      <c r="C489" s="245"/>
      <c r="D489" s="245"/>
      <c r="E489" s="245"/>
    </row>
    <row r="490" spans="1:5" ht="15" customHeight="1" x14ac:dyDescent="0.25">
      <c r="A490" s="25" t="s">
        <v>17</v>
      </c>
      <c r="B490" s="27"/>
      <c r="C490" s="27"/>
      <c r="D490" s="27"/>
      <c r="E490" s="11"/>
    </row>
    <row r="491" spans="1:5" ht="15" customHeight="1" x14ac:dyDescent="0.2">
      <c r="A491" s="7" t="s">
        <v>47</v>
      </c>
      <c r="B491" s="27"/>
      <c r="C491" s="27"/>
      <c r="D491" s="27"/>
      <c r="E491" s="28" t="s">
        <v>48</v>
      </c>
    </row>
    <row r="492" spans="1:5" ht="15" customHeight="1" x14ac:dyDescent="0.2">
      <c r="A492" s="29"/>
      <c r="B492" s="11"/>
      <c r="C492" s="27"/>
      <c r="D492" s="27"/>
      <c r="E492" s="76"/>
    </row>
    <row r="493" spans="1:5" ht="15" customHeight="1" x14ac:dyDescent="0.2">
      <c r="A493" s="66"/>
      <c r="B493" s="66"/>
      <c r="C493" s="30" t="s">
        <v>50</v>
      </c>
      <c r="D493" s="45" t="s">
        <v>55</v>
      </c>
      <c r="E493" s="49" t="s">
        <v>52</v>
      </c>
    </row>
    <row r="494" spans="1:5" ht="15" customHeight="1" x14ac:dyDescent="0.2">
      <c r="A494" s="66"/>
      <c r="B494" s="66"/>
      <c r="C494" s="32">
        <v>3269</v>
      </c>
      <c r="D494" s="46" t="s">
        <v>105</v>
      </c>
      <c r="E494" s="103">
        <v>-145000</v>
      </c>
    </row>
    <row r="495" spans="1:5" ht="15" customHeight="1" x14ac:dyDescent="0.2">
      <c r="A495" s="66"/>
      <c r="B495" s="66"/>
      <c r="C495" s="32">
        <v>3299</v>
      </c>
      <c r="D495" s="74" t="s">
        <v>72</v>
      </c>
      <c r="E495" s="103">
        <v>9000</v>
      </c>
    </row>
    <row r="496" spans="1:5" ht="15" customHeight="1" x14ac:dyDescent="0.2">
      <c r="A496" s="64"/>
      <c r="B496" s="64"/>
      <c r="C496" s="60" t="s">
        <v>54</v>
      </c>
      <c r="D496" s="82"/>
      <c r="E496" s="83">
        <f>SUM(E494:E495)</f>
        <v>-136000</v>
      </c>
    </row>
    <row r="497" spans="1:5" ht="15" customHeight="1" x14ac:dyDescent="0.2"/>
    <row r="498" spans="1:5" ht="15" customHeight="1" x14ac:dyDescent="0.2">
      <c r="B498" s="12" t="s">
        <v>49</v>
      </c>
      <c r="C498" s="30" t="s">
        <v>50</v>
      </c>
      <c r="D498" s="57" t="s">
        <v>51</v>
      </c>
      <c r="E498" s="49" t="s">
        <v>52</v>
      </c>
    </row>
    <row r="499" spans="1:5" ht="15" customHeight="1" x14ac:dyDescent="0.2">
      <c r="B499" s="98">
        <v>476</v>
      </c>
      <c r="C499" s="32"/>
      <c r="D499" s="44" t="s">
        <v>131</v>
      </c>
      <c r="E499" s="87">
        <f>20000+46000+22000+22000+26000</f>
        <v>136000</v>
      </c>
    </row>
    <row r="500" spans="1:5" ht="15" customHeight="1" x14ac:dyDescent="0.2">
      <c r="B500" s="54"/>
      <c r="C500" s="60" t="s">
        <v>54</v>
      </c>
      <c r="D500" s="61"/>
      <c r="E500" s="62">
        <f>SUM(E499:E499)</f>
        <v>136000</v>
      </c>
    </row>
    <row r="501" spans="1:5" ht="15" customHeight="1" x14ac:dyDescent="0.2"/>
    <row r="502" spans="1:5" ht="15" customHeight="1" x14ac:dyDescent="0.2"/>
    <row r="503" spans="1:5" ht="15" customHeight="1" x14ac:dyDescent="0.25">
      <c r="A503" s="4" t="s">
        <v>136</v>
      </c>
    </row>
    <row r="504" spans="1:5" ht="15" customHeight="1" x14ac:dyDescent="0.2">
      <c r="A504" s="249" t="s">
        <v>137</v>
      </c>
      <c r="B504" s="249"/>
      <c r="C504" s="249"/>
      <c r="D504" s="249"/>
      <c r="E504" s="249"/>
    </row>
    <row r="505" spans="1:5" ht="15" customHeight="1" x14ac:dyDescent="0.2">
      <c r="A505" s="249"/>
      <c r="B505" s="249"/>
      <c r="C505" s="249"/>
      <c r="D505" s="249"/>
      <c r="E505" s="249"/>
    </row>
    <row r="506" spans="1:5" ht="15" customHeight="1" x14ac:dyDescent="0.2">
      <c r="A506" s="245" t="s">
        <v>138</v>
      </c>
      <c r="B506" s="245"/>
      <c r="C506" s="245"/>
      <c r="D506" s="245"/>
      <c r="E506" s="245"/>
    </row>
    <row r="507" spans="1:5" ht="15" customHeight="1" x14ac:dyDescent="0.2">
      <c r="A507" s="245"/>
      <c r="B507" s="245"/>
      <c r="C507" s="245"/>
      <c r="D507" s="245"/>
      <c r="E507" s="245"/>
    </row>
    <row r="508" spans="1:5" ht="15" customHeight="1" x14ac:dyDescent="0.2">
      <c r="A508" s="245"/>
      <c r="B508" s="245"/>
      <c r="C508" s="245"/>
      <c r="D508" s="245"/>
      <c r="E508" s="245"/>
    </row>
    <row r="509" spans="1:5" ht="15" customHeight="1" x14ac:dyDescent="0.2">
      <c r="A509" s="245"/>
      <c r="B509" s="245"/>
      <c r="C509" s="245"/>
      <c r="D509" s="245"/>
      <c r="E509" s="245"/>
    </row>
    <row r="510" spans="1:5" ht="15" customHeight="1" x14ac:dyDescent="0.2">
      <c r="A510" s="245"/>
      <c r="B510" s="245"/>
      <c r="C510" s="245"/>
      <c r="D510" s="245"/>
      <c r="E510" s="245"/>
    </row>
    <row r="511" spans="1:5" ht="15" customHeight="1" x14ac:dyDescent="0.2">
      <c r="A511" s="245"/>
      <c r="B511" s="245"/>
      <c r="C511" s="245"/>
      <c r="D511" s="245"/>
      <c r="E511" s="245"/>
    </row>
    <row r="512" spans="1:5" ht="15" customHeight="1" x14ac:dyDescent="0.2"/>
    <row r="513" spans="1:5" ht="15" customHeight="1" x14ac:dyDescent="0.25">
      <c r="A513" s="5" t="s">
        <v>17</v>
      </c>
      <c r="B513" s="6"/>
      <c r="C513" s="6"/>
      <c r="D513" s="6"/>
      <c r="E513" s="9"/>
    </row>
    <row r="514" spans="1:5" ht="15" customHeight="1" x14ac:dyDescent="0.2">
      <c r="A514" s="29" t="s">
        <v>69</v>
      </c>
      <c r="B514" s="11"/>
      <c r="C514" s="11"/>
      <c r="D514" s="11"/>
      <c r="E514" s="11" t="s">
        <v>70</v>
      </c>
    </row>
    <row r="515" spans="1:5" ht="15" customHeight="1" x14ac:dyDescent="0.2"/>
    <row r="516" spans="1:5" ht="15" customHeight="1" x14ac:dyDescent="0.2">
      <c r="C516" s="30" t="s">
        <v>50</v>
      </c>
      <c r="D516" s="45" t="s">
        <v>55</v>
      </c>
      <c r="E516" s="12" t="s">
        <v>52</v>
      </c>
    </row>
    <row r="517" spans="1:5" ht="15" customHeight="1" x14ac:dyDescent="0.2">
      <c r="C517" s="58">
        <v>6172</v>
      </c>
      <c r="D517" s="46" t="s">
        <v>95</v>
      </c>
      <c r="E517" s="87">
        <v>-20000</v>
      </c>
    </row>
    <row r="518" spans="1:5" ht="15" customHeight="1" x14ac:dyDescent="0.2">
      <c r="C518" s="58">
        <v>4399</v>
      </c>
      <c r="D518" s="46" t="s">
        <v>95</v>
      </c>
      <c r="E518" s="87">
        <v>20000</v>
      </c>
    </row>
    <row r="519" spans="1:5" ht="15" customHeight="1" x14ac:dyDescent="0.2">
      <c r="C519" s="60" t="s">
        <v>54</v>
      </c>
      <c r="D519" s="33"/>
      <c r="E519" s="83">
        <f>SUM(E517:E518)</f>
        <v>0</v>
      </c>
    </row>
    <row r="520" spans="1:5" ht="15" customHeight="1" x14ac:dyDescent="0.2"/>
    <row r="521" spans="1:5" ht="15" customHeight="1" x14ac:dyDescent="0.2"/>
    <row r="522" spans="1:5" ht="15" customHeight="1" x14ac:dyDescent="0.25">
      <c r="A522" s="4" t="s">
        <v>139</v>
      </c>
    </row>
    <row r="523" spans="1:5" ht="15" customHeight="1" x14ac:dyDescent="0.2">
      <c r="A523" s="249" t="s">
        <v>140</v>
      </c>
      <c r="B523" s="249"/>
      <c r="C523" s="249"/>
      <c r="D523" s="249"/>
      <c r="E523" s="249"/>
    </row>
    <row r="524" spans="1:5" ht="15" customHeight="1" x14ac:dyDescent="0.2">
      <c r="A524" s="249"/>
      <c r="B524" s="249"/>
      <c r="C524" s="249"/>
      <c r="D524" s="249"/>
      <c r="E524" s="249"/>
    </row>
    <row r="525" spans="1:5" ht="15" customHeight="1" x14ac:dyDescent="0.2">
      <c r="A525" s="250" t="s">
        <v>141</v>
      </c>
      <c r="B525" s="250"/>
      <c r="C525" s="250"/>
      <c r="D525" s="250"/>
      <c r="E525" s="250"/>
    </row>
    <row r="526" spans="1:5" ht="15" customHeight="1" x14ac:dyDescent="0.2">
      <c r="A526" s="250"/>
      <c r="B526" s="250"/>
      <c r="C526" s="250"/>
      <c r="D526" s="250"/>
      <c r="E526" s="250"/>
    </row>
    <row r="527" spans="1:5" ht="15" customHeight="1" x14ac:dyDescent="0.2">
      <c r="A527" s="250"/>
      <c r="B527" s="250"/>
      <c r="C527" s="250"/>
      <c r="D527" s="250"/>
      <c r="E527" s="250"/>
    </row>
    <row r="528" spans="1:5" ht="15" customHeight="1" x14ac:dyDescent="0.2">
      <c r="A528" s="250"/>
      <c r="B528" s="250"/>
      <c r="C528" s="250"/>
      <c r="D528" s="250"/>
      <c r="E528" s="250"/>
    </row>
    <row r="529" spans="1:5" ht="15" customHeight="1" x14ac:dyDescent="0.2">
      <c r="A529" s="250"/>
      <c r="B529" s="250"/>
      <c r="C529" s="250"/>
      <c r="D529" s="250"/>
      <c r="E529" s="250"/>
    </row>
    <row r="530" spans="1:5" ht="15" customHeight="1" x14ac:dyDescent="0.2">
      <c r="A530" s="250"/>
      <c r="B530" s="250"/>
      <c r="C530" s="250"/>
      <c r="D530" s="250"/>
      <c r="E530" s="250"/>
    </row>
    <row r="531" spans="1:5" ht="15" customHeight="1" x14ac:dyDescent="0.2">
      <c r="A531" s="104"/>
      <c r="B531" s="104"/>
      <c r="C531" s="104"/>
      <c r="D531" s="104"/>
      <c r="E531" s="104"/>
    </row>
    <row r="532" spans="1:5" ht="15" customHeight="1" x14ac:dyDescent="0.25">
      <c r="A532" s="25" t="s">
        <v>17</v>
      </c>
      <c r="B532" s="27"/>
      <c r="C532" s="27"/>
      <c r="D532" s="27"/>
      <c r="E532" s="27"/>
    </row>
    <row r="533" spans="1:5" ht="15" customHeight="1" x14ac:dyDescent="0.2">
      <c r="A533" s="7" t="s">
        <v>87</v>
      </c>
      <c r="B533" s="27"/>
      <c r="C533" s="27"/>
      <c r="D533" s="27"/>
      <c r="E533" s="28" t="s">
        <v>88</v>
      </c>
    </row>
    <row r="534" spans="1:5" ht="15" customHeight="1" x14ac:dyDescent="0.2">
      <c r="A534" s="92"/>
      <c r="B534" s="93"/>
      <c r="C534" s="27"/>
      <c r="D534" s="27"/>
      <c r="E534" s="76"/>
    </row>
    <row r="535" spans="1:5" ht="15" customHeight="1" x14ac:dyDescent="0.2">
      <c r="B535" s="30" t="s">
        <v>142</v>
      </c>
      <c r="C535" s="30" t="s">
        <v>50</v>
      </c>
      <c r="D535" s="31" t="s">
        <v>55</v>
      </c>
      <c r="E535" s="12" t="s">
        <v>52</v>
      </c>
    </row>
    <row r="536" spans="1:5" ht="15" customHeight="1" x14ac:dyDescent="0.2">
      <c r="B536" s="101">
        <v>12</v>
      </c>
      <c r="C536" s="32"/>
      <c r="D536" s="46" t="s">
        <v>89</v>
      </c>
      <c r="E536" s="100">
        <v>-32000</v>
      </c>
    </row>
    <row r="537" spans="1:5" ht="15" customHeight="1" x14ac:dyDescent="0.2">
      <c r="B537" s="101">
        <v>12</v>
      </c>
      <c r="C537" s="32"/>
      <c r="D537" s="46" t="s">
        <v>95</v>
      </c>
      <c r="E537" s="100">
        <v>32000</v>
      </c>
    </row>
    <row r="538" spans="1:5" ht="15" customHeight="1" x14ac:dyDescent="0.2">
      <c r="B538" s="101"/>
      <c r="C538" s="60" t="s">
        <v>54</v>
      </c>
      <c r="D538" s="82"/>
      <c r="E538" s="83">
        <f>SUM(E536:E537)</f>
        <v>0</v>
      </c>
    </row>
    <row r="539" spans="1:5" ht="15" customHeight="1" x14ac:dyDescent="0.2"/>
    <row r="540" spans="1:5" ht="15" customHeight="1" x14ac:dyDescent="0.2"/>
    <row r="541" spans="1:5" ht="15" customHeight="1" x14ac:dyDescent="0.25">
      <c r="A541" s="4" t="s">
        <v>143</v>
      </c>
    </row>
    <row r="542" spans="1:5" ht="15" customHeight="1" x14ac:dyDescent="0.2">
      <c r="A542" s="249" t="s">
        <v>140</v>
      </c>
      <c r="B542" s="249"/>
      <c r="C542" s="249"/>
      <c r="D542" s="249"/>
      <c r="E542" s="249"/>
    </row>
    <row r="543" spans="1:5" ht="15" customHeight="1" x14ac:dyDescent="0.2">
      <c r="A543" s="249"/>
      <c r="B543" s="249"/>
      <c r="C543" s="249"/>
      <c r="D543" s="249"/>
      <c r="E543" s="249"/>
    </row>
    <row r="544" spans="1:5" ht="15" customHeight="1" x14ac:dyDescent="0.2">
      <c r="A544" s="250" t="s">
        <v>144</v>
      </c>
      <c r="B544" s="250"/>
      <c r="C544" s="250"/>
      <c r="D544" s="250"/>
      <c r="E544" s="250"/>
    </row>
    <row r="545" spans="1:5" ht="15" customHeight="1" x14ac:dyDescent="0.2">
      <c r="A545" s="250"/>
      <c r="B545" s="250"/>
      <c r="C545" s="250"/>
      <c r="D545" s="250"/>
      <c r="E545" s="250"/>
    </row>
    <row r="546" spans="1:5" ht="15" customHeight="1" x14ac:dyDescent="0.2">
      <c r="A546" s="250"/>
      <c r="B546" s="250"/>
      <c r="C546" s="250"/>
      <c r="D546" s="250"/>
      <c r="E546" s="250"/>
    </row>
    <row r="547" spans="1:5" ht="15" customHeight="1" x14ac:dyDescent="0.2">
      <c r="A547" s="250"/>
      <c r="B547" s="250"/>
      <c r="C547" s="250"/>
      <c r="D547" s="250"/>
      <c r="E547" s="250"/>
    </row>
    <row r="548" spans="1:5" ht="15" customHeight="1" x14ac:dyDescent="0.2">
      <c r="A548" s="250"/>
      <c r="B548" s="250"/>
      <c r="C548" s="250"/>
      <c r="D548" s="250"/>
      <c r="E548" s="250"/>
    </row>
    <row r="549" spans="1:5" ht="15" customHeight="1" x14ac:dyDescent="0.2">
      <c r="A549" s="250"/>
      <c r="B549" s="250"/>
      <c r="C549" s="250"/>
      <c r="D549" s="250"/>
      <c r="E549" s="250"/>
    </row>
    <row r="550" spans="1:5" ht="15" customHeight="1" x14ac:dyDescent="0.2">
      <c r="A550" s="104"/>
      <c r="B550" s="104"/>
      <c r="C550" s="104"/>
      <c r="D550" s="104"/>
      <c r="E550" s="104"/>
    </row>
    <row r="551" spans="1:5" ht="15" customHeight="1" x14ac:dyDescent="0.25">
      <c r="A551" s="25" t="s">
        <v>17</v>
      </c>
      <c r="B551" s="27"/>
      <c r="C551" s="27"/>
      <c r="D551" s="27"/>
      <c r="E551" s="27"/>
    </row>
    <row r="552" spans="1:5" ht="15" customHeight="1" x14ac:dyDescent="0.2">
      <c r="A552" s="7" t="s">
        <v>87</v>
      </c>
      <c r="B552" s="27"/>
      <c r="C552" s="27"/>
      <c r="D552" s="27"/>
      <c r="E552" s="28" t="s">
        <v>88</v>
      </c>
    </row>
    <row r="553" spans="1:5" ht="15" customHeight="1" x14ac:dyDescent="0.2">
      <c r="A553" s="92"/>
      <c r="B553" s="93"/>
      <c r="C553" s="27"/>
      <c r="D553" s="27"/>
      <c r="E553" s="76"/>
    </row>
    <row r="554" spans="1:5" ht="15" customHeight="1" x14ac:dyDescent="0.2">
      <c r="B554" s="30" t="s">
        <v>142</v>
      </c>
      <c r="C554" s="30" t="s">
        <v>50</v>
      </c>
      <c r="D554" s="31" t="s">
        <v>55</v>
      </c>
      <c r="E554" s="12" t="s">
        <v>52</v>
      </c>
    </row>
    <row r="555" spans="1:5" ht="15" customHeight="1" x14ac:dyDescent="0.2">
      <c r="B555" s="101">
        <v>15</v>
      </c>
      <c r="C555" s="32"/>
      <c r="D555" s="46" t="s">
        <v>89</v>
      </c>
      <c r="E555" s="100">
        <v>-55668.5</v>
      </c>
    </row>
    <row r="556" spans="1:5" ht="15" customHeight="1" x14ac:dyDescent="0.2">
      <c r="B556" s="101">
        <v>15</v>
      </c>
      <c r="C556" s="32"/>
      <c r="D556" s="46" t="s">
        <v>95</v>
      </c>
      <c r="E556" s="100">
        <v>55668.5</v>
      </c>
    </row>
    <row r="557" spans="1:5" ht="15" customHeight="1" x14ac:dyDescent="0.2">
      <c r="B557" s="101"/>
      <c r="C557" s="60" t="s">
        <v>54</v>
      </c>
      <c r="D557" s="82"/>
      <c r="E557" s="83">
        <f>SUM(E555:E556)</f>
        <v>0</v>
      </c>
    </row>
    <row r="558" spans="1:5" ht="15" customHeight="1" x14ac:dyDescent="0.2"/>
    <row r="559" spans="1:5" ht="15" customHeight="1" x14ac:dyDescent="0.2"/>
    <row r="560" spans="1:5" ht="15" customHeight="1" x14ac:dyDescent="0.25">
      <c r="A560" s="4" t="s">
        <v>145</v>
      </c>
    </row>
    <row r="561" spans="1:5" ht="15" customHeight="1" x14ac:dyDescent="0.2">
      <c r="A561" s="249" t="s">
        <v>140</v>
      </c>
      <c r="B561" s="249"/>
      <c r="C561" s="249"/>
      <c r="D561" s="249"/>
      <c r="E561" s="249"/>
    </row>
    <row r="562" spans="1:5" ht="15" customHeight="1" x14ac:dyDescent="0.2">
      <c r="A562" s="249"/>
      <c r="B562" s="249"/>
      <c r="C562" s="249"/>
      <c r="D562" s="249"/>
      <c r="E562" s="249"/>
    </row>
    <row r="563" spans="1:5" ht="15" customHeight="1" x14ac:dyDescent="0.2">
      <c r="A563" s="250" t="s">
        <v>146</v>
      </c>
      <c r="B563" s="250"/>
      <c r="C563" s="250"/>
      <c r="D563" s="250"/>
      <c r="E563" s="250"/>
    </row>
    <row r="564" spans="1:5" ht="15" customHeight="1" x14ac:dyDescent="0.2">
      <c r="A564" s="250"/>
      <c r="B564" s="250"/>
      <c r="C564" s="250"/>
      <c r="D564" s="250"/>
      <c r="E564" s="250"/>
    </row>
    <row r="565" spans="1:5" ht="15" customHeight="1" x14ac:dyDescent="0.2">
      <c r="A565" s="250"/>
      <c r="B565" s="250"/>
      <c r="C565" s="250"/>
      <c r="D565" s="250"/>
      <c r="E565" s="250"/>
    </row>
    <row r="566" spans="1:5" ht="15" customHeight="1" x14ac:dyDescent="0.2">
      <c r="A566" s="250"/>
      <c r="B566" s="250"/>
      <c r="C566" s="250"/>
      <c r="D566" s="250"/>
      <c r="E566" s="250"/>
    </row>
    <row r="567" spans="1:5" ht="15" customHeight="1" x14ac:dyDescent="0.2">
      <c r="A567" s="250"/>
      <c r="B567" s="250"/>
      <c r="C567" s="250"/>
      <c r="D567" s="250"/>
      <c r="E567" s="250"/>
    </row>
    <row r="568" spans="1:5" ht="15" customHeight="1" x14ac:dyDescent="0.2">
      <c r="A568" s="250"/>
      <c r="B568" s="250"/>
      <c r="C568" s="250"/>
      <c r="D568" s="250"/>
      <c r="E568" s="250"/>
    </row>
    <row r="569" spans="1:5" ht="15" customHeight="1" x14ac:dyDescent="0.2">
      <c r="A569" s="104"/>
      <c r="B569" s="104"/>
      <c r="C569" s="104"/>
      <c r="D569" s="104"/>
      <c r="E569" s="104"/>
    </row>
    <row r="570" spans="1:5" ht="15" customHeight="1" x14ac:dyDescent="0.25">
      <c r="A570" s="25" t="s">
        <v>17</v>
      </c>
      <c r="B570" s="27"/>
      <c r="C570" s="27"/>
      <c r="D570" s="27"/>
      <c r="E570" s="27"/>
    </row>
    <row r="571" spans="1:5" ht="15" customHeight="1" x14ac:dyDescent="0.2">
      <c r="A571" s="7" t="s">
        <v>87</v>
      </c>
      <c r="B571" s="27"/>
      <c r="C571" s="27"/>
      <c r="D571" s="27"/>
      <c r="E571" s="28" t="s">
        <v>88</v>
      </c>
    </row>
    <row r="572" spans="1:5" ht="15" customHeight="1" x14ac:dyDescent="0.2">
      <c r="A572" s="92"/>
      <c r="B572" s="93"/>
      <c r="C572" s="27"/>
      <c r="D572" s="27"/>
      <c r="E572" s="76"/>
    </row>
    <row r="573" spans="1:5" ht="15" customHeight="1" x14ac:dyDescent="0.2">
      <c r="B573" s="30" t="s">
        <v>142</v>
      </c>
      <c r="C573" s="30" t="s">
        <v>50</v>
      </c>
      <c r="D573" s="31" t="s">
        <v>55</v>
      </c>
      <c r="E573" s="12" t="s">
        <v>52</v>
      </c>
    </row>
    <row r="574" spans="1:5" ht="15" customHeight="1" x14ac:dyDescent="0.2">
      <c r="B574" s="101">
        <v>15</v>
      </c>
      <c r="C574" s="32"/>
      <c r="D574" s="46" t="s">
        <v>89</v>
      </c>
      <c r="E574" s="100">
        <v>-7000</v>
      </c>
    </row>
    <row r="575" spans="1:5" ht="15" customHeight="1" x14ac:dyDescent="0.2">
      <c r="B575" s="101">
        <v>15</v>
      </c>
      <c r="C575" s="32"/>
      <c r="D575" s="46" t="s">
        <v>95</v>
      </c>
      <c r="E575" s="100">
        <v>7000</v>
      </c>
    </row>
    <row r="576" spans="1:5" ht="15" customHeight="1" x14ac:dyDescent="0.2">
      <c r="B576" s="101"/>
      <c r="C576" s="60" t="s">
        <v>54</v>
      </c>
      <c r="D576" s="82"/>
      <c r="E576" s="83">
        <f>SUM(E574:E575)</f>
        <v>0</v>
      </c>
    </row>
    <row r="577" spans="1:5" ht="15" customHeight="1" x14ac:dyDescent="0.2"/>
    <row r="578" spans="1:5" ht="15" customHeight="1" x14ac:dyDescent="0.2"/>
    <row r="579" spans="1:5" ht="15" customHeight="1" x14ac:dyDescent="0.2"/>
    <row r="580" spans="1:5" ht="15" customHeight="1" x14ac:dyDescent="0.2"/>
    <row r="581" spans="1:5" ht="15" customHeight="1" x14ac:dyDescent="0.2"/>
    <row r="582" spans="1:5" ht="15" customHeight="1" x14ac:dyDescent="0.2"/>
    <row r="583" spans="1:5" ht="15" customHeight="1" x14ac:dyDescent="0.2"/>
    <row r="584" spans="1:5" ht="15" customHeight="1" x14ac:dyDescent="0.2"/>
    <row r="585" spans="1:5" ht="15" customHeight="1" x14ac:dyDescent="0.25">
      <c r="A585" s="4" t="s">
        <v>147</v>
      </c>
    </row>
    <row r="586" spans="1:5" ht="15" customHeight="1" x14ac:dyDescent="0.2">
      <c r="A586" s="249" t="s">
        <v>140</v>
      </c>
      <c r="B586" s="249"/>
      <c r="C586" s="249"/>
      <c r="D586" s="249"/>
      <c r="E586" s="249"/>
    </row>
    <row r="587" spans="1:5" ht="15" customHeight="1" x14ac:dyDescent="0.2">
      <c r="A587" s="249"/>
      <c r="B587" s="249"/>
      <c r="C587" s="249"/>
      <c r="D587" s="249"/>
      <c r="E587" s="249"/>
    </row>
    <row r="588" spans="1:5" ht="15" customHeight="1" x14ac:dyDescent="0.2">
      <c r="A588" s="250" t="s">
        <v>148</v>
      </c>
      <c r="B588" s="250"/>
      <c r="C588" s="250"/>
      <c r="D588" s="250"/>
      <c r="E588" s="250"/>
    </row>
    <row r="589" spans="1:5" ht="15" customHeight="1" x14ac:dyDescent="0.2">
      <c r="A589" s="250"/>
      <c r="B589" s="250"/>
      <c r="C589" s="250"/>
      <c r="D589" s="250"/>
      <c r="E589" s="250"/>
    </row>
    <row r="590" spans="1:5" ht="15" customHeight="1" x14ac:dyDescent="0.2">
      <c r="A590" s="250"/>
      <c r="B590" s="250"/>
      <c r="C590" s="250"/>
      <c r="D590" s="250"/>
      <c r="E590" s="250"/>
    </row>
    <row r="591" spans="1:5" ht="15" customHeight="1" x14ac:dyDescent="0.2">
      <c r="A591" s="250"/>
      <c r="B591" s="250"/>
      <c r="C591" s="250"/>
      <c r="D591" s="250"/>
      <c r="E591" s="250"/>
    </row>
    <row r="592" spans="1:5" ht="15" customHeight="1" x14ac:dyDescent="0.2">
      <c r="A592" s="250"/>
      <c r="B592" s="250"/>
      <c r="C592" s="250"/>
      <c r="D592" s="250"/>
      <c r="E592" s="250"/>
    </row>
    <row r="593" spans="1:5" ht="15" customHeight="1" x14ac:dyDescent="0.2">
      <c r="A593" s="250"/>
      <c r="B593" s="250"/>
      <c r="C593" s="250"/>
      <c r="D593" s="250"/>
      <c r="E593" s="250"/>
    </row>
    <row r="594" spans="1:5" ht="15" customHeight="1" x14ac:dyDescent="0.2">
      <c r="A594" s="250"/>
      <c r="B594" s="250"/>
      <c r="C594" s="250"/>
      <c r="D594" s="250"/>
      <c r="E594" s="250"/>
    </row>
    <row r="595" spans="1:5" ht="15" customHeight="1" x14ac:dyDescent="0.2">
      <c r="A595" s="104"/>
      <c r="B595" s="104"/>
      <c r="C595" s="104"/>
      <c r="D595" s="104"/>
      <c r="E595" s="104"/>
    </row>
    <row r="596" spans="1:5" ht="15" customHeight="1" x14ac:dyDescent="0.25">
      <c r="A596" s="25" t="s">
        <v>17</v>
      </c>
      <c r="B596" s="27"/>
      <c r="C596" s="27"/>
      <c r="D596" s="27"/>
      <c r="E596" s="27"/>
    </row>
    <row r="597" spans="1:5" ht="15" customHeight="1" x14ac:dyDescent="0.2">
      <c r="A597" s="7" t="s">
        <v>87</v>
      </c>
      <c r="B597" s="27"/>
      <c r="C597" s="27"/>
      <c r="D597" s="27"/>
      <c r="E597" s="28" t="s">
        <v>88</v>
      </c>
    </row>
    <row r="598" spans="1:5" ht="15" customHeight="1" x14ac:dyDescent="0.2">
      <c r="A598" s="92"/>
      <c r="B598" s="93"/>
      <c r="C598" s="27"/>
      <c r="D598" s="27"/>
      <c r="E598" s="76"/>
    </row>
    <row r="599" spans="1:5" ht="15" customHeight="1" x14ac:dyDescent="0.25">
      <c r="A599" s="4"/>
      <c r="B599" s="30" t="s">
        <v>142</v>
      </c>
      <c r="C599" s="30" t="s">
        <v>50</v>
      </c>
      <c r="D599" s="31" t="s">
        <v>55</v>
      </c>
      <c r="E599" s="12" t="s">
        <v>52</v>
      </c>
    </row>
    <row r="600" spans="1:5" ht="15" customHeight="1" x14ac:dyDescent="0.25">
      <c r="A600" s="4"/>
      <c r="B600" s="101">
        <v>13</v>
      </c>
      <c r="C600" s="32"/>
      <c r="D600" s="46" t="s">
        <v>89</v>
      </c>
      <c r="E600" s="100">
        <v>-64889.1</v>
      </c>
    </row>
    <row r="601" spans="1:5" ht="15" customHeight="1" x14ac:dyDescent="0.25">
      <c r="A601" s="4"/>
      <c r="B601" s="101"/>
      <c r="C601" s="60" t="s">
        <v>54</v>
      </c>
      <c r="D601" s="82"/>
      <c r="E601" s="83">
        <f>SUM(E600:E600)</f>
        <v>-64889.1</v>
      </c>
    </row>
    <row r="602" spans="1:5" ht="15" customHeight="1" x14ac:dyDescent="0.2"/>
    <row r="603" spans="1:5" ht="15" customHeight="1" x14ac:dyDescent="0.25">
      <c r="A603" s="5" t="s">
        <v>17</v>
      </c>
      <c r="B603" s="6"/>
      <c r="C603" s="6"/>
      <c r="D603" s="11"/>
      <c r="E603" s="11"/>
    </row>
    <row r="604" spans="1:5" ht="15" customHeight="1" x14ac:dyDescent="0.2">
      <c r="A604" s="7" t="s">
        <v>87</v>
      </c>
      <c r="B604" s="6"/>
      <c r="C604" s="6"/>
      <c r="D604" s="6"/>
      <c r="E604" s="8" t="s">
        <v>108</v>
      </c>
    </row>
    <row r="605" spans="1:5" ht="15" customHeight="1" x14ac:dyDescent="0.2">
      <c r="A605" s="9"/>
      <c r="B605" s="70"/>
      <c r="C605" s="6"/>
      <c r="D605" s="9"/>
      <c r="E605" s="71"/>
    </row>
    <row r="606" spans="1:5" ht="15" customHeight="1" x14ac:dyDescent="0.2">
      <c r="C606" s="30" t="s">
        <v>50</v>
      </c>
      <c r="D606" s="31" t="s">
        <v>55</v>
      </c>
      <c r="E606" s="49" t="s">
        <v>52</v>
      </c>
    </row>
    <row r="607" spans="1:5" ht="15" customHeight="1" x14ac:dyDescent="0.2">
      <c r="C607" s="58">
        <v>6402</v>
      </c>
      <c r="D607" s="33" t="s">
        <v>56</v>
      </c>
      <c r="E607" s="100">
        <v>64889.1</v>
      </c>
    </row>
    <row r="608" spans="1:5" ht="15" customHeight="1" x14ac:dyDescent="0.2">
      <c r="C608" s="60" t="s">
        <v>54</v>
      </c>
      <c r="D608" s="82"/>
      <c r="E608" s="83">
        <f>SUM(E607:E607)</f>
        <v>64889.1</v>
      </c>
    </row>
    <row r="609" spans="1:5" ht="15" customHeight="1" x14ac:dyDescent="0.2"/>
    <row r="610" spans="1:5" ht="15" customHeight="1" x14ac:dyDescent="0.2"/>
    <row r="611" spans="1:5" ht="15" customHeight="1" x14ac:dyDescent="0.25">
      <c r="A611" s="4" t="s">
        <v>149</v>
      </c>
    </row>
    <row r="612" spans="1:5" ht="15" customHeight="1" x14ac:dyDescent="0.2">
      <c r="A612" s="246" t="s">
        <v>150</v>
      </c>
      <c r="B612" s="246"/>
      <c r="C612" s="246"/>
      <c r="D612" s="246"/>
      <c r="E612" s="246"/>
    </row>
    <row r="613" spans="1:5" ht="15" customHeight="1" x14ac:dyDescent="0.2">
      <c r="A613" s="246"/>
      <c r="B613" s="246"/>
      <c r="C613" s="246"/>
      <c r="D613" s="246"/>
      <c r="E613" s="246"/>
    </row>
    <row r="614" spans="1:5" ht="15" customHeight="1" x14ac:dyDescent="0.2">
      <c r="A614" s="245" t="s">
        <v>188</v>
      </c>
      <c r="B614" s="245"/>
      <c r="C614" s="245"/>
      <c r="D614" s="245"/>
      <c r="E614" s="245"/>
    </row>
    <row r="615" spans="1:5" ht="15" customHeight="1" x14ac:dyDescent="0.2">
      <c r="A615" s="245"/>
      <c r="B615" s="245"/>
      <c r="C615" s="245"/>
      <c r="D615" s="245"/>
      <c r="E615" s="245"/>
    </row>
    <row r="616" spans="1:5" ht="15" customHeight="1" x14ac:dyDescent="0.2">
      <c r="A616" s="245"/>
      <c r="B616" s="245"/>
      <c r="C616" s="245"/>
      <c r="D616" s="245"/>
      <c r="E616" s="245"/>
    </row>
    <row r="617" spans="1:5" ht="15" customHeight="1" x14ac:dyDescent="0.2">
      <c r="A617" s="245"/>
      <c r="B617" s="245"/>
      <c r="C617" s="245"/>
      <c r="D617" s="245"/>
      <c r="E617" s="245"/>
    </row>
    <row r="618" spans="1:5" ht="15" customHeight="1" x14ac:dyDescent="0.2">
      <c r="A618" s="245"/>
      <c r="B618" s="245"/>
      <c r="C618" s="245"/>
      <c r="D618" s="245"/>
      <c r="E618" s="245"/>
    </row>
    <row r="619" spans="1:5" ht="15" customHeight="1" x14ac:dyDescent="0.2">
      <c r="A619" s="245"/>
      <c r="B619" s="245"/>
      <c r="C619" s="245"/>
      <c r="D619" s="245"/>
      <c r="E619" s="245"/>
    </row>
    <row r="620" spans="1:5" ht="15" customHeight="1" x14ac:dyDescent="0.2">
      <c r="A620" s="245"/>
      <c r="B620" s="245"/>
      <c r="C620" s="245"/>
      <c r="D620" s="245"/>
      <c r="E620" s="245"/>
    </row>
    <row r="621" spans="1:5" ht="15" customHeight="1" x14ac:dyDescent="0.2">
      <c r="A621" s="245"/>
      <c r="B621" s="245"/>
      <c r="C621" s="245"/>
      <c r="D621" s="245"/>
      <c r="E621" s="245"/>
    </row>
    <row r="622" spans="1:5" ht="15" customHeight="1" x14ac:dyDescent="0.2">
      <c r="A622" s="36"/>
      <c r="B622" s="36"/>
      <c r="C622" s="36"/>
      <c r="D622" s="36"/>
      <c r="E622" s="36"/>
    </row>
    <row r="623" spans="1:5" ht="15" customHeight="1" x14ac:dyDescent="0.25">
      <c r="A623" s="25" t="s">
        <v>17</v>
      </c>
      <c r="B623" s="27"/>
      <c r="C623" s="27"/>
      <c r="D623" s="27"/>
      <c r="E623" s="27"/>
    </row>
    <row r="624" spans="1:5" ht="15" customHeight="1" x14ac:dyDescent="0.2">
      <c r="A624" s="7" t="s">
        <v>87</v>
      </c>
      <c r="B624" s="27"/>
      <c r="C624" s="27"/>
      <c r="D624" s="27"/>
      <c r="E624" s="28" t="s">
        <v>88</v>
      </c>
    </row>
    <row r="625" spans="1:5" ht="15" customHeight="1" x14ac:dyDescent="0.2">
      <c r="A625" s="92"/>
      <c r="B625" s="93"/>
      <c r="C625" s="27"/>
      <c r="D625" s="27"/>
      <c r="E625" s="76"/>
    </row>
    <row r="626" spans="1:5" ht="15" customHeight="1" x14ac:dyDescent="0.25">
      <c r="A626" s="4"/>
      <c r="B626" s="30" t="s">
        <v>142</v>
      </c>
      <c r="C626" s="30" t="s">
        <v>50</v>
      </c>
      <c r="D626" s="31" t="s">
        <v>55</v>
      </c>
      <c r="E626" s="12" t="s">
        <v>52</v>
      </c>
    </row>
    <row r="627" spans="1:5" ht="15" customHeight="1" x14ac:dyDescent="0.25">
      <c r="A627" s="4"/>
      <c r="B627" s="101">
        <v>10</v>
      </c>
      <c r="C627" s="32"/>
      <c r="D627" s="46" t="s">
        <v>89</v>
      </c>
      <c r="E627" s="100">
        <v>-400000</v>
      </c>
    </row>
    <row r="628" spans="1:5" ht="15" customHeight="1" x14ac:dyDescent="0.25">
      <c r="A628" s="4"/>
      <c r="B628" s="101"/>
      <c r="C628" s="60" t="s">
        <v>54</v>
      </c>
      <c r="D628" s="82"/>
      <c r="E628" s="83">
        <f>SUM(E627:E627)</f>
        <v>-400000</v>
      </c>
    </row>
    <row r="629" spans="1:5" ht="15" customHeight="1" x14ac:dyDescent="0.2">
      <c r="A629" s="36"/>
      <c r="B629" s="36"/>
      <c r="C629" s="36"/>
      <c r="D629" s="36"/>
      <c r="E629" s="36"/>
    </row>
    <row r="630" spans="1:5" ht="15" customHeight="1" x14ac:dyDescent="0.25">
      <c r="A630" s="5" t="s">
        <v>17</v>
      </c>
      <c r="B630" s="6"/>
      <c r="C630" s="6"/>
      <c r="D630" s="11"/>
      <c r="E630" s="11"/>
    </row>
    <row r="631" spans="1:5" ht="15" customHeight="1" x14ac:dyDescent="0.2">
      <c r="A631" s="7" t="s">
        <v>87</v>
      </c>
      <c r="B631" s="6"/>
      <c r="C631" s="6"/>
      <c r="D631" s="6"/>
      <c r="E631" s="8" t="s">
        <v>108</v>
      </c>
    </row>
    <row r="632" spans="1:5" ht="15" customHeight="1" x14ac:dyDescent="0.2">
      <c r="A632" s="9"/>
      <c r="B632" s="70"/>
      <c r="C632" s="6"/>
      <c r="D632" s="9"/>
      <c r="E632" s="71"/>
    </row>
    <row r="633" spans="1:5" ht="15" customHeight="1" x14ac:dyDescent="0.2">
      <c r="A633" s="63"/>
      <c r="B633" s="30" t="s">
        <v>49</v>
      </c>
      <c r="C633" s="12" t="s">
        <v>50</v>
      </c>
      <c r="D633" s="45" t="s">
        <v>55</v>
      </c>
      <c r="E633" s="12" t="s">
        <v>52</v>
      </c>
    </row>
    <row r="634" spans="1:5" ht="15" customHeight="1" x14ac:dyDescent="0.2">
      <c r="A634" s="72"/>
      <c r="B634" s="14">
        <v>10</v>
      </c>
      <c r="C634" s="32"/>
      <c r="D634" s="75" t="s">
        <v>89</v>
      </c>
      <c r="E634" s="17">
        <v>-370000</v>
      </c>
    </row>
    <row r="635" spans="1:5" ht="15" customHeight="1" x14ac:dyDescent="0.2">
      <c r="A635" s="72"/>
      <c r="B635" s="14">
        <v>10</v>
      </c>
      <c r="C635" s="32"/>
      <c r="D635" s="75" t="s">
        <v>89</v>
      </c>
      <c r="E635" s="17">
        <f>77440+70000+870000+76505</f>
        <v>1093945</v>
      </c>
    </row>
    <row r="636" spans="1:5" ht="15" customHeight="1" x14ac:dyDescent="0.2">
      <c r="A636" s="22"/>
      <c r="B636" s="54"/>
      <c r="C636" s="19" t="s">
        <v>54</v>
      </c>
      <c r="D636" s="34"/>
      <c r="E636" s="35">
        <f>SUM(E634:E635)</f>
        <v>723945</v>
      </c>
    </row>
    <row r="637" spans="1:5" ht="15" customHeight="1" x14ac:dyDescent="0.2"/>
    <row r="638" spans="1:5" ht="15" customHeight="1" x14ac:dyDescent="0.25">
      <c r="A638" s="5" t="s">
        <v>17</v>
      </c>
      <c r="B638" s="6"/>
      <c r="C638" s="6"/>
      <c r="D638" s="11"/>
      <c r="E638" s="11"/>
    </row>
    <row r="639" spans="1:5" ht="15" customHeight="1" x14ac:dyDescent="0.2">
      <c r="A639" s="7" t="s">
        <v>81</v>
      </c>
      <c r="B639" s="6"/>
      <c r="C639" s="6"/>
      <c r="D639" s="6"/>
      <c r="E639" s="8" t="s">
        <v>151</v>
      </c>
    </row>
    <row r="640" spans="1:5" ht="15" customHeight="1" x14ac:dyDescent="0.2">
      <c r="A640" s="9"/>
      <c r="B640" s="70"/>
      <c r="C640" s="6"/>
      <c r="D640" s="9"/>
      <c r="E640" s="71"/>
    </row>
    <row r="641" spans="1:5" ht="15" customHeight="1" x14ac:dyDescent="0.2">
      <c r="A641" s="63"/>
      <c r="B641" s="30" t="s">
        <v>49</v>
      </c>
      <c r="C641" s="12" t="s">
        <v>50</v>
      </c>
      <c r="D641" s="45" t="s">
        <v>55</v>
      </c>
      <c r="E641" s="12" t="s">
        <v>52</v>
      </c>
    </row>
    <row r="642" spans="1:5" ht="15" customHeight="1" x14ac:dyDescent="0.2">
      <c r="A642" s="72"/>
      <c r="B642" s="14">
        <v>10</v>
      </c>
      <c r="C642" s="32"/>
      <c r="D642" s="75" t="s">
        <v>89</v>
      </c>
      <c r="E642" s="17">
        <v>-70000</v>
      </c>
    </row>
    <row r="643" spans="1:5" ht="15" customHeight="1" x14ac:dyDescent="0.2">
      <c r="A643" s="72"/>
      <c r="B643" s="14">
        <v>107100884</v>
      </c>
      <c r="C643" s="32"/>
      <c r="D643" s="75" t="s">
        <v>89</v>
      </c>
      <c r="E643" s="17">
        <f>-77440-470000</f>
        <v>-547440</v>
      </c>
    </row>
    <row r="644" spans="1:5" ht="15" customHeight="1" x14ac:dyDescent="0.2">
      <c r="A644" s="72"/>
      <c r="B644" s="14">
        <v>107100880</v>
      </c>
      <c r="C644" s="32"/>
      <c r="D644" s="75" t="s">
        <v>89</v>
      </c>
      <c r="E644" s="17">
        <v>-10000</v>
      </c>
    </row>
    <row r="645" spans="1:5" ht="15" customHeight="1" x14ac:dyDescent="0.2">
      <c r="A645" s="72"/>
      <c r="B645" s="14">
        <v>107100882</v>
      </c>
      <c r="C645" s="32"/>
      <c r="D645" s="75" t="s">
        <v>89</v>
      </c>
      <c r="E645" s="17">
        <v>-5000</v>
      </c>
    </row>
    <row r="646" spans="1:5" ht="15" customHeight="1" x14ac:dyDescent="0.2">
      <c r="A646" s="72"/>
      <c r="B646" s="14">
        <v>107500881</v>
      </c>
      <c r="C646" s="32"/>
      <c r="D646" s="75" t="s">
        <v>89</v>
      </c>
      <c r="E646" s="17">
        <v>-61505</v>
      </c>
    </row>
    <row r="647" spans="1:5" ht="15" customHeight="1" x14ac:dyDescent="0.2">
      <c r="A647" s="72"/>
      <c r="B647" s="14">
        <v>10</v>
      </c>
      <c r="C647" s="32"/>
      <c r="D647" s="75" t="s">
        <v>89</v>
      </c>
      <c r="E647" s="17">
        <v>370000</v>
      </c>
    </row>
    <row r="648" spans="1:5" ht="15" customHeight="1" x14ac:dyDescent="0.2">
      <c r="A648" s="22"/>
      <c r="B648" s="54"/>
      <c r="C648" s="19" t="s">
        <v>54</v>
      </c>
      <c r="D648" s="34"/>
      <c r="E648" s="35">
        <f>SUM(E642:E647)</f>
        <v>-323945</v>
      </c>
    </row>
    <row r="649" spans="1:5" ht="15" customHeight="1" x14ac:dyDescent="0.2"/>
    <row r="650" spans="1:5" ht="15" customHeight="1" x14ac:dyDescent="0.2"/>
    <row r="651" spans="1:5" ht="15" customHeight="1" x14ac:dyDescent="0.25">
      <c r="A651" s="4" t="s">
        <v>152</v>
      </c>
    </row>
    <row r="652" spans="1:5" ht="15" customHeight="1" x14ac:dyDescent="0.2">
      <c r="A652" s="249" t="s">
        <v>153</v>
      </c>
      <c r="B652" s="249"/>
      <c r="C652" s="249"/>
      <c r="D652" s="249"/>
      <c r="E652" s="249"/>
    </row>
    <row r="653" spans="1:5" ht="15" customHeight="1" x14ac:dyDescent="0.2">
      <c r="A653" s="249"/>
      <c r="B653" s="249"/>
      <c r="C653" s="249"/>
      <c r="D653" s="249"/>
      <c r="E653" s="249"/>
    </row>
    <row r="654" spans="1:5" ht="15" customHeight="1" x14ac:dyDescent="0.2">
      <c r="A654" s="245" t="s">
        <v>189</v>
      </c>
      <c r="B654" s="245"/>
      <c r="C654" s="245"/>
      <c r="D654" s="245"/>
      <c r="E654" s="245"/>
    </row>
    <row r="655" spans="1:5" ht="15" customHeight="1" x14ac:dyDescent="0.2">
      <c r="A655" s="245"/>
      <c r="B655" s="245"/>
      <c r="C655" s="245"/>
      <c r="D655" s="245"/>
      <c r="E655" s="245"/>
    </row>
    <row r="656" spans="1:5" ht="15" customHeight="1" x14ac:dyDescent="0.2">
      <c r="A656" s="245"/>
      <c r="B656" s="245"/>
      <c r="C656" s="245"/>
      <c r="D656" s="245"/>
      <c r="E656" s="245"/>
    </row>
    <row r="657" spans="1:5" ht="15" customHeight="1" x14ac:dyDescent="0.2">
      <c r="A657" s="245"/>
      <c r="B657" s="245"/>
      <c r="C657" s="245"/>
      <c r="D657" s="245"/>
      <c r="E657" s="245"/>
    </row>
    <row r="658" spans="1:5" ht="15" customHeight="1" x14ac:dyDescent="0.2">
      <c r="A658" s="245"/>
      <c r="B658" s="245"/>
      <c r="C658" s="245"/>
      <c r="D658" s="245"/>
      <c r="E658" s="245"/>
    </row>
    <row r="659" spans="1:5" ht="15" customHeight="1" x14ac:dyDescent="0.2">
      <c r="A659" s="245"/>
      <c r="B659" s="245"/>
      <c r="C659" s="245"/>
      <c r="D659" s="245"/>
      <c r="E659" s="245"/>
    </row>
    <row r="660" spans="1:5" ht="15" customHeight="1" x14ac:dyDescent="0.2">
      <c r="A660" s="245"/>
      <c r="B660" s="245"/>
      <c r="C660" s="245"/>
      <c r="D660" s="245"/>
      <c r="E660" s="245"/>
    </row>
    <row r="661" spans="1:5" ht="15" customHeight="1" x14ac:dyDescent="0.2">
      <c r="A661" s="245"/>
      <c r="B661" s="245"/>
      <c r="C661" s="245"/>
      <c r="D661" s="245"/>
      <c r="E661" s="245"/>
    </row>
    <row r="662" spans="1:5" ht="15" customHeight="1" x14ac:dyDescent="0.2"/>
    <row r="663" spans="1:5" ht="15" customHeight="1" x14ac:dyDescent="0.25">
      <c r="A663" s="25" t="s">
        <v>17</v>
      </c>
      <c r="B663" s="27"/>
      <c r="C663" s="27"/>
      <c r="D663" s="27"/>
      <c r="E663" s="11"/>
    </row>
    <row r="664" spans="1:5" ht="15" customHeight="1" x14ac:dyDescent="0.2">
      <c r="A664" s="29" t="s">
        <v>122</v>
      </c>
      <c r="B664" s="11"/>
      <c r="C664" s="11"/>
      <c r="D664" s="11"/>
      <c r="E664" s="11" t="s">
        <v>123</v>
      </c>
    </row>
    <row r="665" spans="1:5" ht="15" customHeight="1" x14ac:dyDescent="0.2"/>
    <row r="666" spans="1:5" ht="15" customHeight="1" x14ac:dyDescent="0.2">
      <c r="B666" s="12" t="s">
        <v>49</v>
      </c>
      <c r="C666" s="30" t="s">
        <v>50</v>
      </c>
      <c r="D666" s="57" t="s">
        <v>51</v>
      </c>
      <c r="E666" s="49" t="s">
        <v>52</v>
      </c>
    </row>
    <row r="667" spans="1:5" ht="15" customHeight="1" x14ac:dyDescent="0.2">
      <c r="B667" s="14">
        <v>300</v>
      </c>
      <c r="C667" s="32"/>
      <c r="D667" s="44" t="s">
        <v>131</v>
      </c>
      <c r="E667" s="17">
        <v>-1500000</v>
      </c>
    </row>
    <row r="668" spans="1:5" ht="15" customHeight="1" x14ac:dyDescent="0.2">
      <c r="B668" s="14">
        <v>303</v>
      </c>
      <c r="C668" s="32"/>
      <c r="D668" s="44" t="s">
        <v>131</v>
      </c>
      <c r="E668" s="17">
        <v>1500000</v>
      </c>
    </row>
    <row r="669" spans="1:5" ht="15" customHeight="1" x14ac:dyDescent="0.2">
      <c r="B669" s="54"/>
      <c r="C669" s="60" t="s">
        <v>54</v>
      </c>
      <c r="D669" s="61"/>
      <c r="E669" s="62">
        <f>SUM(E667:E668)</f>
        <v>0</v>
      </c>
    </row>
    <row r="670" spans="1:5" ht="15" customHeight="1" x14ac:dyDescent="0.2"/>
    <row r="671" spans="1:5" ht="15" customHeight="1" x14ac:dyDescent="0.2"/>
    <row r="672" spans="1:5" ht="15" customHeight="1" x14ac:dyDescent="0.25">
      <c r="A672" s="4" t="s">
        <v>154</v>
      </c>
    </row>
    <row r="673" spans="1:5" ht="15" customHeight="1" x14ac:dyDescent="0.2">
      <c r="A673" s="249" t="s">
        <v>153</v>
      </c>
      <c r="B673" s="249"/>
      <c r="C673" s="249"/>
      <c r="D673" s="249"/>
      <c r="E673" s="249"/>
    </row>
    <row r="674" spans="1:5" ht="15" customHeight="1" x14ac:dyDescent="0.2">
      <c r="A674" s="249"/>
      <c r="B674" s="249"/>
      <c r="C674" s="249"/>
      <c r="D674" s="249"/>
      <c r="E674" s="249"/>
    </row>
    <row r="675" spans="1:5" ht="15" customHeight="1" x14ac:dyDescent="0.2">
      <c r="A675" s="245" t="s">
        <v>190</v>
      </c>
      <c r="B675" s="245"/>
      <c r="C675" s="245"/>
      <c r="D675" s="245"/>
      <c r="E675" s="245"/>
    </row>
    <row r="676" spans="1:5" ht="15" customHeight="1" x14ac:dyDescent="0.2">
      <c r="A676" s="245"/>
      <c r="B676" s="245"/>
      <c r="C676" s="245"/>
      <c r="D676" s="245"/>
      <c r="E676" s="245"/>
    </row>
    <row r="677" spans="1:5" ht="15" customHeight="1" x14ac:dyDescent="0.2">
      <c r="A677" s="245"/>
      <c r="B677" s="245"/>
      <c r="C677" s="245"/>
      <c r="D677" s="245"/>
      <c r="E677" s="245"/>
    </row>
    <row r="678" spans="1:5" ht="15" customHeight="1" x14ac:dyDescent="0.2">
      <c r="A678" s="245"/>
      <c r="B678" s="245"/>
      <c r="C678" s="245"/>
      <c r="D678" s="245"/>
      <c r="E678" s="245"/>
    </row>
    <row r="679" spans="1:5" ht="15" customHeight="1" x14ac:dyDescent="0.2">
      <c r="A679" s="245"/>
      <c r="B679" s="245"/>
      <c r="C679" s="245"/>
      <c r="D679" s="245"/>
      <c r="E679" s="245"/>
    </row>
    <row r="680" spans="1:5" ht="15" customHeight="1" x14ac:dyDescent="0.2">
      <c r="A680" s="245"/>
      <c r="B680" s="245"/>
      <c r="C680" s="245"/>
      <c r="D680" s="245"/>
      <c r="E680" s="245"/>
    </row>
    <row r="681" spans="1:5" ht="15" customHeight="1" x14ac:dyDescent="0.2">
      <c r="A681" s="245"/>
      <c r="B681" s="245"/>
      <c r="C681" s="245"/>
      <c r="D681" s="245"/>
      <c r="E681" s="245"/>
    </row>
    <row r="682" spans="1:5" ht="15" customHeight="1" x14ac:dyDescent="0.2">
      <c r="A682" s="245"/>
      <c r="B682" s="245"/>
      <c r="C682" s="245"/>
      <c r="D682" s="245"/>
      <c r="E682" s="245"/>
    </row>
    <row r="683" spans="1:5" ht="15" customHeight="1" x14ac:dyDescent="0.2">
      <c r="A683" s="245"/>
      <c r="B683" s="245"/>
      <c r="C683" s="245"/>
      <c r="D683" s="245"/>
      <c r="E683" s="245"/>
    </row>
    <row r="684" spans="1:5" ht="15" customHeight="1" x14ac:dyDescent="0.2">
      <c r="A684" s="245"/>
      <c r="B684" s="245"/>
      <c r="C684" s="245"/>
      <c r="D684" s="245"/>
      <c r="E684" s="245"/>
    </row>
    <row r="685" spans="1:5" ht="15" customHeight="1" x14ac:dyDescent="0.2"/>
    <row r="686" spans="1:5" ht="15" customHeight="1" x14ac:dyDescent="0.2"/>
    <row r="687" spans="1:5" ht="15" customHeight="1" x14ac:dyDescent="0.2"/>
    <row r="688" spans="1:5" ht="15" customHeight="1" x14ac:dyDescent="0.2"/>
    <row r="689" spans="1:5" ht="15" customHeight="1" x14ac:dyDescent="0.2"/>
    <row r="690" spans="1:5" ht="15" customHeight="1" x14ac:dyDescent="0.25">
      <c r="A690" s="25" t="s">
        <v>17</v>
      </c>
      <c r="B690" s="27"/>
      <c r="C690" s="27"/>
      <c r="D690" s="27"/>
      <c r="E690" s="11"/>
    </row>
    <row r="691" spans="1:5" ht="15" customHeight="1" x14ac:dyDescent="0.2">
      <c r="A691" s="29" t="s">
        <v>122</v>
      </c>
      <c r="B691" s="11"/>
      <c r="C691" s="11"/>
      <c r="D691" s="11"/>
      <c r="E691" s="11" t="s">
        <v>123</v>
      </c>
    </row>
    <row r="692" spans="1:5" ht="15" customHeight="1" x14ac:dyDescent="0.2"/>
    <row r="693" spans="1:5" ht="15" customHeight="1" x14ac:dyDescent="0.2">
      <c r="B693" s="12" t="s">
        <v>49</v>
      </c>
      <c r="C693" s="30" t="s">
        <v>50</v>
      </c>
      <c r="D693" s="57" t="s">
        <v>51</v>
      </c>
      <c r="E693" s="49" t="s">
        <v>52</v>
      </c>
    </row>
    <row r="694" spans="1:5" ht="15" customHeight="1" x14ac:dyDescent="0.2">
      <c r="B694" s="14">
        <v>307</v>
      </c>
      <c r="C694" s="32"/>
      <c r="D694" s="44" t="s">
        <v>131</v>
      </c>
      <c r="E694" s="17">
        <v>-80308</v>
      </c>
    </row>
    <row r="695" spans="1:5" ht="15" customHeight="1" x14ac:dyDescent="0.2">
      <c r="B695" s="14">
        <v>303</v>
      </c>
      <c r="C695" s="32"/>
      <c r="D695" s="44" t="s">
        <v>131</v>
      </c>
      <c r="E695" s="17">
        <v>-69692</v>
      </c>
    </row>
    <row r="696" spans="1:5" ht="15" customHeight="1" x14ac:dyDescent="0.2">
      <c r="B696" s="14">
        <v>303</v>
      </c>
      <c r="C696" s="32"/>
      <c r="D696" s="44" t="s">
        <v>131</v>
      </c>
      <c r="E696" s="17">
        <v>150000</v>
      </c>
    </row>
    <row r="697" spans="1:5" ht="15" customHeight="1" x14ac:dyDescent="0.2">
      <c r="B697" s="54"/>
      <c r="C697" s="60" t="s">
        <v>54</v>
      </c>
      <c r="D697" s="61"/>
      <c r="E697" s="62">
        <f>SUM(E694:E696)</f>
        <v>0</v>
      </c>
    </row>
    <row r="698" spans="1:5" ht="15" customHeight="1" x14ac:dyDescent="0.2"/>
    <row r="699" spans="1:5" ht="15" customHeight="1" x14ac:dyDescent="0.2"/>
    <row r="700" spans="1:5" ht="15" customHeight="1" x14ac:dyDescent="0.25">
      <c r="A700" s="4" t="s">
        <v>155</v>
      </c>
    </row>
    <row r="701" spans="1:5" ht="15" customHeight="1" x14ac:dyDescent="0.2">
      <c r="A701" s="249" t="s">
        <v>153</v>
      </c>
      <c r="B701" s="249"/>
      <c r="C701" s="249"/>
      <c r="D701" s="249"/>
      <c r="E701" s="249"/>
    </row>
    <row r="702" spans="1:5" ht="15" customHeight="1" x14ac:dyDescent="0.2">
      <c r="A702" s="249"/>
      <c r="B702" s="249"/>
      <c r="C702" s="249"/>
      <c r="D702" s="249"/>
      <c r="E702" s="249"/>
    </row>
    <row r="703" spans="1:5" ht="15" customHeight="1" x14ac:dyDescent="0.2">
      <c r="A703" s="245" t="s">
        <v>191</v>
      </c>
      <c r="B703" s="245"/>
      <c r="C703" s="245"/>
      <c r="D703" s="245"/>
      <c r="E703" s="245"/>
    </row>
    <row r="704" spans="1:5" ht="15" customHeight="1" x14ac:dyDescent="0.2">
      <c r="A704" s="245"/>
      <c r="B704" s="245"/>
      <c r="C704" s="245"/>
      <c r="D704" s="245"/>
      <c r="E704" s="245"/>
    </row>
    <row r="705" spans="1:5" ht="15" customHeight="1" x14ac:dyDescent="0.2">
      <c r="A705" s="245"/>
      <c r="B705" s="245"/>
      <c r="C705" s="245"/>
      <c r="D705" s="245"/>
      <c r="E705" s="245"/>
    </row>
    <row r="706" spans="1:5" ht="15" customHeight="1" x14ac:dyDescent="0.2">
      <c r="A706" s="245"/>
      <c r="B706" s="245"/>
      <c r="C706" s="245"/>
      <c r="D706" s="245"/>
      <c r="E706" s="245"/>
    </row>
    <row r="707" spans="1:5" ht="15" customHeight="1" x14ac:dyDescent="0.2">
      <c r="A707" s="245"/>
      <c r="B707" s="245"/>
      <c r="C707" s="245"/>
      <c r="D707" s="245"/>
      <c r="E707" s="245"/>
    </row>
    <row r="708" spans="1:5" ht="15" customHeight="1" x14ac:dyDescent="0.2">
      <c r="A708" s="245"/>
      <c r="B708" s="245"/>
      <c r="C708" s="245"/>
      <c r="D708" s="245"/>
      <c r="E708" s="245"/>
    </row>
    <row r="709" spans="1:5" ht="15" customHeight="1" x14ac:dyDescent="0.2">
      <c r="A709" s="245"/>
      <c r="B709" s="245"/>
      <c r="C709" s="245"/>
      <c r="D709" s="245"/>
      <c r="E709" s="245"/>
    </row>
    <row r="710" spans="1:5" ht="15" customHeight="1" x14ac:dyDescent="0.2">
      <c r="A710" s="245"/>
      <c r="B710" s="245"/>
      <c r="C710" s="245"/>
      <c r="D710" s="245"/>
      <c r="E710" s="245"/>
    </row>
    <row r="711" spans="1:5" ht="15" customHeight="1" x14ac:dyDescent="0.2">
      <c r="A711" s="245"/>
      <c r="B711" s="245"/>
      <c r="C711" s="245"/>
      <c r="D711" s="245"/>
      <c r="E711" s="245"/>
    </row>
    <row r="712" spans="1:5" ht="15" customHeight="1" x14ac:dyDescent="0.2"/>
    <row r="713" spans="1:5" ht="15" customHeight="1" x14ac:dyDescent="0.25">
      <c r="A713" s="25" t="s">
        <v>17</v>
      </c>
      <c r="B713" s="27"/>
      <c r="C713" s="27"/>
      <c r="D713" s="27"/>
      <c r="E713" s="11"/>
    </row>
    <row r="714" spans="1:5" ht="15" customHeight="1" x14ac:dyDescent="0.2">
      <c r="A714" s="29" t="s">
        <v>122</v>
      </c>
      <c r="B714" s="11"/>
      <c r="C714" s="11"/>
      <c r="D714" s="11"/>
      <c r="E714" s="11" t="s">
        <v>123</v>
      </c>
    </row>
    <row r="715" spans="1:5" ht="15" customHeight="1" x14ac:dyDescent="0.2"/>
    <row r="716" spans="1:5" ht="15" customHeight="1" x14ac:dyDescent="0.2">
      <c r="B716" s="12" t="s">
        <v>49</v>
      </c>
      <c r="C716" s="30" t="s">
        <v>50</v>
      </c>
      <c r="D716" s="57" t="s">
        <v>51</v>
      </c>
      <c r="E716" s="49" t="s">
        <v>52</v>
      </c>
    </row>
    <row r="717" spans="1:5" ht="15" customHeight="1" x14ac:dyDescent="0.2">
      <c r="B717" s="14">
        <v>307</v>
      </c>
      <c r="C717" s="32"/>
      <c r="D717" s="44" t="s">
        <v>131</v>
      </c>
      <c r="E717" s="17">
        <v>-90205</v>
      </c>
    </row>
    <row r="718" spans="1:5" ht="15" customHeight="1" x14ac:dyDescent="0.2">
      <c r="B718" s="14">
        <v>301</v>
      </c>
      <c r="C718" s="32"/>
      <c r="D718" s="44" t="s">
        <v>131</v>
      </c>
      <c r="E718" s="17">
        <v>77050</v>
      </c>
    </row>
    <row r="719" spans="1:5" ht="15" customHeight="1" x14ac:dyDescent="0.2">
      <c r="B719" s="14">
        <v>300</v>
      </c>
      <c r="C719" s="32"/>
      <c r="D719" s="44" t="s">
        <v>131</v>
      </c>
      <c r="E719" s="17">
        <v>13155</v>
      </c>
    </row>
    <row r="720" spans="1:5" ht="15" customHeight="1" x14ac:dyDescent="0.2">
      <c r="B720" s="54"/>
      <c r="C720" s="60" t="s">
        <v>54</v>
      </c>
      <c r="D720" s="61"/>
      <c r="E720" s="62">
        <f>SUM(E717:E719)</f>
        <v>0</v>
      </c>
    </row>
    <row r="721" spans="1:5" ht="15" customHeight="1" x14ac:dyDescent="0.2"/>
    <row r="722" spans="1:5" ht="15" customHeight="1" x14ac:dyDescent="0.2"/>
    <row r="723" spans="1:5" ht="15" customHeight="1" x14ac:dyDescent="0.25">
      <c r="A723" s="4" t="s">
        <v>156</v>
      </c>
    </row>
    <row r="724" spans="1:5" ht="15" customHeight="1" x14ac:dyDescent="0.2">
      <c r="A724" s="249" t="s">
        <v>153</v>
      </c>
      <c r="B724" s="249"/>
      <c r="C724" s="249"/>
      <c r="D724" s="249"/>
      <c r="E724" s="249"/>
    </row>
    <row r="725" spans="1:5" ht="15" customHeight="1" x14ac:dyDescent="0.2">
      <c r="A725" s="249"/>
      <c r="B725" s="249"/>
      <c r="C725" s="249"/>
      <c r="D725" s="249"/>
      <c r="E725" s="249"/>
    </row>
    <row r="726" spans="1:5" ht="15" customHeight="1" x14ac:dyDescent="0.2">
      <c r="A726" s="245" t="s">
        <v>192</v>
      </c>
      <c r="B726" s="245"/>
      <c r="C726" s="245"/>
      <c r="D726" s="245"/>
      <c r="E726" s="245"/>
    </row>
    <row r="727" spans="1:5" ht="15" customHeight="1" x14ac:dyDescent="0.2">
      <c r="A727" s="245"/>
      <c r="B727" s="245"/>
      <c r="C727" s="245"/>
      <c r="D727" s="245"/>
      <c r="E727" s="245"/>
    </row>
    <row r="728" spans="1:5" ht="15" customHeight="1" x14ac:dyDescent="0.2">
      <c r="A728" s="245"/>
      <c r="B728" s="245"/>
      <c r="C728" s="245"/>
      <c r="D728" s="245"/>
      <c r="E728" s="245"/>
    </row>
    <row r="729" spans="1:5" ht="15" customHeight="1" x14ac:dyDescent="0.2">
      <c r="A729" s="245"/>
      <c r="B729" s="245"/>
      <c r="C729" s="245"/>
      <c r="D729" s="245"/>
      <c r="E729" s="245"/>
    </row>
    <row r="730" spans="1:5" ht="15" customHeight="1" x14ac:dyDescent="0.2">
      <c r="A730" s="245"/>
      <c r="B730" s="245"/>
      <c r="C730" s="245"/>
      <c r="D730" s="245"/>
      <c r="E730" s="245"/>
    </row>
    <row r="731" spans="1:5" ht="15" customHeight="1" x14ac:dyDescent="0.2">
      <c r="A731" s="245"/>
      <c r="B731" s="245"/>
      <c r="C731" s="245"/>
      <c r="D731" s="245"/>
      <c r="E731" s="245"/>
    </row>
    <row r="732" spans="1:5" ht="15" customHeight="1" x14ac:dyDescent="0.2">
      <c r="A732" s="245"/>
      <c r="B732" s="245"/>
      <c r="C732" s="245"/>
      <c r="D732" s="245"/>
      <c r="E732" s="245"/>
    </row>
    <row r="733" spans="1:5" ht="15" customHeight="1" x14ac:dyDescent="0.2">
      <c r="A733" s="245"/>
      <c r="B733" s="245"/>
      <c r="C733" s="245"/>
      <c r="D733" s="245"/>
      <c r="E733" s="245"/>
    </row>
    <row r="734" spans="1:5" ht="15" customHeight="1" x14ac:dyDescent="0.2">
      <c r="A734" s="245"/>
      <c r="B734" s="245"/>
      <c r="C734" s="245"/>
      <c r="D734" s="245"/>
      <c r="E734" s="245"/>
    </row>
    <row r="735" spans="1:5" ht="15" customHeight="1" x14ac:dyDescent="0.2"/>
    <row r="736" spans="1:5" ht="15" customHeight="1" x14ac:dyDescent="0.25">
      <c r="A736" s="25" t="s">
        <v>17</v>
      </c>
      <c r="B736" s="27"/>
      <c r="C736" s="27"/>
      <c r="D736" s="27"/>
      <c r="E736" s="11"/>
    </row>
    <row r="737" spans="1:5" ht="15" customHeight="1" x14ac:dyDescent="0.2">
      <c r="A737" s="29" t="s">
        <v>122</v>
      </c>
      <c r="B737" s="11"/>
      <c r="C737" s="11"/>
      <c r="D737" s="11"/>
      <c r="E737" s="11" t="s">
        <v>123</v>
      </c>
    </row>
    <row r="738" spans="1:5" ht="15" customHeight="1" x14ac:dyDescent="0.2"/>
    <row r="739" spans="1:5" ht="15" customHeight="1" x14ac:dyDescent="0.2">
      <c r="B739" s="12" t="s">
        <v>49</v>
      </c>
      <c r="C739" s="30" t="s">
        <v>50</v>
      </c>
      <c r="D739" s="57" t="s">
        <v>51</v>
      </c>
      <c r="E739" s="49" t="s">
        <v>52</v>
      </c>
    </row>
    <row r="740" spans="1:5" ht="15" customHeight="1" x14ac:dyDescent="0.2">
      <c r="B740" s="14">
        <v>10</v>
      </c>
      <c r="C740" s="32"/>
      <c r="D740" s="44" t="s">
        <v>131</v>
      </c>
      <c r="E740" s="17">
        <v>-430000</v>
      </c>
    </row>
    <row r="741" spans="1:5" ht="15" customHeight="1" x14ac:dyDescent="0.2">
      <c r="B741" s="14">
        <v>10</v>
      </c>
      <c r="C741" s="32"/>
      <c r="D741" s="44" t="s">
        <v>124</v>
      </c>
      <c r="E741" s="17">
        <v>430000</v>
      </c>
    </row>
    <row r="742" spans="1:5" ht="15" customHeight="1" x14ac:dyDescent="0.2">
      <c r="B742" s="54"/>
      <c r="C742" s="60" t="s">
        <v>54</v>
      </c>
      <c r="D742" s="61"/>
      <c r="E742" s="62">
        <f>SUM(E740:E741)</f>
        <v>0</v>
      </c>
    </row>
    <row r="743" spans="1:5" ht="15" customHeight="1" x14ac:dyDescent="0.25">
      <c r="A743" s="4" t="s">
        <v>157</v>
      </c>
    </row>
    <row r="744" spans="1:5" ht="15" customHeight="1" x14ac:dyDescent="0.2">
      <c r="A744" s="249" t="s">
        <v>153</v>
      </c>
      <c r="B744" s="249"/>
      <c r="C744" s="249"/>
      <c r="D744" s="249"/>
      <c r="E744" s="249"/>
    </row>
    <row r="745" spans="1:5" ht="15" customHeight="1" x14ac:dyDescent="0.2">
      <c r="A745" s="249"/>
      <c r="B745" s="249"/>
      <c r="C745" s="249"/>
      <c r="D745" s="249"/>
      <c r="E745" s="249"/>
    </row>
    <row r="746" spans="1:5" ht="15" customHeight="1" x14ac:dyDescent="0.2">
      <c r="A746" s="245" t="s">
        <v>193</v>
      </c>
      <c r="B746" s="245"/>
      <c r="C746" s="245"/>
      <c r="D746" s="245"/>
      <c r="E746" s="245"/>
    </row>
    <row r="747" spans="1:5" ht="15" customHeight="1" x14ac:dyDescent="0.2">
      <c r="A747" s="245"/>
      <c r="B747" s="245"/>
      <c r="C747" s="245"/>
      <c r="D747" s="245"/>
      <c r="E747" s="245"/>
    </row>
    <row r="748" spans="1:5" ht="15" customHeight="1" x14ac:dyDescent="0.2">
      <c r="A748" s="245"/>
      <c r="B748" s="245"/>
      <c r="C748" s="245"/>
      <c r="D748" s="245"/>
      <c r="E748" s="245"/>
    </row>
    <row r="749" spans="1:5" ht="15" customHeight="1" x14ac:dyDescent="0.2">
      <c r="A749" s="245"/>
      <c r="B749" s="245"/>
      <c r="C749" s="245"/>
      <c r="D749" s="245"/>
      <c r="E749" s="245"/>
    </row>
    <row r="750" spans="1:5" ht="15" customHeight="1" x14ac:dyDescent="0.2">
      <c r="A750" s="245"/>
      <c r="B750" s="245"/>
      <c r="C750" s="245"/>
      <c r="D750" s="245"/>
      <c r="E750" s="245"/>
    </row>
    <row r="751" spans="1:5" ht="15" customHeight="1" x14ac:dyDescent="0.2">
      <c r="A751" s="245"/>
      <c r="B751" s="245"/>
      <c r="C751" s="245"/>
      <c r="D751" s="245"/>
      <c r="E751" s="245"/>
    </row>
    <row r="752" spans="1:5" ht="15" customHeight="1" x14ac:dyDescent="0.2">
      <c r="A752" s="245"/>
      <c r="B752" s="245"/>
      <c r="C752" s="245"/>
      <c r="D752" s="245"/>
      <c r="E752" s="245"/>
    </row>
    <row r="753" spans="1:5" ht="15" customHeight="1" x14ac:dyDescent="0.2">
      <c r="A753" s="245"/>
      <c r="B753" s="245"/>
      <c r="C753" s="245"/>
      <c r="D753" s="245"/>
      <c r="E753" s="245"/>
    </row>
    <row r="754" spans="1:5" ht="15" customHeight="1" x14ac:dyDescent="0.2">
      <c r="A754" s="245"/>
      <c r="B754" s="245"/>
      <c r="C754" s="245"/>
      <c r="D754" s="245"/>
      <c r="E754" s="245"/>
    </row>
    <row r="755" spans="1:5" ht="15" customHeight="1" x14ac:dyDescent="0.2"/>
    <row r="756" spans="1:5" ht="15" customHeight="1" x14ac:dyDescent="0.25">
      <c r="A756" s="25" t="s">
        <v>17</v>
      </c>
      <c r="B756" s="27"/>
      <c r="C756" s="27"/>
      <c r="D756" s="27"/>
      <c r="E756" s="11"/>
    </row>
    <row r="757" spans="1:5" ht="15" customHeight="1" x14ac:dyDescent="0.2">
      <c r="A757" s="29" t="s">
        <v>122</v>
      </c>
      <c r="B757" s="11"/>
      <c r="C757" s="11"/>
      <c r="D757" s="11"/>
      <c r="E757" s="11" t="s">
        <v>123</v>
      </c>
    </row>
    <row r="758" spans="1:5" ht="15" customHeight="1" x14ac:dyDescent="0.2"/>
    <row r="759" spans="1:5" ht="15" customHeight="1" x14ac:dyDescent="0.2">
      <c r="B759" s="12" t="s">
        <v>49</v>
      </c>
      <c r="C759" s="30" t="s">
        <v>50</v>
      </c>
      <c r="D759" s="57" t="s">
        <v>51</v>
      </c>
      <c r="E759" s="49" t="s">
        <v>52</v>
      </c>
    </row>
    <row r="760" spans="1:5" ht="15" customHeight="1" x14ac:dyDescent="0.2">
      <c r="B760" s="14">
        <v>13</v>
      </c>
      <c r="C760" s="32"/>
      <c r="D760" s="44" t="s">
        <v>124</v>
      </c>
      <c r="E760" s="17">
        <v>-832861</v>
      </c>
    </row>
    <row r="761" spans="1:5" ht="15" customHeight="1" x14ac:dyDescent="0.2">
      <c r="B761" s="14">
        <v>13</v>
      </c>
      <c r="C761" s="32"/>
      <c r="D761" s="44" t="s">
        <v>131</v>
      </c>
      <c r="E761" s="17">
        <v>232861</v>
      </c>
    </row>
    <row r="762" spans="1:5" ht="15" customHeight="1" x14ac:dyDescent="0.2">
      <c r="B762" s="14">
        <v>303</v>
      </c>
      <c r="C762" s="32"/>
      <c r="D762" s="44" t="s">
        <v>131</v>
      </c>
      <c r="E762" s="17">
        <v>600000</v>
      </c>
    </row>
    <row r="763" spans="1:5" ht="15" customHeight="1" x14ac:dyDescent="0.2">
      <c r="B763" s="54"/>
      <c r="C763" s="60" t="s">
        <v>54</v>
      </c>
      <c r="D763" s="61"/>
      <c r="E763" s="62">
        <f>SUM(E760:E762)</f>
        <v>0</v>
      </c>
    </row>
    <row r="764" spans="1:5" ht="15" customHeight="1" x14ac:dyDescent="0.2"/>
    <row r="765" spans="1:5" ht="15" customHeight="1" x14ac:dyDescent="0.2"/>
    <row r="766" spans="1:5" ht="15" customHeight="1" x14ac:dyDescent="0.25">
      <c r="A766" s="4" t="s">
        <v>158</v>
      </c>
    </row>
    <row r="767" spans="1:5" ht="15" customHeight="1" x14ac:dyDescent="0.2">
      <c r="A767" s="249" t="s">
        <v>153</v>
      </c>
      <c r="B767" s="249"/>
      <c r="C767" s="249"/>
      <c r="D767" s="249"/>
      <c r="E767" s="249"/>
    </row>
    <row r="768" spans="1:5" ht="15" customHeight="1" x14ac:dyDescent="0.2">
      <c r="A768" s="249"/>
      <c r="B768" s="249"/>
      <c r="C768" s="249"/>
      <c r="D768" s="249"/>
      <c r="E768" s="249"/>
    </row>
    <row r="769" spans="1:5" ht="15" customHeight="1" x14ac:dyDescent="0.2">
      <c r="A769" s="245" t="s">
        <v>194</v>
      </c>
      <c r="B769" s="245"/>
      <c r="C769" s="245"/>
      <c r="D769" s="245"/>
      <c r="E769" s="245"/>
    </row>
    <row r="770" spans="1:5" ht="15" customHeight="1" x14ac:dyDescent="0.2">
      <c r="A770" s="245"/>
      <c r="B770" s="245"/>
      <c r="C770" s="245"/>
      <c r="D770" s="245"/>
      <c r="E770" s="245"/>
    </row>
    <row r="771" spans="1:5" ht="15" customHeight="1" x14ac:dyDescent="0.2">
      <c r="A771" s="245"/>
      <c r="B771" s="245"/>
      <c r="C771" s="245"/>
      <c r="D771" s="245"/>
      <c r="E771" s="245"/>
    </row>
    <row r="772" spans="1:5" ht="15" customHeight="1" x14ac:dyDescent="0.2">
      <c r="A772" s="245"/>
      <c r="B772" s="245"/>
      <c r="C772" s="245"/>
      <c r="D772" s="245"/>
      <c r="E772" s="245"/>
    </row>
    <row r="773" spans="1:5" ht="15" customHeight="1" x14ac:dyDescent="0.2">
      <c r="A773" s="245"/>
      <c r="B773" s="245"/>
      <c r="C773" s="245"/>
      <c r="D773" s="245"/>
      <c r="E773" s="245"/>
    </row>
    <row r="774" spans="1:5" ht="15" customHeight="1" x14ac:dyDescent="0.2">
      <c r="A774" s="245"/>
      <c r="B774" s="245"/>
      <c r="C774" s="245"/>
      <c r="D774" s="245"/>
      <c r="E774" s="245"/>
    </row>
    <row r="775" spans="1:5" ht="15" customHeight="1" x14ac:dyDescent="0.2">
      <c r="A775" s="245"/>
      <c r="B775" s="245"/>
      <c r="C775" s="245"/>
      <c r="D775" s="245"/>
      <c r="E775" s="245"/>
    </row>
    <row r="776" spans="1:5" ht="15" customHeight="1" x14ac:dyDescent="0.2">
      <c r="A776" s="245"/>
      <c r="B776" s="245"/>
      <c r="C776" s="245"/>
      <c r="D776" s="245"/>
      <c r="E776" s="245"/>
    </row>
    <row r="777" spans="1:5" ht="15" customHeight="1" x14ac:dyDescent="0.2"/>
    <row r="778" spans="1:5" ht="15" customHeight="1" x14ac:dyDescent="0.25">
      <c r="A778" s="25" t="s">
        <v>17</v>
      </c>
      <c r="B778" s="27"/>
      <c r="C778" s="27"/>
      <c r="D778" s="27"/>
      <c r="E778" s="11"/>
    </row>
    <row r="779" spans="1:5" ht="15" customHeight="1" x14ac:dyDescent="0.2">
      <c r="A779" s="29" t="s">
        <v>122</v>
      </c>
      <c r="B779" s="11"/>
      <c r="C779" s="11"/>
      <c r="D779" s="11"/>
      <c r="E779" s="11" t="s">
        <v>123</v>
      </c>
    </row>
    <row r="780" spans="1:5" ht="15" customHeight="1" x14ac:dyDescent="0.2"/>
    <row r="781" spans="1:5" ht="15" customHeight="1" x14ac:dyDescent="0.2">
      <c r="B781" s="12" t="s">
        <v>49</v>
      </c>
      <c r="C781" s="30" t="s">
        <v>50</v>
      </c>
      <c r="D781" s="57" t="s">
        <v>51</v>
      </c>
      <c r="E781" s="49" t="s">
        <v>52</v>
      </c>
    </row>
    <row r="782" spans="1:5" ht="15" customHeight="1" x14ac:dyDescent="0.2">
      <c r="B782" s="14">
        <v>307</v>
      </c>
      <c r="C782" s="32"/>
      <c r="D782" s="44" t="s">
        <v>131</v>
      </c>
      <c r="E782" s="17">
        <v>-143000</v>
      </c>
    </row>
    <row r="783" spans="1:5" ht="15" customHeight="1" x14ac:dyDescent="0.2">
      <c r="B783" s="14">
        <v>10</v>
      </c>
      <c r="C783" s="32"/>
      <c r="D783" s="44" t="s">
        <v>131</v>
      </c>
      <c r="E783" s="17">
        <v>143000</v>
      </c>
    </row>
    <row r="784" spans="1:5" ht="15" customHeight="1" x14ac:dyDescent="0.2">
      <c r="B784" s="54"/>
      <c r="C784" s="60" t="s">
        <v>54</v>
      </c>
      <c r="D784" s="61"/>
      <c r="E784" s="62">
        <f>SUM(E782:E783)</f>
        <v>0</v>
      </c>
    </row>
    <row r="785" spans="1:5" ht="15" customHeight="1" x14ac:dyDescent="0.2"/>
    <row r="786" spans="1:5" ht="15" customHeight="1" x14ac:dyDescent="0.2"/>
    <row r="787" spans="1:5" ht="15" customHeight="1" x14ac:dyDescent="0.25">
      <c r="A787" s="4" t="s">
        <v>159</v>
      </c>
    </row>
    <row r="788" spans="1:5" ht="15" customHeight="1" x14ac:dyDescent="0.2">
      <c r="A788" s="249" t="s">
        <v>160</v>
      </c>
      <c r="B788" s="249"/>
      <c r="C788" s="249"/>
      <c r="D788" s="249"/>
      <c r="E788" s="249"/>
    </row>
    <row r="789" spans="1:5" ht="15" customHeight="1" x14ac:dyDescent="0.2">
      <c r="A789" s="249"/>
      <c r="B789" s="249"/>
      <c r="C789" s="249"/>
      <c r="D789" s="249"/>
      <c r="E789" s="249"/>
    </row>
    <row r="790" spans="1:5" ht="15" customHeight="1" x14ac:dyDescent="0.2">
      <c r="A790" s="250" t="s">
        <v>161</v>
      </c>
      <c r="B790" s="250"/>
      <c r="C790" s="250"/>
      <c r="D790" s="250"/>
      <c r="E790" s="250"/>
    </row>
    <row r="791" spans="1:5" ht="15" customHeight="1" x14ac:dyDescent="0.2">
      <c r="A791" s="250"/>
      <c r="B791" s="250"/>
      <c r="C791" s="250"/>
      <c r="D791" s="250"/>
      <c r="E791" s="250"/>
    </row>
    <row r="792" spans="1:5" ht="15" customHeight="1" x14ac:dyDescent="0.2">
      <c r="A792" s="250"/>
      <c r="B792" s="250"/>
      <c r="C792" s="250"/>
      <c r="D792" s="250"/>
      <c r="E792" s="250"/>
    </row>
    <row r="793" spans="1:5" ht="15" customHeight="1" x14ac:dyDescent="0.2">
      <c r="A793" s="250"/>
      <c r="B793" s="250"/>
      <c r="C793" s="250"/>
      <c r="D793" s="250"/>
      <c r="E793" s="250"/>
    </row>
    <row r="794" spans="1:5" ht="15" customHeight="1" x14ac:dyDescent="0.2">
      <c r="A794" s="250"/>
      <c r="B794" s="250"/>
      <c r="C794" s="250"/>
      <c r="D794" s="250"/>
      <c r="E794" s="250"/>
    </row>
    <row r="795" spans="1:5" ht="15" customHeight="1" x14ac:dyDescent="0.2">
      <c r="A795" s="250"/>
      <c r="B795" s="250"/>
      <c r="C795" s="250"/>
      <c r="D795" s="250"/>
      <c r="E795" s="250"/>
    </row>
    <row r="796" spans="1:5" ht="15" customHeight="1" x14ac:dyDescent="0.2"/>
    <row r="797" spans="1:5" ht="15" customHeight="1" x14ac:dyDescent="0.25">
      <c r="A797" s="5" t="s">
        <v>17</v>
      </c>
      <c r="B797" s="6"/>
      <c r="C797" s="6"/>
      <c r="D797" s="11"/>
      <c r="E797" s="11"/>
    </row>
    <row r="798" spans="1:5" ht="15" customHeight="1" x14ac:dyDescent="0.2">
      <c r="A798" s="7" t="s">
        <v>81</v>
      </c>
      <c r="B798" s="27"/>
      <c r="C798" s="27"/>
      <c r="D798" s="27"/>
      <c r="E798" s="28" t="s">
        <v>162</v>
      </c>
    </row>
    <row r="799" spans="1:5" ht="15" customHeight="1" x14ac:dyDescent="0.25">
      <c r="A799" s="25"/>
      <c r="B799" s="27"/>
      <c r="C799" s="27"/>
      <c r="D799" s="27"/>
      <c r="E799" s="11"/>
    </row>
    <row r="800" spans="1:5" ht="15" customHeight="1" x14ac:dyDescent="0.25">
      <c r="A800" s="25"/>
      <c r="B800" s="27"/>
      <c r="C800" s="30" t="s">
        <v>50</v>
      </c>
      <c r="D800" s="45" t="s">
        <v>55</v>
      </c>
      <c r="E800" s="12" t="s">
        <v>52</v>
      </c>
    </row>
    <row r="801" spans="1:5" ht="15" customHeight="1" x14ac:dyDescent="0.25">
      <c r="A801" s="25"/>
      <c r="B801" s="27"/>
      <c r="C801" s="32">
        <v>3636</v>
      </c>
      <c r="D801" s="46" t="s">
        <v>101</v>
      </c>
      <c r="E801" s="105">
        <f>-235000-722730</f>
        <v>-957730</v>
      </c>
    </row>
    <row r="802" spans="1:5" ht="15" customHeight="1" x14ac:dyDescent="0.25">
      <c r="A802" s="25"/>
      <c r="B802" s="27"/>
      <c r="C802" s="32">
        <v>2125</v>
      </c>
      <c r="D802" s="74" t="s">
        <v>72</v>
      </c>
      <c r="E802" s="105">
        <v>957730</v>
      </c>
    </row>
    <row r="803" spans="1:5" ht="15" customHeight="1" x14ac:dyDescent="0.25">
      <c r="A803" s="25"/>
      <c r="B803" s="27"/>
      <c r="C803" s="60" t="s">
        <v>54</v>
      </c>
      <c r="D803" s="82"/>
      <c r="E803" s="83">
        <f>SUM(E801:E802)</f>
        <v>0</v>
      </c>
    </row>
    <row r="804" spans="1:5" ht="15" customHeight="1" x14ac:dyDescent="0.2"/>
    <row r="805" spans="1:5" ht="15" customHeight="1" x14ac:dyDescent="0.2"/>
    <row r="806" spans="1:5" ht="15" customHeight="1" x14ac:dyDescent="0.25">
      <c r="A806" s="4" t="s">
        <v>163</v>
      </c>
    </row>
    <row r="807" spans="1:5" ht="15" customHeight="1" x14ac:dyDescent="0.2">
      <c r="A807" s="246" t="s">
        <v>60</v>
      </c>
      <c r="B807" s="246"/>
      <c r="C807" s="246"/>
      <c r="D807" s="246"/>
      <c r="E807" s="246"/>
    </row>
    <row r="808" spans="1:5" ht="15" customHeight="1" x14ac:dyDescent="0.2">
      <c r="A808" s="246" t="s">
        <v>164</v>
      </c>
      <c r="B808" s="246"/>
      <c r="C808" s="246"/>
      <c r="D808" s="246"/>
      <c r="E808" s="246"/>
    </row>
    <row r="809" spans="1:5" ht="15" customHeight="1" x14ac:dyDescent="0.2">
      <c r="A809" s="250" t="s">
        <v>165</v>
      </c>
      <c r="B809" s="250"/>
      <c r="C809" s="250"/>
      <c r="D809" s="250"/>
      <c r="E809" s="250"/>
    </row>
    <row r="810" spans="1:5" ht="15" customHeight="1" x14ac:dyDescent="0.2">
      <c r="A810" s="250"/>
      <c r="B810" s="250"/>
      <c r="C810" s="250"/>
      <c r="D810" s="250"/>
      <c r="E810" s="250"/>
    </row>
    <row r="811" spans="1:5" ht="15" customHeight="1" x14ac:dyDescent="0.2">
      <c r="A811" s="250"/>
      <c r="B811" s="250"/>
      <c r="C811" s="250"/>
      <c r="D811" s="250"/>
      <c r="E811" s="250"/>
    </row>
    <row r="812" spans="1:5" ht="15" customHeight="1" x14ac:dyDescent="0.2">
      <c r="A812" s="250"/>
      <c r="B812" s="250"/>
      <c r="C812" s="250"/>
      <c r="D812" s="250"/>
      <c r="E812" s="250"/>
    </row>
    <row r="813" spans="1:5" ht="15" customHeight="1" x14ac:dyDescent="0.2">
      <c r="A813" s="250"/>
      <c r="B813" s="250"/>
      <c r="C813" s="250"/>
      <c r="D813" s="250"/>
      <c r="E813" s="250"/>
    </row>
    <row r="814" spans="1:5" ht="15" customHeight="1" x14ac:dyDescent="0.2">
      <c r="A814" s="250"/>
      <c r="B814" s="250"/>
      <c r="C814" s="250"/>
      <c r="D814" s="250"/>
      <c r="E814" s="250"/>
    </row>
    <row r="815" spans="1:5" ht="15" customHeight="1" x14ac:dyDescent="0.25">
      <c r="A815" s="40"/>
    </row>
    <row r="816" spans="1:5" ht="15" customHeight="1" x14ac:dyDescent="0.25">
      <c r="A816" s="25" t="s">
        <v>1</v>
      </c>
      <c r="B816" s="27"/>
      <c r="C816" s="27"/>
      <c r="D816" s="27"/>
      <c r="E816" s="27"/>
    </row>
    <row r="817" spans="1:5" ht="15" customHeight="1" x14ac:dyDescent="0.2">
      <c r="A817" s="29" t="s">
        <v>67</v>
      </c>
      <c r="B817" s="27"/>
      <c r="C817" s="27"/>
      <c r="D817" s="27"/>
      <c r="E817" s="28" t="s">
        <v>68</v>
      </c>
    </row>
    <row r="818" spans="1:5" ht="15" customHeight="1" x14ac:dyDescent="0.25">
      <c r="B818" s="25"/>
      <c r="C818" s="27"/>
      <c r="D818" s="27"/>
      <c r="E818" s="76"/>
    </row>
    <row r="819" spans="1:5" ht="15" customHeight="1" x14ac:dyDescent="0.2">
      <c r="B819" s="30" t="s">
        <v>49</v>
      </c>
      <c r="C819" s="30" t="s">
        <v>50</v>
      </c>
      <c r="D819" s="31" t="s">
        <v>51</v>
      </c>
      <c r="E819" s="49" t="s">
        <v>52</v>
      </c>
    </row>
    <row r="820" spans="1:5" ht="15" customHeight="1" x14ac:dyDescent="0.2">
      <c r="B820" s="101">
        <v>35963</v>
      </c>
      <c r="C820" s="58"/>
      <c r="D820" s="74" t="s">
        <v>166</v>
      </c>
      <c r="E820" s="100">
        <v>1578350</v>
      </c>
    </row>
    <row r="821" spans="1:5" ht="15" customHeight="1" x14ac:dyDescent="0.2">
      <c r="B821" s="106"/>
      <c r="C821" s="60" t="s">
        <v>54</v>
      </c>
      <c r="D821" s="82"/>
      <c r="E821" s="83">
        <f>SUM(E820)</f>
        <v>1578350</v>
      </c>
    </row>
    <row r="822" spans="1:5" ht="15" customHeight="1" x14ac:dyDescent="0.25">
      <c r="A822" s="40"/>
    </row>
    <row r="823" spans="1:5" ht="15" customHeight="1" x14ac:dyDescent="0.25">
      <c r="A823" s="5" t="s">
        <v>17</v>
      </c>
      <c r="B823" s="6"/>
      <c r="C823" s="6"/>
      <c r="D823" s="11"/>
      <c r="E823" s="11"/>
    </row>
    <row r="824" spans="1:5" ht="15" customHeight="1" x14ac:dyDescent="0.2">
      <c r="A824" s="29" t="s">
        <v>77</v>
      </c>
      <c r="B824" s="11"/>
      <c r="C824" s="11"/>
      <c r="D824" s="11"/>
      <c r="E824" s="11" t="s">
        <v>78</v>
      </c>
    </row>
    <row r="825" spans="1:5" ht="15" customHeight="1" x14ac:dyDescent="0.2">
      <c r="A825" s="9"/>
      <c r="B825" s="70"/>
      <c r="C825" s="6"/>
      <c r="D825" s="9"/>
      <c r="E825" s="71"/>
    </row>
    <row r="826" spans="1:5" ht="15" customHeight="1" x14ac:dyDescent="0.2">
      <c r="A826" s="63"/>
      <c r="B826" s="12" t="s">
        <v>49</v>
      </c>
      <c r="C826" s="30" t="s">
        <v>50</v>
      </c>
      <c r="D826" s="57" t="s">
        <v>51</v>
      </c>
      <c r="E826" s="49" t="s">
        <v>52</v>
      </c>
    </row>
    <row r="827" spans="1:5" ht="15" customHeight="1" x14ac:dyDescent="0.2">
      <c r="A827" s="72"/>
      <c r="B827" s="101">
        <v>35963</v>
      </c>
      <c r="C827" s="58"/>
      <c r="D827" s="46" t="s">
        <v>167</v>
      </c>
      <c r="E827" s="100">
        <v>1578350</v>
      </c>
    </row>
    <row r="828" spans="1:5" ht="15" customHeight="1" x14ac:dyDescent="0.2">
      <c r="B828" s="54"/>
      <c r="C828" s="60" t="s">
        <v>54</v>
      </c>
      <c r="D828" s="61"/>
      <c r="E828" s="62">
        <f>SUM(E827:E827)</f>
        <v>1578350</v>
      </c>
    </row>
    <row r="829" spans="1:5" ht="15" customHeight="1" x14ac:dyDescent="0.2"/>
    <row r="830" spans="1:5" ht="15" customHeight="1" x14ac:dyDescent="0.2"/>
    <row r="831" spans="1:5" ht="15" customHeight="1" x14ac:dyDescent="0.25">
      <c r="A831" s="4" t="s">
        <v>168</v>
      </c>
    </row>
    <row r="832" spans="1:5" ht="15" customHeight="1" x14ac:dyDescent="0.2">
      <c r="A832" s="246" t="s">
        <v>60</v>
      </c>
      <c r="B832" s="246"/>
      <c r="C832" s="246"/>
      <c r="D832" s="246"/>
      <c r="E832" s="246"/>
    </row>
    <row r="833" spans="1:5" ht="15" customHeight="1" x14ac:dyDescent="0.2">
      <c r="A833" s="246" t="s">
        <v>169</v>
      </c>
      <c r="B833" s="246"/>
      <c r="C833" s="246"/>
      <c r="D833" s="246"/>
      <c r="E833" s="246"/>
    </row>
    <row r="834" spans="1:5" ht="15" customHeight="1" x14ac:dyDescent="0.2">
      <c r="A834" s="245" t="s">
        <v>170</v>
      </c>
      <c r="B834" s="245"/>
      <c r="C834" s="245"/>
      <c r="D834" s="245"/>
      <c r="E834" s="245"/>
    </row>
    <row r="835" spans="1:5" ht="15" customHeight="1" x14ac:dyDescent="0.2">
      <c r="A835" s="245"/>
      <c r="B835" s="245"/>
      <c r="C835" s="245"/>
      <c r="D835" s="245"/>
      <c r="E835" s="245"/>
    </row>
    <row r="836" spans="1:5" ht="15" customHeight="1" x14ac:dyDescent="0.2">
      <c r="A836" s="245"/>
      <c r="B836" s="245"/>
      <c r="C836" s="245"/>
      <c r="D836" s="245"/>
      <c r="E836" s="245"/>
    </row>
    <row r="837" spans="1:5" ht="15" customHeight="1" x14ac:dyDescent="0.2">
      <c r="A837" s="245"/>
      <c r="B837" s="245"/>
      <c r="C837" s="245"/>
      <c r="D837" s="245"/>
      <c r="E837" s="245"/>
    </row>
    <row r="838" spans="1:5" ht="15" customHeight="1" x14ac:dyDescent="0.2">
      <c r="A838" s="245"/>
      <c r="B838" s="245"/>
      <c r="C838" s="245"/>
      <c r="D838" s="245"/>
      <c r="E838" s="245"/>
    </row>
    <row r="839" spans="1:5" ht="15" customHeight="1" x14ac:dyDescent="0.2">
      <c r="A839" s="245"/>
      <c r="B839" s="245"/>
      <c r="C839" s="245"/>
      <c r="D839" s="245"/>
      <c r="E839" s="245"/>
    </row>
    <row r="840" spans="1:5" ht="15" customHeight="1" x14ac:dyDescent="0.2">
      <c r="A840" s="104"/>
      <c r="B840" s="104"/>
      <c r="C840" s="104"/>
      <c r="D840" s="104"/>
      <c r="E840" s="104"/>
    </row>
    <row r="841" spans="1:5" ht="15" customHeight="1" x14ac:dyDescent="0.25">
      <c r="A841" s="5" t="s">
        <v>1</v>
      </c>
      <c r="B841" s="6"/>
      <c r="C841" s="6"/>
      <c r="D841" s="6"/>
      <c r="E841" s="6"/>
    </row>
    <row r="842" spans="1:5" ht="15" customHeight="1" x14ac:dyDescent="0.2">
      <c r="A842" s="29" t="s">
        <v>67</v>
      </c>
      <c r="B842" s="6"/>
      <c r="C842" s="6"/>
      <c r="D842" s="6"/>
      <c r="E842" s="8" t="s">
        <v>68</v>
      </c>
    </row>
    <row r="843" spans="1:5" ht="15" customHeight="1" x14ac:dyDescent="0.25">
      <c r="A843" s="11"/>
      <c r="B843" s="25"/>
      <c r="C843" s="27"/>
      <c r="D843" s="27"/>
      <c r="E843" s="76"/>
    </row>
    <row r="844" spans="1:5" ht="15" customHeight="1" x14ac:dyDescent="0.2">
      <c r="B844" s="30" t="s">
        <v>49</v>
      </c>
      <c r="C844" s="30" t="s">
        <v>50</v>
      </c>
      <c r="D844" s="31" t="s">
        <v>51</v>
      </c>
      <c r="E844" s="49" t="s">
        <v>52</v>
      </c>
    </row>
    <row r="845" spans="1:5" ht="15" customHeight="1" x14ac:dyDescent="0.2">
      <c r="B845" s="98">
        <v>98278</v>
      </c>
      <c r="C845" s="15"/>
      <c r="D845" s="16" t="s">
        <v>171</v>
      </c>
      <c r="E845" s="17">
        <v>18792</v>
      </c>
    </row>
    <row r="846" spans="1:5" ht="15" customHeight="1" x14ac:dyDescent="0.2">
      <c r="B846" s="54"/>
      <c r="C846" s="60" t="s">
        <v>54</v>
      </c>
      <c r="D846" s="82"/>
      <c r="E846" s="83">
        <f>SUM(E845:E845)</f>
        <v>18792</v>
      </c>
    </row>
    <row r="847" spans="1:5" ht="15" customHeight="1" x14ac:dyDescent="0.25">
      <c r="A847" s="40"/>
      <c r="B847" s="42"/>
      <c r="C847" s="42"/>
      <c r="D847" s="42"/>
      <c r="E847" s="42"/>
    </row>
    <row r="848" spans="1:5" ht="15" customHeight="1" x14ac:dyDescent="0.25">
      <c r="A848" s="40"/>
      <c r="B848" s="42"/>
      <c r="C848" s="42"/>
      <c r="D848" s="42"/>
      <c r="E848" s="42"/>
    </row>
    <row r="849" spans="1:5" ht="15" customHeight="1" x14ac:dyDescent="0.25">
      <c r="A849" s="40"/>
      <c r="B849" s="42"/>
      <c r="C849" s="42"/>
      <c r="D849" s="42"/>
      <c r="E849" s="42"/>
    </row>
    <row r="850" spans="1:5" ht="15" customHeight="1" x14ac:dyDescent="0.25">
      <c r="A850" s="5" t="s">
        <v>17</v>
      </c>
      <c r="B850" s="6"/>
      <c r="C850" s="6"/>
    </row>
    <row r="851" spans="1:5" ht="15" customHeight="1" x14ac:dyDescent="0.2">
      <c r="A851" s="29" t="s">
        <v>93</v>
      </c>
      <c r="B851" s="27"/>
      <c r="C851" s="27"/>
      <c r="D851" s="27"/>
      <c r="E851" s="28" t="s">
        <v>94</v>
      </c>
    </row>
    <row r="852" spans="1:5" ht="15" customHeight="1" x14ac:dyDescent="0.2">
      <c r="A852" s="9"/>
      <c r="B852" s="70"/>
      <c r="C852" s="6"/>
      <c r="D852" s="42"/>
      <c r="E852" s="71"/>
    </row>
    <row r="853" spans="1:5" ht="15" customHeight="1" x14ac:dyDescent="0.2">
      <c r="C853" s="12" t="s">
        <v>50</v>
      </c>
      <c r="D853" s="48" t="s">
        <v>55</v>
      </c>
      <c r="E853" s="49" t="s">
        <v>52</v>
      </c>
    </row>
    <row r="854" spans="1:5" ht="15" customHeight="1" x14ac:dyDescent="0.2">
      <c r="C854" s="32">
        <v>3769</v>
      </c>
      <c r="D854" s="46" t="s">
        <v>95</v>
      </c>
      <c r="E854" s="17">
        <v>18792</v>
      </c>
    </row>
    <row r="855" spans="1:5" ht="15" customHeight="1" x14ac:dyDescent="0.2">
      <c r="C855" s="19" t="s">
        <v>54</v>
      </c>
      <c r="D855" s="34"/>
      <c r="E855" s="35">
        <f>SUM(E854:E854)</f>
        <v>18792</v>
      </c>
    </row>
    <row r="856" spans="1:5" ht="15" customHeight="1" x14ac:dyDescent="0.2"/>
    <row r="857" spans="1:5" ht="15" customHeight="1" x14ac:dyDescent="0.2"/>
    <row r="858" spans="1:5" ht="15" customHeight="1" x14ac:dyDescent="0.25">
      <c r="A858" s="4" t="s">
        <v>172</v>
      </c>
    </row>
    <row r="859" spans="1:5" ht="15" customHeight="1" x14ac:dyDescent="0.2">
      <c r="A859" s="246" t="s">
        <v>60</v>
      </c>
      <c r="B859" s="246"/>
      <c r="C859" s="246"/>
      <c r="D859" s="246"/>
      <c r="E859" s="246"/>
    </row>
    <row r="860" spans="1:5" ht="15" customHeight="1" x14ac:dyDescent="0.2">
      <c r="A860" s="246" t="s">
        <v>173</v>
      </c>
      <c r="B860" s="246"/>
      <c r="C860" s="246"/>
      <c r="D860" s="246"/>
      <c r="E860" s="246"/>
    </row>
    <row r="861" spans="1:5" ht="15" customHeight="1" x14ac:dyDescent="0.2">
      <c r="A861" s="245" t="s">
        <v>174</v>
      </c>
      <c r="B861" s="245"/>
      <c r="C861" s="245"/>
      <c r="D861" s="245"/>
      <c r="E861" s="245"/>
    </row>
    <row r="862" spans="1:5" ht="15" customHeight="1" x14ac:dyDescent="0.2">
      <c r="A862" s="245"/>
      <c r="B862" s="245"/>
      <c r="C862" s="245"/>
      <c r="D862" s="245"/>
      <c r="E862" s="245"/>
    </row>
    <row r="863" spans="1:5" ht="15" customHeight="1" x14ac:dyDescent="0.2">
      <c r="A863" s="245"/>
      <c r="B863" s="245"/>
      <c r="C863" s="245"/>
      <c r="D863" s="245"/>
      <c r="E863" s="245"/>
    </row>
    <row r="864" spans="1:5" ht="15" customHeight="1" x14ac:dyDescent="0.2">
      <c r="A864" s="245"/>
      <c r="B864" s="245"/>
      <c r="C864" s="245"/>
      <c r="D864" s="245"/>
      <c r="E864" s="245"/>
    </row>
    <row r="865" spans="1:5" ht="15" customHeight="1" x14ac:dyDescent="0.2">
      <c r="A865" s="245"/>
      <c r="B865" s="245"/>
      <c r="C865" s="245"/>
      <c r="D865" s="245"/>
      <c r="E865" s="245"/>
    </row>
    <row r="866" spans="1:5" ht="15" customHeight="1" x14ac:dyDescent="0.2">
      <c r="A866" s="245"/>
      <c r="B866" s="245"/>
      <c r="C866" s="245"/>
      <c r="D866" s="245"/>
      <c r="E866" s="245"/>
    </row>
    <row r="867" spans="1:5" ht="15" customHeight="1" x14ac:dyDescent="0.2">
      <c r="A867" s="107"/>
      <c r="B867" s="107"/>
      <c r="C867" s="107"/>
      <c r="D867" s="107"/>
      <c r="E867" s="107"/>
    </row>
    <row r="868" spans="1:5" ht="15" customHeight="1" x14ac:dyDescent="0.25">
      <c r="A868" s="5" t="s">
        <v>1</v>
      </c>
      <c r="B868" s="6"/>
      <c r="C868" s="6"/>
      <c r="D868" s="6"/>
      <c r="E868" s="6"/>
    </row>
    <row r="869" spans="1:5" ht="15" customHeight="1" x14ac:dyDescent="0.2">
      <c r="A869" s="7" t="s">
        <v>47</v>
      </c>
      <c r="B869" s="6"/>
      <c r="C869" s="6"/>
      <c r="D869" s="6"/>
      <c r="E869" s="8" t="s">
        <v>48</v>
      </c>
    </row>
    <row r="870" spans="1:5" ht="15" customHeight="1" x14ac:dyDescent="0.25">
      <c r="A870" s="9"/>
      <c r="B870" s="5"/>
      <c r="C870" s="6"/>
      <c r="D870" s="6"/>
      <c r="E870" s="10"/>
    </row>
    <row r="871" spans="1:5" ht="15" customHeight="1" x14ac:dyDescent="0.2">
      <c r="A871" s="11"/>
      <c r="B871" s="12" t="s">
        <v>49</v>
      </c>
      <c r="C871" s="12" t="s">
        <v>50</v>
      </c>
      <c r="D871" s="13" t="s">
        <v>51</v>
      </c>
      <c r="E871" s="12" t="s">
        <v>52</v>
      </c>
    </row>
    <row r="872" spans="1:5" ht="15" customHeight="1" x14ac:dyDescent="0.2">
      <c r="A872" s="11"/>
      <c r="B872" s="14">
        <v>34940</v>
      </c>
      <c r="C872" s="15"/>
      <c r="D872" s="16" t="s">
        <v>175</v>
      </c>
      <c r="E872" s="17">
        <v>120000</v>
      </c>
    </row>
    <row r="873" spans="1:5" ht="15" customHeight="1" x14ac:dyDescent="0.2">
      <c r="A873" s="11"/>
      <c r="B873" s="18"/>
      <c r="C873" s="19" t="s">
        <v>54</v>
      </c>
      <c r="D873" s="20"/>
      <c r="E873" s="21">
        <f>SUM(E872:E872)</f>
        <v>120000</v>
      </c>
    </row>
    <row r="874" spans="1:5" ht="15" customHeight="1" x14ac:dyDescent="0.2">
      <c r="A874" s="11"/>
      <c r="B874" s="22"/>
      <c r="C874" s="23"/>
      <c r="D874" s="6"/>
      <c r="E874" s="24"/>
    </row>
    <row r="875" spans="1:5" ht="15" customHeight="1" x14ac:dyDescent="0.25">
      <c r="A875" s="5" t="s">
        <v>17</v>
      </c>
      <c r="B875" s="6"/>
      <c r="C875" s="6"/>
      <c r="D875" s="6"/>
      <c r="E875" s="9"/>
    </row>
    <row r="876" spans="1:5" ht="15" customHeight="1" x14ac:dyDescent="0.2">
      <c r="A876" s="7" t="s">
        <v>47</v>
      </c>
      <c r="B876" s="6"/>
      <c r="C876" s="6"/>
      <c r="D876" s="6"/>
      <c r="E876" s="8" t="s">
        <v>48</v>
      </c>
    </row>
    <row r="877" spans="1:5" ht="15" customHeight="1" x14ac:dyDescent="0.2"/>
    <row r="878" spans="1:5" ht="15" customHeight="1" x14ac:dyDescent="0.2">
      <c r="B878" s="12" t="s">
        <v>49</v>
      </c>
      <c r="C878" s="12" t="s">
        <v>50</v>
      </c>
      <c r="D878" s="13" t="s">
        <v>51</v>
      </c>
      <c r="E878" s="12" t="s">
        <v>52</v>
      </c>
    </row>
    <row r="879" spans="1:5" ht="15" customHeight="1" x14ac:dyDescent="0.2">
      <c r="B879" s="14">
        <v>34940</v>
      </c>
      <c r="C879" s="15"/>
      <c r="D879" s="46" t="s">
        <v>167</v>
      </c>
      <c r="E879" s="17">
        <v>120000</v>
      </c>
    </row>
    <row r="880" spans="1:5" ht="15" customHeight="1" x14ac:dyDescent="0.2">
      <c r="B880" s="18"/>
      <c r="C880" s="19" t="s">
        <v>54</v>
      </c>
      <c r="D880" s="20"/>
      <c r="E880" s="21">
        <f>SUM(E879:E879)</f>
        <v>120000</v>
      </c>
    </row>
    <row r="881" spans="1:5" ht="15" customHeight="1" x14ac:dyDescent="0.2"/>
    <row r="882" spans="1:5" ht="15" customHeight="1" x14ac:dyDescent="0.2"/>
    <row r="883" spans="1:5" ht="15" customHeight="1" x14ac:dyDescent="0.25">
      <c r="A883" s="4" t="s">
        <v>176</v>
      </c>
      <c r="B883" s="11"/>
      <c r="C883" s="11"/>
      <c r="D883" s="11"/>
      <c r="E883" s="11"/>
    </row>
    <row r="884" spans="1:5" ht="15" customHeight="1" x14ac:dyDescent="0.2">
      <c r="A884" s="246" t="s">
        <v>60</v>
      </c>
      <c r="B884" s="246"/>
      <c r="C884" s="246"/>
      <c r="D884" s="246"/>
      <c r="E884" s="246"/>
    </row>
    <row r="885" spans="1:5" ht="15" customHeight="1" x14ac:dyDescent="0.2">
      <c r="A885" s="246" t="s">
        <v>169</v>
      </c>
      <c r="B885" s="246"/>
      <c r="C885" s="246"/>
      <c r="D885" s="246"/>
      <c r="E885" s="246"/>
    </row>
    <row r="886" spans="1:5" ht="15" customHeight="1" x14ac:dyDescent="0.2">
      <c r="A886" s="245" t="s">
        <v>177</v>
      </c>
      <c r="B886" s="245"/>
      <c r="C886" s="245"/>
      <c r="D886" s="245"/>
      <c r="E886" s="245"/>
    </row>
    <row r="887" spans="1:5" ht="15" customHeight="1" x14ac:dyDescent="0.2">
      <c r="A887" s="245"/>
      <c r="B887" s="245"/>
      <c r="C887" s="245"/>
      <c r="D887" s="245"/>
      <c r="E887" s="245"/>
    </row>
    <row r="888" spans="1:5" ht="15" customHeight="1" x14ac:dyDescent="0.2">
      <c r="A888" s="245"/>
      <c r="B888" s="245"/>
      <c r="C888" s="245"/>
      <c r="D888" s="245"/>
      <c r="E888" s="245"/>
    </row>
    <row r="889" spans="1:5" ht="15" customHeight="1" x14ac:dyDescent="0.2">
      <c r="A889" s="245"/>
      <c r="B889" s="245"/>
      <c r="C889" s="245"/>
      <c r="D889" s="245"/>
      <c r="E889" s="245"/>
    </row>
    <row r="890" spans="1:5" ht="15" customHeight="1" x14ac:dyDescent="0.2">
      <c r="A890" s="245"/>
      <c r="B890" s="245"/>
      <c r="C890" s="245"/>
      <c r="D890" s="245"/>
      <c r="E890" s="245"/>
    </row>
    <row r="891" spans="1:5" ht="15" customHeight="1" x14ac:dyDescent="0.2">
      <c r="A891" s="108"/>
      <c r="B891" s="108"/>
      <c r="C891" s="108"/>
      <c r="D891" s="108"/>
      <c r="E891" s="108"/>
    </row>
    <row r="892" spans="1:5" ht="15" customHeight="1" x14ac:dyDescent="0.25">
      <c r="A892" s="25" t="s">
        <v>1</v>
      </c>
      <c r="B892" s="27"/>
      <c r="C892" s="27"/>
      <c r="D892" s="27"/>
      <c r="E892" s="27"/>
    </row>
    <row r="893" spans="1:5" ht="15" customHeight="1" x14ac:dyDescent="0.2">
      <c r="A893" s="29" t="s">
        <v>67</v>
      </c>
      <c r="B893" s="27"/>
      <c r="C893" s="27"/>
      <c r="D893" s="27"/>
      <c r="E893" s="28" t="s">
        <v>68</v>
      </c>
    </row>
    <row r="894" spans="1:5" ht="15" customHeight="1" x14ac:dyDescent="0.25">
      <c r="B894" s="25"/>
      <c r="C894" s="27"/>
      <c r="D894" s="27"/>
      <c r="E894" s="76"/>
    </row>
    <row r="895" spans="1:5" ht="15" customHeight="1" x14ac:dyDescent="0.2">
      <c r="B895" s="30" t="s">
        <v>49</v>
      </c>
      <c r="C895" s="30" t="s">
        <v>50</v>
      </c>
      <c r="D895" s="31" t="s">
        <v>51</v>
      </c>
      <c r="E895" s="49" t="s">
        <v>52</v>
      </c>
    </row>
    <row r="896" spans="1:5" ht="15" customHeight="1" x14ac:dyDescent="0.2">
      <c r="B896" s="109">
        <v>98193</v>
      </c>
      <c r="C896" s="110"/>
      <c r="D896" s="111" t="s">
        <v>178</v>
      </c>
      <c r="E896" s="100">
        <v>100000</v>
      </c>
    </row>
    <row r="897" spans="1:5" ht="15" customHeight="1" x14ac:dyDescent="0.2">
      <c r="B897" s="106"/>
      <c r="C897" s="60" t="s">
        <v>54</v>
      </c>
      <c r="D897" s="82"/>
      <c r="E897" s="83">
        <f>SUM(E896:E896)</f>
        <v>100000</v>
      </c>
    </row>
    <row r="898" spans="1:5" ht="15" customHeight="1" x14ac:dyDescent="0.2">
      <c r="A898" s="11"/>
      <c r="B898" s="11"/>
      <c r="C898" s="11"/>
      <c r="D898" s="11"/>
    </row>
    <row r="899" spans="1:5" ht="15" customHeight="1" x14ac:dyDescent="0.2">
      <c r="A899" s="11"/>
      <c r="B899" s="11"/>
      <c r="C899" s="11"/>
      <c r="D899" s="11"/>
    </row>
    <row r="900" spans="1:5" ht="15" customHeight="1" x14ac:dyDescent="0.2">
      <c r="A900" s="11"/>
      <c r="B900" s="11"/>
      <c r="C900" s="11"/>
      <c r="D900" s="11"/>
    </row>
    <row r="901" spans="1:5" ht="15" customHeight="1" x14ac:dyDescent="0.2">
      <c r="A901" s="11"/>
      <c r="B901" s="11"/>
      <c r="C901" s="11"/>
      <c r="D901" s="11"/>
    </row>
    <row r="902" spans="1:5" ht="15" customHeight="1" x14ac:dyDescent="0.2">
      <c r="A902" s="11"/>
      <c r="B902" s="11"/>
      <c r="C902" s="11"/>
      <c r="D902" s="11"/>
    </row>
    <row r="903" spans="1:5" ht="15" customHeight="1" x14ac:dyDescent="0.25">
      <c r="A903" s="5" t="s">
        <v>17</v>
      </c>
      <c r="B903" s="6"/>
      <c r="C903" s="6"/>
      <c r="D903" s="6"/>
      <c r="E903" s="6"/>
    </row>
    <row r="904" spans="1:5" ht="15" customHeight="1" x14ac:dyDescent="0.2">
      <c r="A904" s="7" t="s">
        <v>99</v>
      </c>
      <c r="B904" s="42"/>
      <c r="C904" s="42"/>
      <c r="D904" s="42"/>
      <c r="E904" s="42" t="s">
        <v>100</v>
      </c>
    </row>
    <row r="905" spans="1:5" ht="15" customHeight="1" x14ac:dyDescent="0.2">
      <c r="A905" s="9"/>
      <c r="B905" s="70"/>
      <c r="C905" s="6"/>
      <c r="D905" s="42"/>
      <c r="E905" s="71"/>
    </row>
    <row r="906" spans="1:5" ht="15" customHeight="1" x14ac:dyDescent="0.2">
      <c r="B906" s="63"/>
      <c r="C906" s="12" t="s">
        <v>50</v>
      </c>
      <c r="D906" s="48" t="s">
        <v>55</v>
      </c>
      <c r="E906" s="112" t="s">
        <v>52</v>
      </c>
    </row>
    <row r="907" spans="1:5" ht="15" customHeight="1" x14ac:dyDescent="0.2">
      <c r="B907" s="113"/>
      <c r="C907" s="32">
        <v>6115</v>
      </c>
      <c r="D907" s="52" t="s">
        <v>95</v>
      </c>
      <c r="E907" s="86">
        <v>100000</v>
      </c>
    </row>
    <row r="908" spans="1:5" ht="15" customHeight="1" x14ac:dyDescent="0.2">
      <c r="B908" s="113"/>
      <c r="C908" s="19" t="s">
        <v>54</v>
      </c>
      <c r="D908" s="114"/>
      <c r="E908" s="35">
        <f>SUM(E907:E907)</f>
        <v>100000</v>
      </c>
    </row>
    <row r="909" spans="1:5" ht="15" customHeight="1" x14ac:dyDescent="0.2"/>
    <row r="910" spans="1:5" ht="15" customHeight="1" x14ac:dyDescent="0.2"/>
    <row r="911" spans="1:5" ht="15" customHeight="1" x14ac:dyDescent="0.25">
      <c r="A911" s="4" t="s">
        <v>179</v>
      </c>
    </row>
    <row r="912" spans="1:5" ht="15" customHeight="1" x14ac:dyDescent="0.2">
      <c r="A912" s="246" t="s">
        <v>60</v>
      </c>
      <c r="B912" s="246"/>
      <c r="C912" s="246"/>
      <c r="D912" s="246"/>
      <c r="E912" s="246"/>
    </row>
    <row r="913" spans="1:5" ht="15" customHeight="1" x14ac:dyDescent="0.2">
      <c r="A913" s="245" t="s">
        <v>180</v>
      </c>
      <c r="B913" s="245"/>
      <c r="C913" s="245"/>
      <c r="D913" s="245"/>
      <c r="E913" s="245"/>
    </row>
    <row r="914" spans="1:5" ht="15" customHeight="1" x14ac:dyDescent="0.2">
      <c r="A914" s="245"/>
      <c r="B914" s="245"/>
      <c r="C914" s="245"/>
      <c r="D914" s="245"/>
      <c r="E914" s="245"/>
    </row>
    <row r="915" spans="1:5" ht="15" customHeight="1" x14ac:dyDescent="0.2">
      <c r="A915" s="245"/>
      <c r="B915" s="245"/>
      <c r="C915" s="245"/>
      <c r="D915" s="245"/>
      <c r="E915" s="245"/>
    </row>
    <row r="916" spans="1:5" ht="15" customHeight="1" x14ac:dyDescent="0.2">
      <c r="A916" s="245"/>
      <c r="B916" s="245"/>
      <c r="C916" s="245"/>
      <c r="D916" s="245"/>
      <c r="E916" s="245"/>
    </row>
    <row r="917" spans="1:5" ht="15" customHeight="1" x14ac:dyDescent="0.2">
      <c r="A917" s="245"/>
      <c r="B917" s="245"/>
      <c r="C917" s="245"/>
      <c r="D917" s="245"/>
      <c r="E917" s="245"/>
    </row>
    <row r="918" spans="1:5" ht="15" customHeight="1" x14ac:dyDescent="0.2">
      <c r="A918" s="245"/>
      <c r="B918" s="245"/>
      <c r="C918" s="245"/>
      <c r="D918" s="245"/>
      <c r="E918" s="245"/>
    </row>
    <row r="919" spans="1:5" ht="15" customHeight="1" x14ac:dyDescent="0.2">
      <c r="A919" s="245"/>
      <c r="B919" s="245"/>
      <c r="C919" s="245"/>
      <c r="D919" s="245"/>
      <c r="E919" s="245"/>
    </row>
    <row r="920" spans="1:5" ht="15" customHeight="1" x14ac:dyDescent="0.2"/>
    <row r="921" spans="1:5" ht="15" customHeight="1" x14ac:dyDescent="0.25">
      <c r="A921" s="25" t="s">
        <v>1</v>
      </c>
      <c r="B921" s="27"/>
      <c r="C921" s="27"/>
      <c r="D921" s="27"/>
      <c r="E921" s="27"/>
    </row>
    <row r="922" spans="1:5" ht="15" customHeight="1" x14ac:dyDescent="0.2">
      <c r="A922" s="29" t="s">
        <v>67</v>
      </c>
      <c r="B922" s="27"/>
      <c r="C922" s="27"/>
      <c r="D922" s="27"/>
      <c r="E922" s="28" t="s">
        <v>68</v>
      </c>
    </row>
    <row r="923" spans="1:5" ht="15" customHeight="1" x14ac:dyDescent="0.25">
      <c r="A923" s="11"/>
      <c r="B923" s="25"/>
      <c r="C923" s="27"/>
      <c r="D923" s="27"/>
      <c r="E923" s="76"/>
    </row>
    <row r="924" spans="1:5" ht="15" customHeight="1" x14ac:dyDescent="0.2">
      <c r="B924" s="12" t="s">
        <v>49</v>
      </c>
      <c r="C924" s="30" t="s">
        <v>50</v>
      </c>
      <c r="D924" s="31" t="s">
        <v>51</v>
      </c>
      <c r="E924" s="49" t="s">
        <v>52</v>
      </c>
    </row>
    <row r="925" spans="1:5" ht="15" customHeight="1" x14ac:dyDescent="0.2">
      <c r="B925" s="98">
        <v>305</v>
      </c>
      <c r="C925" s="51">
        <v>6172</v>
      </c>
      <c r="D925" s="46" t="s">
        <v>181</v>
      </c>
      <c r="E925" s="87">
        <v>60832</v>
      </c>
    </row>
    <row r="926" spans="1:5" ht="15" customHeight="1" x14ac:dyDescent="0.2">
      <c r="B926" s="98"/>
      <c r="C926" s="60" t="s">
        <v>54</v>
      </c>
      <c r="D926" s="82"/>
      <c r="E926" s="83">
        <f>SUM(E925:E925)</f>
        <v>60832</v>
      </c>
    </row>
    <row r="927" spans="1:5" ht="15" customHeight="1" x14ac:dyDescent="0.2"/>
    <row r="928" spans="1:5" ht="15" customHeight="1" x14ac:dyDescent="0.25">
      <c r="A928" s="25" t="s">
        <v>17</v>
      </c>
      <c r="B928" s="27"/>
      <c r="C928" s="27"/>
      <c r="D928" s="27"/>
      <c r="E928" s="27"/>
    </row>
    <row r="929" spans="1:5" ht="15" customHeight="1" x14ac:dyDescent="0.2">
      <c r="A929" s="29" t="s">
        <v>122</v>
      </c>
      <c r="B929" s="11"/>
      <c r="C929" s="11"/>
      <c r="D929" s="11"/>
      <c r="E929" s="11" t="s">
        <v>123</v>
      </c>
    </row>
    <row r="930" spans="1:5" ht="15" customHeight="1" x14ac:dyDescent="0.25">
      <c r="A930" s="25"/>
      <c r="B930" s="11"/>
      <c r="C930" s="27"/>
      <c r="D930" s="27"/>
      <c r="E930" s="76"/>
    </row>
    <row r="931" spans="1:5" ht="15" customHeight="1" x14ac:dyDescent="0.2">
      <c r="A931" s="66"/>
      <c r="B931" s="12" t="s">
        <v>49</v>
      </c>
      <c r="C931" s="30" t="s">
        <v>50</v>
      </c>
      <c r="D931" s="57" t="s">
        <v>51</v>
      </c>
      <c r="E931" s="49" t="s">
        <v>52</v>
      </c>
    </row>
    <row r="932" spans="1:5" ht="15" customHeight="1" x14ac:dyDescent="0.2">
      <c r="A932" s="77"/>
      <c r="B932" s="98">
        <v>305</v>
      </c>
      <c r="C932" s="32"/>
      <c r="D932" s="44" t="s">
        <v>131</v>
      </c>
      <c r="E932" s="87">
        <v>60832</v>
      </c>
    </row>
    <row r="933" spans="1:5" ht="15" customHeight="1" x14ac:dyDescent="0.2">
      <c r="A933" s="80"/>
      <c r="B933" s="54"/>
      <c r="C933" s="60" t="s">
        <v>54</v>
      </c>
      <c r="D933" s="61"/>
      <c r="E933" s="62">
        <f>SUM(E932:E932)</f>
        <v>60832</v>
      </c>
    </row>
    <row r="934" spans="1:5" ht="15" customHeight="1" x14ac:dyDescent="0.2"/>
    <row r="935" spans="1:5" ht="15" customHeight="1" x14ac:dyDescent="0.2"/>
    <row r="936" spans="1:5" ht="15" customHeight="1" x14ac:dyDescent="0.25">
      <c r="A936" s="4" t="s">
        <v>182</v>
      </c>
    </row>
    <row r="937" spans="1:5" ht="15" customHeight="1" x14ac:dyDescent="0.2">
      <c r="A937" s="246" t="s">
        <v>60</v>
      </c>
      <c r="B937" s="246"/>
      <c r="C937" s="246"/>
      <c r="D937" s="246"/>
      <c r="E937" s="246"/>
    </row>
    <row r="938" spans="1:5" ht="15" customHeight="1" x14ac:dyDescent="0.2">
      <c r="A938" s="246" t="s">
        <v>164</v>
      </c>
      <c r="B938" s="246"/>
      <c r="C938" s="246"/>
      <c r="D938" s="246"/>
      <c r="E938" s="246"/>
    </row>
    <row r="939" spans="1:5" ht="15" customHeight="1" x14ac:dyDescent="0.2">
      <c r="A939" s="250" t="s">
        <v>183</v>
      </c>
      <c r="B939" s="250"/>
      <c r="C939" s="250"/>
      <c r="D939" s="250"/>
      <c r="E939" s="250"/>
    </row>
    <row r="940" spans="1:5" ht="15" customHeight="1" x14ac:dyDescent="0.2">
      <c r="A940" s="250"/>
      <c r="B940" s="250"/>
      <c r="C940" s="250"/>
      <c r="D940" s="250"/>
      <c r="E940" s="250"/>
    </row>
    <row r="941" spans="1:5" ht="15" customHeight="1" x14ac:dyDescent="0.2">
      <c r="A941" s="250"/>
      <c r="B941" s="250"/>
      <c r="C941" s="250"/>
      <c r="D941" s="250"/>
      <c r="E941" s="250"/>
    </row>
    <row r="942" spans="1:5" ht="15" customHeight="1" x14ac:dyDescent="0.2">
      <c r="A942" s="250"/>
      <c r="B942" s="250"/>
      <c r="C942" s="250"/>
      <c r="D942" s="250"/>
      <c r="E942" s="250"/>
    </row>
    <row r="943" spans="1:5" ht="15" customHeight="1" x14ac:dyDescent="0.2">
      <c r="A943" s="250"/>
      <c r="B943" s="250"/>
      <c r="C943" s="250"/>
      <c r="D943" s="250"/>
      <c r="E943" s="250"/>
    </row>
    <row r="944" spans="1:5" ht="15" customHeight="1" x14ac:dyDescent="0.2">
      <c r="A944" s="250"/>
      <c r="B944" s="250"/>
      <c r="C944" s="250"/>
      <c r="D944" s="250"/>
      <c r="E944" s="250"/>
    </row>
    <row r="945" spans="1:5" ht="15" customHeight="1" x14ac:dyDescent="0.2">
      <c r="A945" s="250"/>
      <c r="B945" s="250"/>
      <c r="C945" s="250"/>
      <c r="D945" s="250"/>
      <c r="E945" s="250"/>
    </row>
    <row r="946" spans="1:5" ht="15" customHeight="1" x14ac:dyDescent="0.2">
      <c r="A946" s="250"/>
      <c r="B946" s="250"/>
      <c r="C946" s="250"/>
      <c r="D946" s="250"/>
      <c r="E946" s="250"/>
    </row>
    <row r="947" spans="1:5" ht="15" customHeight="1" x14ac:dyDescent="0.2">
      <c r="A947" s="250"/>
      <c r="B947" s="250"/>
      <c r="C947" s="250"/>
      <c r="D947" s="250"/>
      <c r="E947" s="250"/>
    </row>
    <row r="948" spans="1:5" ht="15" customHeight="1" x14ac:dyDescent="0.2">
      <c r="A948" s="250"/>
      <c r="B948" s="250"/>
      <c r="C948" s="250"/>
      <c r="D948" s="250"/>
      <c r="E948" s="250"/>
    </row>
    <row r="949" spans="1:5" ht="15" customHeight="1" x14ac:dyDescent="0.25">
      <c r="A949" s="40"/>
    </row>
    <row r="950" spans="1:5" ht="15" customHeight="1" x14ac:dyDescent="0.25">
      <c r="A950" s="40"/>
    </row>
    <row r="951" spans="1:5" ht="15" customHeight="1" x14ac:dyDescent="0.25">
      <c r="A951" s="40"/>
    </row>
    <row r="952" spans="1:5" ht="15" customHeight="1" x14ac:dyDescent="0.25">
      <c r="A952" s="40"/>
    </row>
    <row r="953" spans="1:5" ht="15" customHeight="1" x14ac:dyDescent="0.25">
      <c r="A953" s="40"/>
    </row>
    <row r="954" spans="1:5" ht="15" customHeight="1" x14ac:dyDescent="0.25">
      <c r="A954" s="40"/>
    </row>
    <row r="955" spans="1:5" ht="15" customHeight="1" x14ac:dyDescent="0.25">
      <c r="A955" s="40"/>
    </row>
    <row r="956" spans="1:5" ht="15" customHeight="1" x14ac:dyDescent="0.25">
      <c r="A956" s="25" t="s">
        <v>1</v>
      </c>
      <c r="B956" s="27"/>
      <c r="C956" s="27"/>
      <c r="D956" s="27"/>
      <c r="E956" s="27"/>
    </row>
    <row r="957" spans="1:5" ht="15" customHeight="1" x14ac:dyDescent="0.2">
      <c r="A957" s="7" t="s">
        <v>81</v>
      </c>
      <c r="B957" s="27"/>
      <c r="C957" s="27"/>
      <c r="D957" s="27"/>
      <c r="E957" s="28" t="s">
        <v>151</v>
      </c>
    </row>
    <row r="958" spans="1:5" ht="15" customHeight="1" x14ac:dyDescent="0.25">
      <c r="B958" s="25"/>
      <c r="C958" s="27"/>
      <c r="D958" s="27"/>
      <c r="E958" s="76"/>
    </row>
    <row r="959" spans="1:5" ht="15" customHeight="1" x14ac:dyDescent="0.2">
      <c r="B959" s="30" t="s">
        <v>49</v>
      </c>
      <c r="C959" s="30" t="s">
        <v>50</v>
      </c>
      <c r="D959" s="31" t="s">
        <v>51</v>
      </c>
      <c r="E959" s="49" t="s">
        <v>52</v>
      </c>
    </row>
    <row r="960" spans="1:5" ht="15" customHeight="1" x14ac:dyDescent="0.2">
      <c r="B960" s="101">
        <v>35963</v>
      </c>
      <c r="C960" s="58"/>
      <c r="D960" s="74" t="s">
        <v>166</v>
      </c>
      <c r="E960" s="100">
        <v>-800000</v>
      </c>
    </row>
    <row r="961" spans="1:5" ht="15" customHeight="1" x14ac:dyDescent="0.2">
      <c r="B961" s="106"/>
      <c r="C961" s="60" t="s">
        <v>54</v>
      </c>
      <c r="D961" s="82"/>
      <c r="E961" s="83">
        <f>SUM(E960)</f>
        <v>-800000</v>
      </c>
    </row>
    <row r="962" spans="1:5" ht="15" customHeight="1" x14ac:dyDescent="0.25">
      <c r="A962" s="40"/>
    </row>
    <row r="963" spans="1:5" ht="15" customHeight="1" x14ac:dyDescent="0.25">
      <c r="A963" s="25" t="s">
        <v>1</v>
      </c>
      <c r="B963" s="27"/>
      <c r="C963" s="27"/>
      <c r="D963" s="27"/>
      <c r="E963" s="27"/>
    </row>
    <row r="964" spans="1:5" ht="15" customHeight="1" x14ac:dyDescent="0.2">
      <c r="A964" s="7" t="s">
        <v>87</v>
      </c>
      <c r="B964" s="27"/>
      <c r="C964" s="27"/>
      <c r="D964" s="27"/>
      <c r="E964" s="28" t="s">
        <v>108</v>
      </c>
    </row>
    <row r="965" spans="1:5" ht="15" customHeight="1" x14ac:dyDescent="0.25">
      <c r="B965" s="25"/>
      <c r="C965" s="27"/>
      <c r="D965" s="27"/>
      <c r="E965" s="76"/>
    </row>
    <row r="966" spans="1:5" ht="15" customHeight="1" x14ac:dyDescent="0.2">
      <c r="B966" s="30" t="s">
        <v>49</v>
      </c>
      <c r="C966" s="30" t="s">
        <v>50</v>
      </c>
      <c r="D966" s="31" t="s">
        <v>51</v>
      </c>
      <c r="E966" s="49" t="s">
        <v>52</v>
      </c>
    </row>
    <row r="967" spans="1:5" ht="15" customHeight="1" x14ac:dyDescent="0.2">
      <c r="B967" s="101">
        <v>35963</v>
      </c>
      <c r="C967" s="58"/>
      <c r="D967" s="74" t="s">
        <v>166</v>
      </c>
      <c r="E967" s="100">
        <v>800000</v>
      </c>
    </row>
    <row r="968" spans="1:5" ht="15" customHeight="1" x14ac:dyDescent="0.2">
      <c r="B968" s="101">
        <v>35963</v>
      </c>
      <c r="C968" s="58"/>
      <c r="D968" s="74" t="s">
        <v>166</v>
      </c>
      <c r="E968" s="100">
        <v>400000</v>
      </c>
    </row>
    <row r="969" spans="1:5" ht="15" customHeight="1" x14ac:dyDescent="0.2">
      <c r="B969" s="106"/>
      <c r="C969" s="60" t="s">
        <v>54</v>
      </c>
      <c r="D969" s="82"/>
      <c r="E969" s="83">
        <f>SUM(E967:E968)</f>
        <v>1200000</v>
      </c>
    </row>
    <row r="970" spans="1:5" ht="15" customHeight="1" x14ac:dyDescent="0.2">
      <c r="B970" s="115"/>
      <c r="C970" s="95"/>
      <c r="D970" s="27"/>
      <c r="E970" s="116"/>
    </row>
    <row r="971" spans="1:5" ht="15" customHeight="1" x14ac:dyDescent="0.25">
      <c r="A971" s="25" t="s">
        <v>17</v>
      </c>
      <c r="B971" s="27"/>
      <c r="C971" s="27"/>
      <c r="D971" s="27"/>
      <c r="E971" s="27"/>
    </row>
    <row r="972" spans="1:5" ht="15" customHeight="1" x14ac:dyDescent="0.2">
      <c r="A972" s="29" t="s">
        <v>67</v>
      </c>
      <c r="B972" s="27"/>
      <c r="C972" s="27"/>
      <c r="D972" s="27"/>
      <c r="E972" s="28" t="s">
        <v>68</v>
      </c>
    </row>
    <row r="973" spans="1:5" ht="15" customHeight="1" x14ac:dyDescent="0.25">
      <c r="A973" s="25"/>
      <c r="B973" s="11"/>
      <c r="C973" s="27"/>
      <c r="D973" s="27"/>
      <c r="E973" s="76"/>
    </row>
    <row r="974" spans="1:5" ht="15" customHeight="1" x14ac:dyDescent="0.2">
      <c r="A974" s="66"/>
      <c r="B974" s="66"/>
      <c r="C974" s="30" t="s">
        <v>50</v>
      </c>
      <c r="D974" s="45" t="s">
        <v>55</v>
      </c>
      <c r="E974" s="49" t="s">
        <v>52</v>
      </c>
    </row>
    <row r="975" spans="1:5" ht="15" customHeight="1" x14ac:dyDescent="0.2">
      <c r="A975" s="77"/>
      <c r="B975" s="73"/>
      <c r="C975" s="78">
        <v>6409</v>
      </c>
      <c r="D975" s="46" t="s">
        <v>76</v>
      </c>
      <c r="E975" s="79">
        <v>-80000</v>
      </c>
    </row>
    <row r="976" spans="1:5" ht="15" customHeight="1" x14ac:dyDescent="0.2">
      <c r="A976" s="80"/>
      <c r="B976" s="81"/>
      <c r="C976" s="60" t="s">
        <v>54</v>
      </c>
      <c r="D976" s="82"/>
      <c r="E976" s="83">
        <f>E975</f>
        <v>-80000</v>
      </c>
    </row>
    <row r="977" spans="1:5" ht="15" customHeight="1" x14ac:dyDescent="0.2">
      <c r="B977" s="115"/>
      <c r="C977" s="95"/>
      <c r="D977" s="27"/>
      <c r="E977" s="116"/>
    </row>
    <row r="978" spans="1:5" ht="15" customHeight="1" x14ac:dyDescent="0.25">
      <c r="A978" s="5" t="s">
        <v>17</v>
      </c>
      <c r="B978" s="6"/>
      <c r="C978" s="6"/>
      <c r="D978" s="11"/>
      <c r="E978" s="11"/>
    </row>
    <row r="979" spans="1:5" ht="15" customHeight="1" x14ac:dyDescent="0.2">
      <c r="A979" s="7" t="s">
        <v>87</v>
      </c>
      <c r="B979" s="6"/>
      <c r="C979" s="6"/>
      <c r="D979" s="6"/>
      <c r="E979" s="28" t="s">
        <v>108</v>
      </c>
    </row>
    <row r="980" spans="1:5" ht="15" customHeight="1" x14ac:dyDescent="0.2">
      <c r="A980" s="9"/>
      <c r="B980" s="70"/>
      <c r="C980" s="6"/>
      <c r="D980" s="9"/>
      <c r="E980" s="71"/>
    </row>
    <row r="981" spans="1:5" ht="15" customHeight="1" x14ac:dyDescent="0.2">
      <c r="A981" s="63"/>
      <c r="B981" s="63"/>
      <c r="C981" s="12" t="s">
        <v>50</v>
      </c>
      <c r="D981" s="45" t="s">
        <v>55</v>
      </c>
      <c r="E981" s="12" t="s">
        <v>52</v>
      </c>
    </row>
    <row r="982" spans="1:5" ht="15" customHeight="1" x14ac:dyDescent="0.2">
      <c r="A982" s="72"/>
      <c r="B982" s="73"/>
      <c r="C982" s="32">
        <v>3533</v>
      </c>
      <c r="D982" s="75" t="s">
        <v>89</v>
      </c>
      <c r="E982" s="100">
        <v>480000</v>
      </c>
    </row>
    <row r="983" spans="1:5" ht="15" customHeight="1" x14ac:dyDescent="0.2">
      <c r="A983" s="22"/>
      <c r="B983" s="6"/>
      <c r="C983" s="19" t="s">
        <v>54</v>
      </c>
      <c r="D983" s="34"/>
      <c r="E983" s="35">
        <f>SUM(E982:E982)</f>
        <v>480000</v>
      </c>
    </row>
    <row r="984" spans="1:5" ht="15" customHeight="1" x14ac:dyDescent="0.2"/>
    <row r="985" spans="1:5" ht="15" customHeight="1" x14ac:dyDescent="0.2"/>
    <row r="986" spans="1:5" ht="15" customHeight="1" x14ac:dyDescent="0.2"/>
    <row r="987" spans="1:5" ht="15" customHeight="1" x14ac:dyDescent="0.2"/>
    <row r="988" spans="1:5" ht="15" customHeight="1" x14ac:dyDescent="0.2"/>
    <row r="989" spans="1:5" ht="15" customHeight="1" x14ac:dyDescent="0.2"/>
    <row r="990" spans="1:5" ht="15" customHeight="1" x14ac:dyDescent="0.2"/>
    <row r="991" spans="1:5" ht="15" customHeight="1" x14ac:dyDescent="0.2"/>
    <row r="992" spans="1:5"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sheetData>
  <mergeCells count="81">
    <mergeCell ref="A937:E937"/>
    <mergeCell ref="A938:E938"/>
    <mergeCell ref="A939:E948"/>
    <mergeCell ref="A861:E866"/>
    <mergeCell ref="A884:E884"/>
    <mergeCell ref="A885:E885"/>
    <mergeCell ref="A886:E890"/>
    <mergeCell ref="A912:E912"/>
    <mergeCell ref="A913:E919"/>
    <mergeCell ref="A860:E860"/>
    <mergeCell ref="A767:E768"/>
    <mergeCell ref="A769:E776"/>
    <mergeCell ref="A788:E789"/>
    <mergeCell ref="A790:E795"/>
    <mergeCell ref="A807:E807"/>
    <mergeCell ref="A808:E808"/>
    <mergeCell ref="A809:E814"/>
    <mergeCell ref="A832:E832"/>
    <mergeCell ref="A833:E833"/>
    <mergeCell ref="A834:E839"/>
    <mergeCell ref="A859:E859"/>
    <mergeCell ref="A746:E754"/>
    <mergeCell ref="A612:E613"/>
    <mergeCell ref="A614:E621"/>
    <mergeCell ref="A652:E653"/>
    <mergeCell ref="A654:E661"/>
    <mergeCell ref="A673:E674"/>
    <mergeCell ref="A675:E684"/>
    <mergeCell ref="A701:E702"/>
    <mergeCell ref="A703:E711"/>
    <mergeCell ref="A724:E725"/>
    <mergeCell ref="A726:E734"/>
    <mergeCell ref="A744:E745"/>
    <mergeCell ref="A588:E594"/>
    <mergeCell ref="A480:E481"/>
    <mergeCell ref="A482:E489"/>
    <mergeCell ref="A504:E505"/>
    <mergeCell ref="A506:E511"/>
    <mergeCell ref="A523:E524"/>
    <mergeCell ref="A525:E530"/>
    <mergeCell ref="A542:E543"/>
    <mergeCell ref="A544:E549"/>
    <mergeCell ref="A561:E562"/>
    <mergeCell ref="A563:E568"/>
    <mergeCell ref="A586:E587"/>
    <mergeCell ref="A464:E469"/>
    <mergeCell ref="A321:E322"/>
    <mergeCell ref="A323:E327"/>
    <mergeCell ref="A345:E347"/>
    <mergeCell ref="A348:E354"/>
    <mergeCell ref="A374:E375"/>
    <mergeCell ref="A376:E384"/>
    <mergeCell ref="A410:E411"/>
    <mergeCell ref="A412:E417"/>
    <mergeCell ref="A438:E439"/>
    <mergeCell ref="A440:E445"/>
    <mergeCell ref="A462:E463"/>
    <mergeCell ref="A292:E300"/>
    <mergeCell ref="A144:E145"/>
    <mergeCell ref="A146:E154"/>
    <mergeCell ref="A176:E177"/>
    <mergeCell ref="A178:E184"/>
    <mergeCell ref="A204:E205"/>
    <mergeCell ref="A206:E212"/>
    <mergeCell ref="A230:E231"/>
    <mergeCell ref="A232:E238"/>
    <mergeCell ref="A256:E257"/>
    <mergeCell ref="A258:E264"/>
    <mergeCell ref="A290:E291"/>
    <mergeCell ref="A111:E119"/>
    <mergeCell ref="A2:E2"/>
    <mergeCell ref="A3:E10"/>
    <mergeCell ref="A29:E29"/>
    <mergeCell ref="A30:E38"/>
    <mergeCell ref="A56:E56"/>
    <mergeCell ref="A57:E57"/>
    <mergeCell ref="A58:E63"/>
    <mergeCell ref="A81:E81"/>
    <mergeCell ref="A82:E82"/>
    <mergeCell ref="A83:E87"/>
    <mergeCell ref="A109:E110"/>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460/16 - 493/16 a 495/16 - 497/16 schválené Radou Olomouckého kraje 29.9.2016</oddHeader>
    <oddFooter xml:space="preserve">&amp;L&amp;"Arial,Kurzíva"5.1. - Rozpočet Olomouckého kraje 2016 - rozpočtové změny 
Příloha č.1: Rozpočtové změny č. 460/16 - 493/16 a 495/16 - 497/16 schválené Radou Olomouckého kraje 29.9.2016&amp;R&amp;"Arial,Kurzíva"Strana &amp;P (celkem 58)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3"/>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4" t="s">
        <v>196</v>
      </c>
    </row>
    <row r="2" spans="1:5" ht="15" customHeight="1" x14ac:dyDescent="0.2">
      <c r="A2" s="246" t="s">
        <v>60</v>
      </c>
      <c r="B2" s="246"/>
      <c r="C2" s="246"/>
      <c r="D2" s="246"/>
      <c r="E2" s="246"/>
    </row>
    <row r="3" spans="1:5" ht="15" customHeight="1" x14ac:dyDescent="0.2">
      <c r="A3" s="246" t="s">
        <v>61</v>
      </c>
      <c r="B3" s="246"/>
      <c r="C3" s="246"/>
      <c r="D3" s="246"/>
      <c r="E3" s="246"/>
    </row>
    <row r="4" spans="1:5" ht="15" customHeight="1" x14ac:dyDescent="0.2">
      <c r="A4" s="245" t="s">
        <v>197</v>
      </c>
      <c r="B4" s="245"/>
      <c r="C4" s="245"/>
      <c r="D4" s="245"/>
      <c r="E4" s="245"/>
    </row>
    <row r="5" spans="1:5" ht="15" customHeight="1" x14ac:dyDescent="0.2">
      <c r="A5" s="245"/>
      <c r="B5" s="245"/>
      <c r="C5" s="245"/>
      <c r="D5" s="245"/>
      <c r="E5" s="245"/>
    </row>
    <row r="6" spans="1:5" ht="15" customHeight="1" x14ac:dyDescent="0.2">
      <c r="A6" s="245"/>
      <c r="B6" s="245"/>
      <c r="C6" s="245"/>
      <c r="D6" s="245"/>
      <c r="E6" s="245"/>
    </row>
    <row r="7" spans="1:5" ht="15" customHeight="1" x14ac:dyDescent="0.2">
      <c r="A7" s="245"/>
      <c r="B7" s="245"/>
      <c r="C7" s="245"/>
      <c r="D7" s="245"/>
      <c r="E7" s="245"/>
    </row>
    <row r="8" spans="1:5" ht="15" customHeight="1" x14ac:dyDescent="0.2">
      <c r="A8" s="245"/>
      <c r="B8" s="245"/>
      <c r="C8" s="245"/>
      <c r="D8" s="245"/>
      <c r="E8" s="245"/>
    </row>
    <row r="9" spans="1:5" ht="15" customHeight="1" x14ac:dyDescent="0.2">
      <c r="A9" s="245"/>
      <c r="B9" s="245"/>
      <c r="C9" s="245"/>
      <c r="D9" s="245"/>
      <c r="E9" s="245"/>
    </row>
    <row r="10" spans="1:5" ht="15" customHeight="1" x14ac:dyDescent="0.2">
      <c r="A10" s="36"/>
      <c r="B10" s="36"/>
      <c r="C10" s="36"/>
      <c r="D10" s="36"/>
      <c r="E10" s="36"/>
    </row>
    <row r="11" spans="1:5" ht="15" customHeight="1" x14ac:dyDescent="0.25">
      <c r="A11" s="5" t="s">
        <v>1</v>
      </c>
      <c r="B11" s="6"/>
      <c r="C11" s="6"/>
      <c r="D11" s="6"/>
      <c r="E11" s="6"/>
    </row>
    <row r="12" spans="1:5" ht="15" customHeight="1" x14ac:dyDescent="0.2">
      <c r="A12" s="7" t="s">
        <v>47</v>
      </c>
      <c r="B12" s="6"/>
      <c r="C12" s="6"/>
      <c r="D12" s="6"/>
      <c r="E12" s="8" t="s">
        <v>48</v>
      </c>
    </row>
    <row r="13" spans="1:5" ht="15" customHeight="1" x14ac:dyDescent="0.25">
      <c r="A13" s="120"/>
      <c r="B13" s="5"/>
      <c r="C13" s="6"/>
      <c r="D13" s="6"/>
      <c r="E13" s="10"/>
    </row>
    <row r="14" spans="1:5" ht="15" customHeight="1" x14ac:dyDescent="0.2">
      <c r="B14" s="121" t="s">
        <v>49</v>
      </c>
      <c r="C14" s="121" t="s">
        <v>50</v>
      </c>
      <c r="D14" s="122" t="s">
        <v>51</v>
      </c>
      <c r="E14" s="121" t="s">
        <v>52</v>
      </c>
    </row>
    <row r="15" spans="1:5" ht="15" customHeight="1" x14ac:dyDescent="0.2">
      <c r="B15" s="123">
        <v>33034</v>
      </c>
      <c r="C15" s="124"/>
      <c r="D15" s="125" t="s">
        <v>53</v>
      </c>
      <c r="E15" s="126">
        <v>615829</v>
      </c>
    </row>
    <row r="16" spans="1:5" ht="15" customHeight="1" x14ac:dyDescent="0.2">
      <c r="B16" s="127"/>
      <c r="C16" s="128" t="s">
        <v>54</v>
      </c>
      <c r="D16" s="129"/>
      <c r="E16" s="130">
        <f>SUM(E15:E15)</f>
        <v>615829</v>
      </c>
    </row>
    <row r="17" spans="1:5" ht="15" customHeight="1" x14ac:dyDescent="0.25">
      <c r="A17" s="40"/>
      <c r="B17" s="42"/>
      <c r="C17" s="42"/>
      <c r="D17" s="42"/>
      <c r="E17" s="42"/>
    </row>
    <row r="18" spans="1:5" ht="15" customHeight="1" x14ac:dyDescent="0.25">
      <c r="A18" s="5" t="s">
        <v>17</v>
      </c>
      <c r="B18" s="6"/>
      <c r="C18" s="6"/>
      <c r="D18" s="6"/>
      <c r="E18" s="120"/>
    </row>
    <row r="19" spans="1:5" ht="15" customHeight="1" x14ac:dyDescent="0.2">
      <c r="A19" s="7" t="s">
        <v>47</v>
      </c>
      <c r="B19" s="6"/>
      <c r="C19" s="6"/>
      <c r="D19" s="6"/>
      <c r="E19" s="8" t="s">
        <v>48</v>
      </c>
    </row>
    <row r="20" spans="1:5" ht="15" customHeight="1" x14ac:dyDescent="0.2"/>
    <row r="21" spans="1:5" ht="15" customHeight="1" x14ac:dyDescent="0.2">
      <c r="B21" s="121" t="s">
        <v>49</v>
      </c>
      <c r="C21" s="121" t="s">
        <v>50</v>
      </c>
      <c r="D21" s="131" t="s">
        <v>51</v>
      </c>
      <c r="E21" s="121" t="s">
        <v>52</v>
      </c>
    </row>
    <row r="22" spans="1:5" ht="15" customHeight="1" x14ac:dyDescent="0.2">
      <c r="B22" s="123">
        <v>33034</v>
      </c>
      <c r="C22" s="124"/>
      <c r="D22" s="132" t="s">
        <v>63</v>
      </c>
      <c r="E22" s="126">
        <v>615829</v>
      </c>
    </row>
    <row r="23" spans="1:5" ht="15" customHeight="1" x14ac:dyDescent="0.2">
      <c r="A23" s="133"/>
      <c r="B23" s="134"/>
      <c r="C23" s="128" t="s">
        <v>54</v>
      </c>
      <c r="D23" s="135"/>
      <c r="E23" s="136">
        <f>SUM(E22:E22)</f>
        <v>615829</v>
      </c>
    </row>
    <row r="24" spans="1:5" ht="15" customHeight="1" x14ac:dyDescent="0.2"/>
    <row r="25" spans="1:5" ht="15" customHeight="1" x14ac:dyDescent="0.2"/>
    <row r="26" spans="1:5" ht="15" customHeight="1" x14ac:dyDescent="0.25">
      <c r="A26" s="4" t="s">
        <v>198</v>
      </c>
    </row>
    <row r="27" spans="1:5" ht="15" customHeight="1" x14ac:dyDescent="0.2">
      <c r="A27" s="246" t="s">
        <v>60</v>
      </c>
      <c r="B27" s="246"/>
      <c r="C27" s="246"/>
      <c r="D27" s="246"/>
      <c r="E27" s="246"/>
    </row>
    <row r="28" spans="1:5" ht="15" customHeight="1" x14ac:dyDescent="0.2">
      <c r="A28" s="246" t="s">
        <v>199</v>
      </c>
      <c r="B28" s="246"/>
      <c r="C28" s="246"/>
      <c r="D28" s="246"/>
      <c r="E28" s="246"/>
    </row>
    <row r="29" spans="1:5" ht="15" customHeight="1" x14ac:dyDescent="0.2">
      <c r="A29" s="250" t="s">
        <v>200</v>
      </c>
      <c r="B29" s="250"/>
      <c r="C29" s="250"/>
      <c r="D29" s="250"/>
      <c r="E29" s="250"/>
    </row>
    <row r="30" spans="1:5" ht="15" customHeight="1" x14ac:dyDescent="0.2">
      <c r="A30" s="250"/>
      <c r="B30" s="250"/>
      <c r="C30" s="250"/>
      <c r="D30" s="250"/>
      <c r="E30" s="250"/>
    </row>
    <row r="31" spans="1:5" ht="15" customHeight="1" x14ac:dyDescent="0.2">
      <c r="A31" s="250"/>
      <c r="B31" s="250"/>
      <c r="C31" s="250"/>
      <c r="D31" s="250"/>
      <c r="E31" s="250"/>
    </row>
    <row r="32" spans="1:5" ht="15" customHeight="1" x14ac:dyDescent="0.2">
      <c r="A32" s="250"/>
      <c r="B32" s="250"/>
      <c r="C32" s="250"/>
      <c r="D32" s="250"/>
      <c r="E32" s="250"/>
    </row>
    <row r="33" spans="1:5" ht="15" customHeight="1" x14ac:dyDescent="0.2">
      <c r="A33" s="250"/>
      <c r="B33" s="250"/>
      <c r="C33" s="250"/>
      <c r="D33" s="250"/>
      <c r="E33" s="250"/>
    </row>
    <row r="34" spans="1:5" ht="15" customHeight="1" x14ac:dyDescent="0.2">
      <c r="A34" s="250"/>
      <c r="B34" s="250"/>
      <c r="C34" s="250"/>
      <c r="D34" s="250"/>
      <c r="E34" s="250"/>
    </row>
    <row r="35" spans="1:5" ht="15" customHeight="1" x14ac:dyDescent="0.2">
      <c r="A35" s="250"/>
      <c r="B35" s="250"/>
      <c r="C35" s="250"/>
      <c r="D35" s="250"/>
      <c r="E35" s="250"/>
    </row>
    <row r="36" spans="1:5" ht="15" customHeight="1" x14ac:dyDescent="0.2">
      <c r="A36" s="250"/>
      <c r="B36" s="250"/>
      <c r="C36" s="250"/>
      <c r="D36" s="250"/>
      <c r="E36" s="250"/>
    </row>
    <row r="37" spans="1:5" ht="15" customHeight="1" x14ac:dyDescent="0.2">
      <c r="A37" s="104"/>
      <c r="B37" s="137"/>
      <c r="C37" s="104"/>
      <c r="D37" s="104"/>
      <c r="E37" s="104"/>
    </row>
    <row r="38" spans="1:5" ht="15" customHeight="1" x14ac:dyDescent="0.25">
      <c r="A38" s="5" t="s">
        <v>1</v>
      </c>
      <c r="B38" s="38"/>
      <c r="C38" s="6"/>
      <c r="D38" s="6"/>
      <c r="E38" s="6"/>
    </row>
    <row r="39" spans="1:5" ht="15" customHeight="1" x14ac:dyDescent="0.2">
      <c r="A39" s="69" t="s">
        <v>81</v>
      </c>
      <c r="B39" s="6"/>
      <c r="C39" s="6"/>
      <c r="D39" s="6"/>
      <c r="E39" s="8" t="s">
        <v>162</v>
      </c>
    </row>
    <row r="40" spans="1:5" ht="15" customHeight="1" x14ac:dyDescent="0.25">
      <c r="A40" s="138"/>
      <c r="B40" s="139"/>
      <c r="C40" s="27"/>
      <c r="D40" s="27"/>
      <c r="E40" s="76"/>
    </row>
    <row r="41" spans="1:5" ht="15" customHeight="1" x14ac:dyDescent="0.2">
      <c r="B41" s="140" t="s">
        <v>49</v>
      </c>
      <c r="C41" s="140" t="s">
        <v>50</v>
      </c>
      <c r="D41" s="141" t="s">
        <v>51</v>
      </c>
      <c r="E41" s="142" t="s">
        <v>52</v>
      </c>
    </row>
    <row r="42" spans="1:5" ht="15" customHeight="1" x14ac:dyDescent="0.2">
      <c r="B42" s="143">
        <v>109517018</v>
      </c>
      <c r="C42" s="144"/>
      <c r="D42" s="125" t="s">
        <v>53</v>
      </c>
      <c r="E42" s="126">
        <v>102713.7</v>
      </c>
    </row>
    <row r="43" spans="1:5" ht="15" customHeight="1" x14ac:dyDescent="0.2">
      <c r="B43" s="143">
        <v>109117017</v>
      </c>
      <c r="C43" s="144"/>
      <c r="D43" s="125" t="s">
        <v>53</v>
      </c>
      <c r="E43" s="126">
        <v>582044.30000000005</v>
      </c>
    </row>
    <row r="44" spans="1:5" ht="15" customHeight="1" x14ac:dyDescent="0.2">
      <c r="B44" s="145"/>
      <c r="C44" s="146" t="s">
        <v>54</v>
      </c>
      <c r="D44" s="147"/>
      <c r="E44" s="148">
        <f>SUM(E42:E43)</f>
        <v>684758</v>
      </c>
    </row>
    <row r="45" spans="1:5" ht="15" customHeight="1" x14ac:dyDescent="0.2"/>
    <row r="46" spans="1:5" ht="15" customHeight="1" x14ac:dyDescent="0.25">
      <c r="A46" s="5" t="s">
        <v>17</v>
      </c>
      <c r="B46" s="6"/>
      <c r="C46" s="6"/>
      <c r="D46" s="138"/>
      <c r="E46" s="138"/>
    </row>
    <row r="47" spans="1:5" ht="15" customHeight="1" x14ac:dyDescent="0.2">
      <c r="A47" s="29" t="s">
        <v>67</v>
      </c>
      <c r="B47" s="27"/>
      <c r="C47" s="27"/>
      <c r="D47" s="27"/>
      <c r="E47" s="28" t="s">
        <v>68</v>
      </c>
    </row>
    <row r="48" spans="1:5" ht="15" customHeight="1" x14ac:dyDescent="0.2">
      <c r="A48" s="120"/>
      <c r="B48" s="70"/>
      <c r="C48" s="6"/>
      <c r="D48" s="120"/>
      <c r="E48" s="71"/>
    </row>
    <row r="49" spans="1:5" ht="15" customHeight="1" x14ac:dyDescent="0.2">
      <c r="A49" s="63"/>
      <c r="B49" s="63"/>
      <c r="C49" s="121" t="s">
        <v>50</v>
      </c>
      <c r="D49" s="131" t="s">
        <v>55</v>
      </c>
      <c r="E49" s="121" t="s">
        <v>52</v>
      </c>
    </row>
    <row r="50" spans="1:5" ht="15" customHeight="1" x14ac:dyDescent="0.2">
      <c r="A50" s="149"/>
      <c r="B50" s="150"/>
      <c r="C50" s="151">
        <v>6409</v>
      </c>
      <c r="D50" s="152" t="s">
        <v>76</v>
      </c>
      <c r="E50" s="126">
        <v>684758</v>
      </c>
    </row>
    <row r="51" spans="1:5" ht="15" customHeight="1" x14ac:dyDescent="0.2">
      <c r="A51" s="133"/>
      <c r="B51" s="6"/>
      <c r="C51" s="128" t="s">
        <v>54</v>
      </c>
      <c r="D51" s="135"/>
      <c r="E51" s="136">
        <f>SUM(E50:E50)</f>
        <v>684758</v>
      </c>
    </row>
    <row r="52" spans="1:5" ht="15" customHeight="1" x14ac:dyDescent="0.2"/>
    <row r="53" spans="1:5" ht="15" customHeight="1" x14ac:dyDescent="0.2"/>
    <row r="54" spans="1:5" ht="15" customHeight="1" x14ac:dyDescent="0.2"/>
    <row r="55" spans="1:5" ht="15" customHeight="1" x14ac:dyDescent="0.25">
      <c r="A55" s="4" t="s">
        <v>201</v>
      </c>
    </row>
    <row r="56" spans="1:5" ht="15" customHeight="1" x14ac:dyDescent="0.2">
      <c r="A56" s="246" t="s">
        <v>45</v>
      </c>
      <c r="B56" s="246"/>
      <c r="C56" s="246"/>
      <c r="D56" s="246"/>
      <c r="E56" s="246"/>
    </row>
    <row r="57" spans="1:5" ht="15" customHeight="1" x14ac:dyDescent="0.2">
      <c r="A57" s="245" t="s">
        <v>202</v>
      </c>
      <c r="B57" s="245"/>
      <c r="C57" s="245"/>
      <c r="D57" s="245"/>
      <c r="E57" s="245"/>
    </row>
    <row r="58" spans="1:5" ht="15" customHeight="1" x14ac:dyDescent="0.2">
      <c r="A58" s="245"/>
      <c r="B58" s="245"/>
      <c r="C58" s="245"/>
      <c r="D58" s="245"/>
      <c r="E58" s="245"/>
    </row>
    <row r="59" spans="1:5" ht="15" customHeight="1" x14ac:dyDescent="0.2">
      <c r="A59" s="245"/>
      <c r="B59" s="245"/>
      <c r="C59" s="245"/>
      <c r="D59" s="245"/>
      <c r="E59" s="245"/>
    </row>
    <row r="60" spans="1:5" ht="15" customHeight="1" x14ac:dyDescent="0.2">
      <c r="A60" s="245"/>
      <c r="B60" s="245"/>
      <c r="C60" s="245"/>
      <c r="D60" s="245"/>
      <c r="E60" s="245"/>
    </row>
    <row r="61" spans="1:5" ht="15" customHeight="1" x14ac:dyDescent="0.2">
      <c r="A61" s="245"/>
      <c r="B61" s="245"/>
      <c r="C61" s="245"/>
      <c r="D61" s="245"/>
      <c r="E61" s="245"/>
    </row>
    <row r="62" spans="1:5" ht="15" customHeight="1" x14ac:dyDescent="0.2">
      <c r="A62" s="245"/>
      <c r="B62" s="245"/>
      <c r="C62" s="245"/>
      <c r="D62" s="245"/>
      <c r="E62" s="245"/>
    </row>
    <row r="63" spans="1:5" ht="15" customHeight="1" x14ac:dyDescent="0.2">
      <c r="A63" s="245"/>
      <c r="B63" s="245"/>
      <c r="C63" s="245"/>
      <c r="D63" s="245"/>
      <c r="E63" s="245"/>
    </row>
    <row r="64" spans="1:5" ht="15" customHeight="1" x14ac:dyDescent="0.2">
      <c r="A64" s="245"/>
      <c r="B64" s="245"/>
      <c r="C64" s="245"/>
      <c r="D64" s="245"/>
      <c r="E64" s="245"/>
    </row>
    <row r="65" spans="1:5" ht="15" customHeight="1" x14ac:dyDescent="0.2"/>
    <row r="66" spans="1:5" ht="15" customHeight="1" x14ac:dyDescent="0.25">
      <c r="A66" s="5" t="s">
        <v>1</v>
      </c>
      <c r="B66" s="6"/>
      <c r="C66" s="6"/>
      <c r="D66" s="6"/>
      <c r="E66" s="6"/>
    </row>
    <row r="67" spans="1:5" ht="15" customHeight="1" x14ac:dyDescent="0.2">
      <c r="A67" s="7" t="s">
        <v>47</v>
      </c>
      <c r="B67" s="6"/>
      <c r="C67" s="6"/>
      <c r="D67" s="6"/>
      <c r="E67" s="8" t="s">
        <v>48</v>
      </c>
    </row>
    <row r="68" spans="1:5" ht="15" customHeight="1" x14ac:dyDescent="0.25">
      <c r="A68" s="120"/>
      <c r="B68" s="5"/>
      <c r="C68" s="6"/>
      <c r="D68" s="6"/>
      <c r="E68" s="10"/>
    </row>
    <row r="69" spans="1:5" ht="15" customHeight="1" x14ac:dyDescent="0.2">
      <c r="A69" s="138"/>
      <c r="B69" s="121" t="s">
        <v>49</v>
      </c>
      <c r="C69" s="121" t="s">
        <v>50</v>
      </c>
      <c r="D69" s="122" t="s">
        <v>51</v>
      </c>
      <c r="E69" s="121" t="s">
        <v>52</v>
      </c>
    </row>
    <row r="70" spans="1:5" ht="15" customHeight="1" x14ac:dyDescent="0.2">
      <c r="A70" s="138"/>
      <c r="B70" s="123">
        <v>33025</v>
      </c>
      <c r="C70" s="124"/>
      <c r="D70" s="125" t="s">
        <v>53</v>
      </c>
      <c r="E70" s="126">
        <v>-25</v>
      </c>
    </row>
    <row r="71" spans="1:5" ht="15" customHeight="1" x14ac:dyDescent="0.2">
      <c r="A71" s="138"/>
      <c r="B71" s="127"/>
      <c r="C71" s="128" t="s">
        <v>54</v>
      </c>
      <c r="D71" s="129"/>
      <c r="E71" s="130">
        <f>SUM(E70:E70)</f>
        <v>-25</v>
      </c>
    </row>
    <row r="72" spans="1:5" ht="15" customHeight="1" x14ac:dyDescent="0.2">
      <c r="A72" s="138"/>
      <c r="B72" s="133"/>
      <c r="C72" s="23"/>
      <c r="D72" s="6"/>
      <c r="E72" s="24"/>
    </row>
    <row r="73" spans="1:5" ht="15" customHeight="1" x14ac:dyDescent="0.25">
      <c r="A73" s="25" t="s">
        <v>17</v>
      </c>
      <c r="B73" s="26"/>
      <c r="C73" s="27"/>
      <c r="D73" s="27"/>
      <c r="E73" s="138"/>
    </row>
    <row r="74" spans="1:5" ht="15" customHeight="1" x14ac:dyDescent="0.2">
      <c r="A74" s="7" t="s">
        <v>47</v>
      </c>
      <c r="B74" s="26"/>
      <c r="C74" s="27"/>
      <c r="D74" s="27"/>
      <c r="E74" s="28" t="s">
        <v>48</v>
      </c>
    </row>
    <row r="75" spans="1:5" ht="15" customHeight="1" x14ac:dyDescent="0.2">
      <c r="A75" s="29"/>
      <c r="B75" s="26"/>
      <c r="C75" s="27"/>
      <c r="D75" s="27"/>
      <c r="E75" s="28"/>
    </row>
    <row r="76" spans="1:5" ht="15" customHeight="1" x14ac:dyDescent="0.2">
      <c r="C76" s="140" t="s">
        <v>50</v>
      </c>
      <c r="D76" s="141" t="s">
        <v>55</v>
      </c>
      <c r="E76" s="121" t="s">
        <v>52</v>
      </c>
    </row>
    <row r="77" spans="1:5" ht="15" customHeight="1" x14ac:dyDescent="0.2">
      <c r="C77" s="151">
        <v>3117</v>
      </c>
      <c r="D77" s="153" t="s">
        <v>56</v>
      </c>
      <c r="E77" s="126">
        <v>-25</v>
      </c>
    </row>
    <row r="78" spans="1:5" ht="15" customHeight="1" x14ac:dyDescent="0.2">
      <c r="C78" s="128" t="s">
        <v>54</v>
      </c>
      <c r="D78" s="135"/>
      <c r="E78" s="136">
        <f>SUM(E77:E77)</f>
        <v>-25</v>
      </c>
    </row>
    <row r="79" spans="1:5" ht="15" customHeight="1" x14ac:dyDescent="0.2"/>
    <row r="80" spans="1:5" ht="15" customHeight="1" x14ac:dyDescent="0.2"/>
    <row r="81" spans="1:5" ht="15" customHeight="1" x14ac:dyDescent="0.25">
      <c r="A81" s="4" t="s">
        <v>203</v>
      </c>
    </row>
    <row r="82" spans="1:5" ht="15" customHeight="1" x14ac:dyDescent="0.2">
      <c r="A82" s="246" t="s">
        <v>45</v>
      </c>
      <c r="B82" s="246"/>
      <c r="C82" s="246"/>
      <c r="D82" s="246"/>
      <c r="E82" s="246"/>
    </row>
    <row r="83" spans="1:5" ht="15" customHeight="1" x14ac:dyDescent="0.2">
      <c r="A83" s="245" t="s">
        <v>204</v>
      </c>
      <c r="B83" s="245"/>
      <c r="C83" s="245"/>
      <c r="D83" s="245"/>
      <c r="E83" s="245"/>
    </row>
    <row r="84" spans="1:5" ht="15" customHeight="1" x14ac:dyDescent="0.2">
      <c r="A84" s="245"/>
      <c r="B84" s="245"/>
      <c r="C84" s="245"/>
      <c r="D84" s="245"/>
      <c r="E84" s="245"/>
    </row>
    <row r="85" spans="1:5" ht="15" customHeight="1" x14ac:dyDescent="0.2">
      <c r="A85" s="245"/>
      <c r="B85" s="245"/>
      <c r="C85" s="245"/>
      <c r="D85" s="245"/>
      <c r="E85" s="245"/>
    </row>
    <row r="86" spans="1:5" ht="15" customHeight="1" x14ac:dyDescent="0.2">
      <c r="A86" s="245"/>
      <c r="B86" s="245"/>
      <c r="C86" s="245"/>
      <c r="D86" s="245"/>
      <c r="E86" s="245"/>
    </row>
    <row r="87" spans="1:5" ht="15" customHeight="1" x14ac:dyDescent="0.2">
      <c r="A87" s="245"/>
      <c r="B87" s="245"/>
      <c r="C87" s="245"/>
      <c r="D87" s="245"/>
      <c r="E87" s="245"/>
    </row>
    <row r="88" spans="1:5" ht="15" customHeight="1" x14ac:dyDescent="0.2">
      <c r="A88" s="245"/>
      <c r="B88" s="245"/>
      <c r="C88" s="245"/>
      <c r="D88" s="245"/>
      <c r="E88" s="245"/>
    </row>
    <row r="89" spans="1:5" ht="15" customHeight="1" x14ac:dyDescent="0.2">
      <c r="A89" s="245"/>
      <c r="B89" s="245"/>
      <c r="C89" s="245"/>
      <c r="D89" s="245"/>
      <c r="E89" s="245"/>
    </row>
    <row r="90" spans="1:5" ht="15" customHeight="1" x14ac:dyDescent="0.2">
      <c r="A90" s="36"/>
      <c r="B90" s="36"/>
      <c r="C90" s="36"/>
      <c r="D90" s="36"/>
      <c r="E90" s="36"/>
    </row>
    <row r="91" spans="1:5" ht="15" customHeight="1" x14ac:dyDescent="0.25">
      <c r="A91" s="5" t="s">
        <v>1</v>
      </c>
      <c r="B91" s="6"/>
      <c r="C91" s="6"/>
      <c r="D91" s="6"/>
      <c r="E91" s="6"/>
    </row>
    <row r="92" spans="1:5" ht="15" customHeight="1" x14ac:dyDescent="0.2">
      <c r="A92" s="29" t="s">
        <v>67</v>
      </c>
      <c r="B92" s="27"/>
      <c r="C92" s="27"/>
      <c r="D92" s="27"/>
      <c r="E92" s="28" t="s">
        <v>68</v>
      </c>
    </row>
    <row r="93" spans="1:5" ht="15" customHeight="1" x14ac:dyDescent="0.25">
      <c r="A93" s="120"/>
      <c r="B93" s="5"/>
      <c r="C93" s="6"/>
      <c r="D93" s="6"/>
      <c r="E93" s="10"/>
    </row>
    <row r="94" spans="1:5" ht="15" customHeight="1" x14ac:dyDescent="0.2">
      <c r="B94" s="121" t="s">
        <v>49</v>
      </c>
      <c r="C94" s="121" t="s">
        <v>50</v>
      </c>
      <c r="D94" s="122" t="s">
        <v>51</v>
      </c>
      <c r="E94" s="142" t="s">
        <v>52</v>
      </c>
    </row>
    <row r="95" spans="1:5" ht="15" customHeight="1" x14ac:dyDescent="0.2">
      <c r="B95" s="123">
        <v>14018</v>
      </c>
      <c r="C95" s="124"/>
      <c r="D95" s="125" t="s">
        <v>53</v>
      </c>
      <c r="E95" s="126">
        <v>-19418.580000000002</v>
      </c>
    </row>
    <row r="96" spans="1:5" ht="15" customHeight="1" x14ac:dyDescent="0.2">
      <c r="B96" s="127"/>
      <c r="C96" s="128" t="s">
        <v>54</v>
      </c>
      <c r="D96" s="129"/>
      <c r="E96" s="130">
        <f>SUM(E95:E95)</f>
        <v>-19418.580000000002</v>
      </c>
    </row>
    <row r="97" spans="1:5" ht="15" customHeight="1" x14ac:dyDescent="0.25">
      <c r="A97" s="40"/>
      <c r="B97" s="42"/>
      <c r="C97" s="42"/>
      <c r="D97" s="42"/>
      <c r="E97" s="42"/>
    </row>
    <row r="98" spans="1:5" ht="15" customHeight="1" x14ac:dyDescent="0.25">
      <c r="A98" s="25" t="s">
        <v>17</v>
      </c>
      <c r="B98" s="27"/>
      <c r="C98" s="27"/>
      <c r="D98" s="27"/>
      <c r="E98" s="138"/>
    </row>
    <row r="99" spans="1:5" ht="15" customHeight="1" x14ac:dyDescent="0.2">
      <c r="A99" s="29" t="s">
        <v>69</v>
      </c>
      <c r="B99" s="11"/>
      <c r="C99" s="11"/>
      <c r="D99" s="11"/>
      <c r="E99" s="11" t="s">
        <v>70</v>
      </c>
    </row>
    <row r="100" spans="1:5" ht="15" customHeight="1" x14ac:dyDescent="0.2">
      <c r="A100" s="138"/>
      <c r="B100" s="55"/>
      <c r="C100" s="27"/>
      <c r="E100" s="56"/>
    </row>
    <row r="101" spans="1:5" ht="15" customHeight="1" x14ac:dyDescent="0.2">
      <c r="B101" s="66"/>
      <c r="C101" s="140" t="s">
        <v>50</v>
      </c>
      <c r="D101" s="154" t="s">
        <v>55</v>
      </c>
      <c r="E101" s="142" t="s">
        <v>52</v>
      </c>
    </row>
    <row r="102" spans="1:5" ht="15" customHeight="1" x14ac:dyDescent="0.2">
      <c r="B102" s="155"/>
      <c r="C102" s="156">
        <v>4349</v>
      </c>
      <c r="D102" s="157" t="s">
        <v>95</v>
      </c>
      <c r="E102" s="158">
        <f>-3168.58-16250</f>
        <v>-19418.580000000002</v>
      </c>
    </row>
    <row r="103" spans="1:5" ht="15" customHeight="1" x14ac:dyDescent="0.2">
      <c r="B103" s="133"/>
      <c r="C103" s="128" t="s">
        <v>54</v>
      </c>
      <c r="D103" s="129"/>
      <c r="E103" s="130">
        <f>SUM(E102:E102)</f>
        <v>-19418.580000000002</v>
      </c>
    </row>
    <row r="104" spans="1:5" ht="15" customHeight="1" x14ac:dyDescent="0.2"/>
    <row r="105" spans="1:5" ht="15" customHeight="1" x14ac:dyDescent="0.2"/>
    <row r="106" spans="1:5" ht="15" customHeight="1" x14ac:dyDescent="0.2"/>
    <row r="107" spans="1:5" ht="15" customHeight="1" x14ac:dyDescent="0.2"/>
    <row r="108" spans="1:5" ht="15" customHeight="1" x14ac:dyDescent="0.25">
      <c r="A108" s="4" t="s">
        <v>205</v>
      </c>
    </row>
    <row r="109" spans="1:5" ht="15" customHeight="1" x14ac:dyDescent="0.2">
      <c r="A109" s="246" t="s">
        <v>85</v>
      </c>
      <c r="B109" s="246"/>
      <c r="C109" s="246"/>
      <c r="D109" s="246"/>
      <c r="E109" s="246"/>
    </row>
    <row r="110" spans="1:5" ht="15" customHeight="1" x14ac:dyDescent="0.2">
      <c r="A110" s="246"/>
      <c r="B110" s="246"/>
      <c r="C110" s="246"/>
      <c r="D110" s="246"/>
      <c r="E110" s="246"/>
    </row>
    <row r="111" spans="1:5" ht="15" customHeight="1" x14ac:dyDescent="0.2">
      <c r="A111" s="245" t="s">
        <v>206</v>
      </c>
      <c r="B111" s="245"/>
      <c r="C111" s="245"/>
      <c r="D111" s="245"/>
      <c r="E111" s="245"/>
    </row>
    <row r="112" spans="1:5" ht="15" customHeight="1" x14ac:dyDescent="0.2">
      <c r="A112" s="245"/>
      <c r="B112" s="245"/>
      <c r="C112" s="245"/>
      <c r="D112" s="245"/>
      <c r="E112" s="245"/>
    </row>
    <row r="113" spans="1:5" ht="15" customHeight="1" x14ac:dyDescent="0.2">
      <c r="A113" s="245"/>
      <c r="B113" s="245"/>
      <c r="C113" s="245"/>
      <c r="D113" s="245"/>
      <c r="E113" s="245"/>
    </row>
    <row r="114" spans="1:5" ht="15" customHeight="1" x14ac:dyDescent="0.2">
      <c r="A114" s="245"/>
      <c r="B114" s="245"/>
      <c r="C114" s="245"/>
      <c r="D114" s="245"/>
      <c r="E114" s="245"/>
    </row>
    <row r="115" spans="1:5" ht="15" customHeight="1" x14ac:dyDescent="0.2">
      <c r="A115" s="245"/>
      <c r="B115" s="245"/>
      <c r="C115" s="245"/>
      <c r="D115" s="245"/>
      <c r="E115" s="245"/>
    </row>
    <row r="116" spans="1:5" ht="15" customHeight="1" x14ac:dyDescent="0.2">
      <c r="A116" s="245"/>
      <c r="B116" s="245"/>
      <c r="C116" s="245"/>
      <c r="D116" s="245"/>
      <c r="E116" s="245"/>
    </row>
    <row r="117" spans="1:5" ht="15" customHeight="1" x14ac:dyDescent="0.2">
      <c r="A117" s="245"/>
      <c r="B117" s="245"/>
      <c r="C117" s="245"/>
      <c r="D117" s="245"/>
      <c r="E117" s="245"/>
    </row>
    <row r="118" spans="1:5" ht="15" customHeight="1" x14ac:dyDescent="0.2">
      <c r="A118" s="36"/>
      <c r="B118" s="36"/>
      <c r="C118" s="36"/>
      <c r="D118" s="36"/>
      <c r="E118" s="36"/>
    </row>
    <row r="119" spans="1:5" ht="15" customHeight="1" x14ac:dyDescent="0.25">
      <c r="A119" s="5" t="s">
        <v>17</v>
      </c>
      <c r="B119" s="6"/>
      <c r="C119" s="6"/>
      <c r="D119" s="138"/>
      <c r="E119" s="138"/>
    </row>
    <row r="120" spans="1:5" ht="15" customHeight="1" x14ac:dyDescent="0.2">
      <c r="A120" s="7" t="s">
        <v>87</v>
      </c>
      <c r="B120" s="6"/>
      <c r="C120" s="6"/>
      <c r="D120" s="6"/>
      <c r="E120" s="8" t="s">
        <v>88</v>
      </c>
    </row>
    <row r="121" spans="1:5" ht="15" customHeight="1" x14ac:dyDescent="0.2">
      <c r="A121" s="120"/>
      <c r="B121" s="70"/>
      <c r="C121" s="6"/>
      <c r="D121" s="120"/>
      <c r="E121" s="71"/>
    </row>
    <row r="122" spans="1:5" ht="15" customHeight="1" x14ac:dyDescent="0.2">
      <c r="A122" s="63"/>
      <c r="B122" s="140" t="s">
        <v>49</v>
      </c>
      <c r="C122" s="121" t="s">
        <v>50</v>
      </c>
      <c r="D122" s="131" t="s">
        <v>55</v>
      </c>
      <c r="E122" s="121" t="s">
        <v>52</v>
      </c>
    </row>
    <row r="123" spans="1:5" ht="15" customHeight="1" x14ac:dyDescent="0.2">
      <c r="A123" s="149"/>
      <c r="B123" s="123">
        <v>10</v>
      </c>
      <c r="C123" s="151"/>
      <c r="D123" s="152" t="s">
        <v>89</v>
      </c>
      <c r="E123" s="126">
        <f>-1002435-116828-1139.55-200000-400000-400000-300000-4929-23664-29914-477370.46-686500-700000-453625</f>
        <v>-4796405.01</v>
      </c>
    </row>
    <row r="124" spans="1:5" ht="15" customHeight="1" x14ac:dyDescent="0.2">
      <c r="A124" s="149"/>
      <c r="B124" s="123">
        <v>10</v>
      </c>
      <c r="C124" s="151"/>
      <c r="D124" s="157" t="s">
        <v>95</v>
      </c>
      <c r="E124" s="126">
        <f>-146140.68-28798-8220-200000-3335780-68900-56901-13445-1000000-200000</f>
        <v>-5058184.68</v>
      </c>
    </row>
    <row r="125" spans="1:5" ht="15" customHeight="1" x14ac:dyDescent="0.2">
      <c r="A125" s="149"/>
      <c r="B125" s="123">
        <v>11</v>
      </c>
      <c r="C125" s="151"/>
      <c r="D125" s="152" t="s">
        <v>89</v>
      </c>
      <c r="E125" s="126">
        <f>-86078.9-22.6-73856.11-0.08-1100000</f>
        <v>-1259957.69</v>
      </c>
    </row>
    <row r="126" spans="1:5" ht="15" customHeight="1" x14ac:dyDescent="0.2">
      <c r="A126" s="149"/>
      <c r="B126" s="123">
        <v>11</v>
      </c>
      <c r="C126" s="151"/>
      <c r="D126" s="157" t="s">
        <v>95</v>
      </c>
      <c r="E126" s="126">
        <f>-69-0.01-181298-3200000-333976.51</f>
        <v>-3715343.5199999996</v>
      </c>
    </row>
    <row r="127" spans="1:5" ht="15" customHeight="1" x14ac:dyDescent="0.2">
      <c r="A127" s="149"/>
      <c r="B127" s="123">
        <v>12</v>
      </c>
      <c r="C127" s="151"/>
      <c r="D127" s="152" t="s">
        <v>89</v>
      </c>
      <c r="E127" s="126">
        <f>-4000000-605000-532811.9-1211868</f>
        <v>-6349679.9000000004</v>
      </c>
    </row>
    <row r="128" spans="1:5" ht="15" customHeight="1" x14ac:dyDescent="0.2">
      <c r="A128" s="149"/>
      <c r="B128" s="123">
        <v>13</v>
      </c>
      <c r="C128" s="151"/>
      <c r="D128" s="152" t="s">
        <v>89</v>
      </c>
      <c r="E128" s="126">
        <f>-800000-1500000</f>
        <v>-2300000</v>
      </c>
    </row>
    <row r="129" spans="1:5" ht="15" customHeight="1" x14ac:dyDescent="0.2">
      <c r="A129" s="149"/>
      <c r="B129" s="123">
        <v>13</v>
      </c>
      <c r="C129" s="151"/>
      <c r="D129" s="157" t="s">
        <v>95</v>
      </c>
      <c r="E129" s="126">
        <f>-12776.64-1500000</f>
        <v>-1512776.64</v>
      </c>
    </row>
    <row r="130" spans="1:5" ht="15" customHeight="1" x14ac:dyDescent="0.2">
      <c r="A130" s="149"/>
      <c r="B130" s="123">
        <v>14</v>
      </c>
      <c r="C130" s="151"/>
      <c r="D130" s="152" t="s">
        <v>89</v>
      </c>
      <c r="E130" s="126">
        <f>-984504-2580.28-300000</f>
        <v>-1287084.28</v>
      </c>
    </row>
    <row r="131" spans="1:5" ht="15" customHeight="1" x14ac:dyDescent="0.2">
      <c r="A131" s="133"/>
      <c r="B131" s="145"/>
      <c r="C131" s="128" t="s">
        <v>54</v>
      </c>
      <c r="D131" s="135"/>
      <c r="E131" s="136">
        <f>SUM(E123:E130)</f>
        <v>-26279431.719999999</v>
      </c>
    </row>
    <row r="132" spans="1:5" ht="15" customHeight="1" x14ac:dyDescent="0.2"/>
    <row r="133" spans="1:5" ht="15" customHeight="1" x14ac:dyDescent="0.25">
      <c r="A133" s="5" t="s">
        <v>17</v>
      </c>
      <c r="B133" s="6"/>
      <c r="C133" s="6"/>
      <c r="D133" s="138"/>
      <c r="E133" s="138"/>
    </row>
    <row r="134" spans="1:5" ht="15" customHeight="1" x14ac:dyDescent="0.2">
      <c r="A134" s="7" t="s">
        <v>87</v>
      </c>
      <c r="B134" s="6"/>
      <c r="C134" s="6"/>
      <c r="D134" s="6"/>
      <c r="E134" s="8" t="s">
        <v>207</v>
      </c>
    </row>
    <row r="135" spans="1:5" ht="15" customHeight="1" x14ac:dyDescent="0.2"/>
    <row r="136" spans="1:5" ht="15" customHeight="1" x14ac:dyDescent="0.2">
      <c r="C136" s="121" t="s">
        <v>50</v>
      </c>
      <c r="D136" s="131" t="s">
        <v>55</v>
      </c>
      <c r="E136" s="121" t="s">
        <v>52</v>
      </c>
    </row>
    <row r="137" spans="1:5" ht="15" customHeight="1" x14ac:dyDescent="0.2">
      <c r="C137" s="151">
        <v>2212</v>
      </c>
      <c r="D137" s="152" t="s">
        <v>89</v>
      </c>
      <c r="E137" s="126">
        <v>-2000000</v>
      </c>
    </row>
    <row r="138" spans="1:5" ht="15" customHeight="1" x14ac:dyDescent="0.2">
      <c r="C138" s="128" t="s">
        <v>54</v>
      </c>
      <c r="D138" s="135"/>
      <c r="E138" s="136">
        <f>SUM(E137:E137)</f>
        <v>-2000000</v>
      </c>
    </row>
    <row r="139" spans="1:5" ht="15" customHeight="1" x14ac:dyDescent="0.2"/>
    <row r="140" spans="1:5" ht="15" customHeight="1" x14ac:dyDescent="0.25">
      <c r="A140" s="5" t="s">
        <v>17</v>
      </c>
      <c r="B140" s="6"/>
      <c r="C140" s="6"/>
      <c r="D140" s="6"/>
      <c r="E140" s="6"/>
    </row>
    <row r="141" spans="1:5" ht="15" customHeight="1" x14ac:dyDescent="0.2">
      <c r="A141" s="7" t="s">
        <v>67</v>
      </c>
      <c r="B141" s="6"/>
      <c r="C141" s="6"/>
      <c r="D141" s="6"/>
      <c r="E141" s="8" t="s">
        <v>68</v>
      </c>
    </row>
    <row r="142" spans="1:5" ht="15" customHeight="1" x14ac:dyDescent="0.25">
      <c r="A142" s="120"/>
      <c r="B142" s="5"/>
      <c r="C142" s="6"/>
      <c r="D142" s="6"/>
      <c r="E142" s="10"/>
    </row>
    <row r="143" spans="1:5" ht="15" customHeight="1" x14ac:dyDescent="0.2">
      <c r="A143" s="63"/>
      <c r="B143" s="66"/>
      <c r="C143" s="121" t="s">
        <v>50</v>
      </c>
      <c r="D143" s="131" t="s">
        <v>55</v>
      </c>
      <c r="E143" s="121" t="s">
        <v>52</v>
      </c>
    </row>
    <row r="144" spans="1:5" ht="15" customHeight="1" x14ac:dyDescent="0.2">
      <c r="A144" s="155"/>
      <c r="B144" s="159"/>
      <c r="C144" s="151">
        <v>6409</v>
      </c>
      <c r="D144" s="157" t="s">
        <v>76</v>
      </c>
      <c r="E144" s="126">
        <v>28279431.719999999</v>
      </c>
    </row>
    <row r="145" spans="1:5" ht="15" customHeight="1" x14ac:dyDescent="0.2">
      <c r="A145" s="133"/>
      <c r="B145" s="160"/>
      <c r="C145" s="128" t="s">
        <v>54</v>
      </c>
      <c r="D145" s="135"/>
      <c r="E145" s="136">
        <f>SUM(E144:E144)</f>
        <v>28279431.719999999</v>
      </c>
    </row>
    <row r="146" spans="1:5" ht="15" customHeight="1" x14ac:dyDescent="0.2"/>
    <row r="147" spans="1:5" ht="15" customHeight="1" x14ac:dyDescent="0.2"/>
    <row r="148" spans="1:5" ht="15" customHeight="1" x14ac:dyDescent="0.25">
      <c r="A148" s="4" t="s">
        <v>208</v>
      </c>
    </row>
    <row r="149" spans="1:5" ht="15" customHeight="1" x14ac:dyDescent="0.2">
      <c r="A149" s="246" t="s">
        <v>85</v>
      </c>
      <c r="B149" s="246"/>
      <c r="C149" s="246"/>
      <c r="D149" s="246"/>
      <c r="E149" s="246"/>
    </row>
    <row r="150" spans="1:5" ht="15" customHeight="1" x14ac:dyDescent="0.2">
      <c r="A150" s="246"/>
      <c r="B150" s="246"/>
      <c r="C150" s="246"/>
      <c r="D150" s="246"/>
      <c r="E150" s="246"/>
    </row>
    <row r="151" spans="1:5" ht="15" customHeight="1" x14ac:dyDescent="0.2">
      <c r="A151" s="245" t="s">
        <v>209</v>
      </c>
      <c r="B151" s="245"/>
      <c r="C151" s="245"/>
      <c r="D151" s="245"/>
      <c r="E151" s="245"/>
    </row>
    <row r="152" spans="1:5" ht="15" customHeight="1" x14ac:dyDescent="0.2">
      <c r="A152" s="245"/>
      <c r="B152" s="245"/>
      <c r="C152" s="245"/>
      <c r="D152" s="245"/>
      <c r="E152" s="245"/>
    </row>
    <row r="153" spans="1:5" ht="15" customHeight="1" x14ac:dyDescent="0.2">
      <c r="A153" s="245"/>
      <c r="B153" s="245"/>
      <c r="C153" s="245"/>
      <c r="D153" s="245"/>
      <c r="E153" s="245"/>
    </row>
    <row r="154" spans="1:5" ht="15" customHeight="1" x14ac:dyDescent="0.2">
      <c r="A154" s="245"/>
      <c r="B154" s="245"/>
      <c r="C154" s="245"/>
      <c r="D154" s="245"/>
      <c r="E154" s="245"/>
    </row>
    <row r="155" spans="1:5" ht="15" customHeight="1" x14ac:dyDescent="0.2">
      <c r="A155" s="245"/>
      <c r="B155" s="245"/>
      <c r="C155" s="245"/>
      <c r="D155" s="245"/>
      <c r="E155" s="245"/>
    </row>
    <row r="156" spans="1:5" ht="15" customHeight="1" x14ac:dyDescent="0.2">
      <c r="A156" s="245"/>
      <c r="B156" s="245"/>
      <c r="C156" s="245"/>
      <c r="D156" s="245"/>
      <c r="E156" s="245"/>
    </row>
    <row r="157" spans="1:5" ht="15" customHeight="1" x14ac:dyDescent="0.2">
      <c r="A157" s="245"/>
      <c r="B157" s="245"/>
      <c r="C157" s="245"/>
      <c r="D157" s="245"/>
      <c r="E157" s="245"/>
    </row>
    <row r="158" spans="1:5" ht="15" customHeight="1" x14ac:dyDescent="0.2">
      <c r="A158" s="36"/>
      <c r="B158" s="36"/>
      <c r="C158" s="36"/>
      <c r="D158" s="36"/>
      <c r="E158" s="36"/>
    </row>
    <row r="159" spans="1:5" ht="15" customHeight="1" x14ac:dyDescent="0.2">
      <c r="A159" s="36"/>
      <c r="B159" s="36"/>
      <c r="C159" s="36"/>
      <c r="D159" s="36"/>
      <c r="E159" s="36"/>
    </row>
    <row r="160" spans="1:5" ht="15" customHeight="1" x14ac:dyDescent="0.2">
      <c r="A160" s="36"/>
      <c r="B160" s="36"/>
      <c r="C160" s="36"/>
      <c r="D160" s="36"/>
      <c r="E160" s="36"/>
    </row>
    <row r="161" spans="1:5" ht="15" customHeight="1" x14ac:dyDescent="0.25">
      <c r="A161" s="5" t="s">
        <v>17</v>
      </c>
      <c r="B161" s="6"/>
      <c r="C161" s="6"/>
      <c r="D161" s="6"/>
      <c r="E161" s="6"/>
    </row>
    <row r="162" spans="1:5" ht="15" customHeight="1" x14ac:dyDescent="0.2">
      <c r="A162" s="7" t="s">
        <v>67</v>
      </c>
      <c r="B162" s="6"/>
      <c r="C162" s="6"/>
      <c r="D162" s="6"/>
      <c r="E162" s="8" t="s">
        <v>68</v>
      </c>
    </row>
    <row r="163" spans="1:5" ht="15" customHeight="1" x14ac:dyDescent="0.25">
      <c r="A163" s="120"/>
      <c r="B163" s="5"/>
      <c r="C163" s="6"/>
      <c r="D163" s="6"/>
      <c r="E163" s="10"/>
    </row>
    <row r="164" spans="1:5" ht="15" customHeight="1" x14ac:dyDescent="0.2">
      <c r="A164" s="63"/>
      <c r="B164" s="66"/>
      <c r="C164" s="121" t="s">
        <v>50</v>
      </c>
      <c r="D164" s="131" t="s">
        <v>55</v>
      </c>
      <c r="E164" s="121" t="s">
        <v>52</v>
      </c>
    </row>
    <row r="165" spans="1:5" ht="15" customHeight="1" x14ac:dyDescent="0.2">
      <c r="A165" s="155"/>
      <c r="B165" s="159"/>
      <c r="C165" s="151">
        <v>6409</v>
      </c>
      <c r="D165" s="157" t="s">
        <v>76</v>
      </c>
      <c r="E165" s="126">
        <v>-6125000</v>
      </c>
    </row>
    <row r="166" spans="1:5" ht="15" customHeight="1" x14ac:dyDescent="0.2">
      <c r="A166" s="133"/>
      <c r="B166" s="160"/>
      <c r="C166" s="128" t="s">
        <v>54</v>
      </c>
      <c r="D166" s="135"/>
      <c r="E166" s="136">
        <f>SUM(E165:E165)</f>
        <v>-6125000</v>
      </c>
    </row>
    <row r="167" spans="1:5" ht="15" customHeight="1" x14ac:dyDescent="0.2">
      <c r="A167" s="36"/>
      <c r="B167" s="36"/>
      <c r="C167" s="36"/>
      <c r="D167" s="36"/>
      <c r="E167" s="36"/>
    </row>
    <row r="168" spans="1:5" ht="15" customHeight="1" x14ac:dyDescent="0.25">
      <c r="A168" s="5" t="s">
        <v>17</v>
      </c>
      <c r="B168" s="6"/>
      <c r="C168" s="6"/>
      <c r="D168" s="138"/>
      <c r="E168" s="138"/>
    </row>
    <row r="169" spans="1:5" ht="15" customHeight="1" x14ac:dyDescent="0.2">
      <c r="A169" s="7" t="s">
        <v>87</v>
      </c>
      <c r="B169" s="6"/>
      <c r="C169" s="6"/>
      <c r="D169" s="6"/>
      <c r="E169" s="8" t="s">
        <v>88</v>
      </c>
    </row>
    <row r="170" spans="1:5" ht="15" customHeight="1" x14ac:dyDescent="0.2">
      <c r="A170" s="120"/>
      <c r="B170" s="70"/>
      <c r="C170" s="6"/>
      <c r="D170" s="120"/>
      <c r="E170" s="71"/>
    </row>
    <row r="171" spans="1:5" ht="15" customHeight="1" x14ac:dyDescent="0.2">
      <c r="A171" s="63"/>
      <c r="B171" s="140" t="s">
        <v>49</v>
      </c>
      <c r="C171" s="121" t="s">
        <v>50</v>
      </c>
      <c r="D171" s="131" t="s">
        <v>55</v>
      </c>
      <c r="E171" s="121" t="s">
        <v>52</v>
      </c>
    </row>
    <row r="172" spans="1:5" ht="15" customHeight="1" x14ac:dyDescent="0.2">
      <c r="A172" s="149"/>
      <c r="B172" s="123">
        <v>10</v>
      </c>
      <c r="C172" s="151"/>
      <c r="D172" s="152" t="s">
        <v>89</v>
      </c>
      <c r="E172" s="126">
        <v>4145000</v>
      </c>
    </row>
    <row r="173" spans="1:5" ht="15" customHeight="1" x14ac:dyDescent="0.2">
      <c r="A173" s="149"/>
      <c r="B173" s="123">
        <v>11</v>
      </c>
      <c r="C173" s="151"/>
      <c r="D173" s="152" t="s">
        <v>89</v>
      </c>
      <c r="E173" s="126">
        <v>1800000</v>
      </c>
    </row>
    <row r="174" spans="1:5" ht="15" customHeight="1" x14ac:dyDescent="0.2">
      <c r="A174" s="149"/>
      <c r="B174" s="123">
        <v>12</v>
      </c>
      <c r="C174" s="151"/>
      <c r="D174" s="152" t="s">
        <v>89</v>
      </c>
      <c r="E174" s="126">
        <v>30000</v>
      </c>
    </row>
    <row r="175" spans="1:5" ht="15" customHeight="1" x14ac:dyDescent="0.2">
      <c r="A175" s="149"/>
      <c r="B175" s="123">
        <v>13</v>
      </c>
      <c r="C175" s="151"/>
      <c r="D175" s="152" t="s">
        <v>89</v>
      </c>
      <c r="E175" s="126">
        <v>150000</v>
      </c>
    </row>
    <row r="176" spans="1:5" ht="15" customHeight="1" x14ac:dyDescent="0.2">
      <c r="A176" s="133"/>
      <c r="B176" s="145"/>
      <c r="C176" s="128" t="s">
        <v>54</v>
      </c>
      <c r="D176" s="135"/>
      <c r="E176" s="136">
        <f>SUM(E172:E175)</f>
        <v>6125000</v>
      </c>
    </row>
    <row r="177" spans="1:5" ht="15" customHeight="1" x14ac:dyDescent="0.2"/>
    <row r="178" spans="1:5" ht="15" customHeight="1" x14ac:dyDescent="0.2"/>
    <row r="179" spans="1:5" ht="15" customHeight="1" x14ac:dyDescent="0.25">
      <c r="A179" s="4" t="s">
        <v>210</v>
      </c>
    </row>
    <row r="180" spans="1:5" ht="15" customHeight="1" x14ac:dyDescent="0.2">
      <c r="A180" s="249" t="s">
        <v>153</v>
      </c>
      <c r="B180" s="249"/>
      <c r="C180" s="249"/>
      <c r="D180" s="249"/>
      <c r="E180" s="249"/>
    </row>
    <row r="181" spans="1:5" ht="15" customHeight="1" x14ac:dyDescent="0.2">
      <c r="A181" s="249"/>
      <c r="B181" s="249"/>
      <c r="C181" s="249"/>
      <c r="D181" s="249"/>
      <c r="E181" s="249"/>
    </row>
    <row r="182" spans="1:5" ht="15" customHeight="1" x14ac:dyDescent="0.2">
      <c r="A182" s="245" t="s">
        <v>275</v>
      </c>
      <c r="B182" s="245"/>
      <c r="C182" s="245"/>
      <c r="D182" s="245"/>
      <c r="E182" s="245"/>
    </row>
    <row r="183" spans="1:5" ht="15" customHeight="1" x14ac:dyDescent="0.2">
      <c r="A183" s="245"/>
      <c r="B183" s="245"/>
      <c r="C183" s="245"/>
      <c r="D183" s="245"/>
      <c r="E183" s="245"/>
    </row>
    <row r="184" spans="1:5" ht="15" customHeight="1" x14ac:dyDescent="0.2">
      <c r="A184" s="245"/>
      <c r="B184" s="245"/>
      <c r="C184" s="245"/>
      <c r="D184" s="245"/>
      <c r="E184" s="245"/>
    </row>
    <row r="185" spans="1:5" ht="15" customHeight="1" x14ac:dyDescent="0.2">
      <c r="A185" s="245"/>
      <c r="B185" s="245"/>
      <c r="C185" s="245"/>
      <c r="D185" s="245"/>
      <c r="E185" s="245"/>
    </row>
    <row r="186" spans="1:5" ht="15" customHeight="1" x14ac:dyDescent="0.2">
      <c r="A186" s="245"/>
      <c r="B186" s="245"/>
      <c r="C186" s="245"/>
      <c r="D186" s="245"/>
      <c r="E186" s="245"/>
    </row>
    <row r="187" spans="1:5" ht="15" customHeight="1" x14ac:dyDescent="0.2">
      <c r="A187" s="245"/>
      <c r="B187" s="245"/>
      <c r="C187" s="245"/>
      <c r="D187" s="245"/>
      <c r="E187" s="245"/>
    </row>
    <row r="188" spans="1:5" ht="15" customHeight="1" x14ac:dyDescent="0.2">
      <c r="A188" s="245"/>
      <c r="B188" s="245"/>
      <c r="C188" s="245"/>
      <c r="D188" s="245"/>
      <c r="E188" s="245"/>
    </row>
    <row r="189" spans="1:5" ht="15" customHeight="1" x14ac:dyDescent="0.2">
      <c r="A189" s="245"/>
      <c r="B189" s="245"/>
      <c r="C189" s="245"/>
      <c r="D189" s="245"/>
      <c r="E189" s="245"/>
    </row>
    <row r="190" spans="1:5" ht="15" customHeight="1" x14ac:dyDescent="0.2"/>
    <row r="191" spans="1:5" ht="15" customHeight="1" x14ac:dyDescent="0.25">
      <c r="A191" s="25" t="s">
        <v>17</v>
      </c>
      <c r="B191" s="27"/>
      <c r="C191" s="27"/>
      <c r="D191" s="27"/>
      <c r="E191" s="138"/>
    </row>
    <row r="192" spans="1:5" ht="15" customHeight="1" x14ac:dyDescent="0.2">
      <c r="A192" s="29" t="s">
        <v>122</v>
      </c>
      <c r="B192" s="11"/>
      <c r="C192" s="11"/>
      <c r="D192" s="11"/>
      <c r="E192" s="138" t="s">
        <v>123</v>
      </c>
    </row>
    <row r="193" spans="1:5" ht="15" customHeight="1" x14ac:dyDescent="0.2"/>
    <row r="194" spans="1:5" ht="15" customHeight="1" x14ac:dyDescent="0.2">
      <c r="B194" s="121" t="s">
        <v>49</v>
      </c>
      <c r="C194" s="140" t="s">
        <v>50</v>
      </c>
      <c r="D194" s="161" t="s">
        <v>51</v>
      </c>
      <c r="E194" s="142" t="s">
        <v>52</v>
      </c>
    </row>
    <row r="195" spans="1:5" ht="15" customHeight="1" x14ac:dyDescent="0.2">
      <c r="B195" s="123">
        <v>11</v>
      </c>
      <c r="C195" s="151"/>
      <c r="D195" s="132" t="s">
        <v>131</v>
      </c>
      <c r="E195" s="126">
        <f>-70052-62500</f>
        <v>-132552</v>
      </c>
    </row>
    <row r="196" spans="1:5" ht="15" customHeight="1" x14ac:dyDescent="0.2">
      <c r="B196" s="123">
        <v>11</v>
      </c>
      <c r="C196" s="151"/>
      <c r="D196" s="157" t="s">
        <v>124</v>
      </c>
      <c r="E196" s="126">
        <f>-20400-50000</f>
        <v>-70400</v>
      </c>
    </row>
    <row r="197" spans="1:5" ht="15" customHeight="1" x14ac:dyDescent="0.2">
      <c r="B197" s="123">
        <v>11</v>
      </c>
      <c r="C197" s="151"/>
      <c r="D197" s="132" t="s">
        <v>131</v>
      </c>
      <c r="E197" s="126">
        <v>202952</v>
      </c>
    </row>
    <row r="198" spans="1:5" ht="15" customHeight="1" x14ac:dyDescent="0.2">
      <c r="B198" s="162"/>
      <c r="C198" s="146" t="s">
        <v>54</v>
      </c>
      <c r="D198" s="157"/>
      <c r="E198" s="163">
        <f>SUM(E195:E197)</f>
        <v>0</v>
      </c>
    </row>
    <row r="199" spans="1:5" ht="15" customHeight="1" x14ac:dyDescent="0.2"/>
    <row r="200" spans="1:5" ht="15" customHeight="1" x14ac:dyDescent="0.2"/>
    <row r="201" spans="1:5" ht="15" customHeight="1" x14ac:dyDescent="0.25">
      <c r="A201" s="4" t="s">
        <v>211</v>
      </c>
    </row>
    <row r="202" spans="1:5" ht="15" customHeight="1" x14ac:dyDescent="0.2">
      <c r="A202" s="246" t="s">
        <v>45</v>
      </c>
      <c r="B202" s="246"/>
      <c r="C202" s="246"/>
      <c r="D202" s="246"/>
      <c r="E202" s="246"/>
    </row>
    <row r="203" spans="1:5" ht="15" customHeight="1" x14ac:dyDescent="0.2">
      <c r="A203" s="245" t="s">
        <v>212</v>
      </c>
      <c r="B203" s="245"/>
      <c r="C203" s="245"/>
      <c r="D203" s="245"/>
      <c r="E203" s="245"/>
    </row>
    <row r="204" spans="1:5" ht="15" customHeight="1" x14ac:dyDescent="0.2">
      <c r="A204" s="245"/>
      <c r="B204" s="245"/>
      <c r="C204" s="245"/>
      <c r="D204" s="245"/>
      <c r="E204" s="245"/>
    </row>
    <row r="205" spans="1:5" ht="15" customHeight="1" x14ac:dyDescent="0.2">
      <c r="A205" s="245"/>
      <c r="B205" s="245"/>
      <c r="C205" s="245"/>
      <c r="D205" s="245"/>
      <c r="E205" s="245"/>
    </row>
    <row r="206" spans="1:5" ht="15" customHeight="1" x14ac:dyDescent="0.2">
      <c r="A206" s="245"/>
      <c r="B206" s="245"/>
      <c r="C206" s="245"/>
      <c r="D206" s="245"/>
      <c r="E206" s="245"/>
    </row>
    <row r="207" spans="1:5" ht="15" customHeight="1" x14ac:dyDescent="0.2">
      <c r="A207" s="245"/>
      <c r="B207" s="245"/>
      <c r="C207" s="245"/>
      <c r="D207" s="245"/>
      <c r="E207" s="245"/>
    </row>
    <row r="208" spans="1:5" ht="15" customHeight="1" x14ac:dyDescent="0.2">
      <c r="A208" s="245"/>
      <c r="B208" s="245"/>
      <c r="C208" s="245"/>
      <c r="D208" s="245"/>
      <c r="E208" s="245"/>
    </row>
    <row r="209" spans="1:5" ht="15" customHeight="1" x14ac:dyDescent="0.2">
      <c r="A209" s="245"/>
      <c r="B209" s="245"/>
      <c r="C209" s="245"/>
      <c r="D209" s="245"/>
      <c r="E209" s="245"/>
    </row>
    <row r="210" spans="1:5" ht="15" customHeight="1" x14ac:dyDescent="0.2">
      <c r="A210" s="245"/>
      <c r="B210" s="245"/>
      <c r="C210" s="245"/>
      <c r="D210" s="245"/>
      <c r="E210" s="245"/>
    </row>
    <row r="211" spans="1:5" ht="15" customHeight="1" x14ac:dyDescent="0.2">
      <c r="A211" s="245"/>
      <c r="B211" s="245"/>
      <c r="C211" s="245"/>
      <c r="D211" s="245"/>
      <c r="E211" s="245"/>
    </row>
    <row r="212" spans="1:5" ht="15" customHeight="1" x14ac:dyDescent="0.2"/>
    <row r="213" spans="1:5" ht="15" customHeight="1" x14ac:dyDescent="0.2"/>
    <row r="214" spans="1:5" ht="15" customHeight="1" x14ac:dyDescent="0.25">
      <c r="A214" s="5" t="s">
        <v>1</v>
      </c>
      <c r="B214" s="6"/>
      <c r="C214" s="6"/>
      <c r="D214" s="6"/>
      <c r="E214" s="6"/>
    </row>
    <row r="215" spans="1:5" ht="15" customHeight="1" x14ac:dyDescent="0.2">
      <c r="A215" s="7" t="s">
        <v>47</v>
      </c>
      <c r="B215" s="6"/>
      <c r="C215" s="6"/>
      <c r="D215" s="6"/>
      <c r="E215" s="8" t="s">
        <v>48</v>
      </c>
    </row>
    <row r="216" spans="1:5" ht="15" customHeight="1" x14ac:dyDescent="0.25">
      <c r="A216" s="120"/>
      <c r="B216" s="5"/>
      <c r="C216" s="6"/>
      <c r="D216" s="6"/>
      <c r="E216" s="10"/>
    </row>
    <row r="217" spans="1:5" ht="15" customHeight="1" x14ac:dyDescent="0.2">
      <c r="A217" s="138"/>
      <c r="B217" s="121" t="s">
        <v>49</v>
      </c>
      <c r="C217" s="121" t="s">
        <v>50</v>
      </c>
      <c r="D217" s="122" t="s">
        <v>51</v>
      </c>
      <c r="E217" s="121" t="s">
        <v>52</v>
      </c>
    </row>
    <row r="218" spans="1:5" ht="15" customHeight="1" x14ac:dyDescent="0.2">
      <c r="A218" s="138"/>
      <c r="B218" s="123">
        <v>33457</v>
      </c>
      <c r="C218" s="124"/>
      <c r="D218" s="125" t="s">
        <v>53</v>
      </c>
      <c r="E218" s="126">
        <v>-5900</v>
      </c>
    </row>
    <row r="219" spans="1:5" ht="15" customHeight="1" x14ac:dyDescent="0.2">
      <c r="A219" s="138"/>
      <c r="B219" s="127"/>
      <c r="C219" s="128" t="s">
        <v>54</v>
      </c>
      <c r="D219" s="129"/>
      <c r="E219" s="130">
        <f>SUM(E218:E218)</f>
        <v>-5900</v>
      </c>
    </row>
    <row r="220" spans="1:5" ht="15" customHeight="1" x14ac:dyDescent="0.2">
      <c r="A220" s="138"/>
      <c r="B220" s="133"/>
      <c r="C220" s="23"/>
      <c r="D220" s="6"/>
      <c r="E220" s="24"/>
    </row>
    <row r="221" spans="1:5" ht="15" customHeight="1" x14ac:dyDescent="0.25">
      <c r="A221" s="5" t="s">
        <v>17</v>
      </c>
      <c r="B221" s="6"/>
      <c r="C221" s="6"/>
      <c r="D221" s="6"/>
      <c r="E221" s="120"/>
    </row>
    <row r="222" spans="1:5" ht="15" customHeight="1" x14ac:dyDescent="0.2">
      <c r="A222" s="7" t="s">
        <v>47</v>
      </c>
      <c r="B222" s="6"/>
      <c r="C222" s="6"/>
      <c r="D222" s="6"/>
      <c r="E222" s="8" t="s">
        <v>48</v>
      </c>
    </row>
    <row r="223" spans="1:5" ht="15" customHeight="1" x14ac:dyDescent="0.2">
      <c r="A223" s="138"/>
      <c r="B223" s="138"/>
      <c r="C223" s="138"/>
      <c r="D223" s="138"/>
      <c r="E223" s="138"/>
    </row>
    <row r="224" spans="1:5" ht="15" customHeight="1" x14ac:dyDescent="0.2">
      <c r="A224" s="138"/>
      <c r="B224" s="164"/>
      <c r="C224" s="121" t="s">
        <v>50</v>
      </c>
      <c r="D224" s="141" t="s">
        <v>55</v>
      </c>
      <c r="E224" s="121" t="s">
        <v>52</v>
      </c>
    </row>
    <row r="225" spans="1:5" ht="15" customHeight="1" x14ac:dyDescent="0.2">
      <c r="A225" s="138"/>
      <c r="B225" s="165"/>
      <c r="C225" s="124">
        <v>3113</v>
      </c>
      <c r="D225" s="153" t="s">
        <v>56</v>
      </c>
      <c r="E225" s="126">
        <v>-5900</v>
      </c>
    </row>
    <row r="226" spans="1:5" ht="15" customHeight="1" x14ac:dyDescent="0.2">
      <c r="A226" s="138"/>
      <c r="B226" s="166"/>
      <c r="C226" s="128" t="s">
        <v>54</v>
      </c>
      <c r="D226" s="129"/>
      <c r="E226" s="130">
        <f>SUM(E225:E225)</f>
        <v>-5900</v>
      </c>
    </row>
    <row r="227" spans="1:5" ht="15" customHeight="1" x14ac:dyDescent="0.25">
      <c r="A227" s="4"/>
    </row>
    <row r="228" spans="1:5" ht="15" customHeight="1" x14ac:dyDescent="0.25">
      <c r="A228" s="4"/>
    </row>
    <row r="229" spans="1:5" ht="15" customHeight="1" x14ac:dyDescent="0.25">
      <c r="A229" s="4" t="s">
        <v>213</v>
      </c>
    </row>
    <row r="230" spans="1:5" ht="15" customHeight="1" x14ac:dyDescent="0.2">
      <c r="A230" s="249" t="s">
        <v>214</v>
      </c>
      <c r="B230" s="249"/>
      <c r="C230" s="249"/>
      <c r="D230" s="249"/>
      <c r="E230" s="249"/>
    </row>
    <row r="231" spans="1:5" ht="15" customHeight="1" x14ac:dyDescent="0.2">
      <c r="A231" s="249"/>
      <c r="B231" s="249"/>
      <c r="C231" s="249"/>
      <c r="D231" s="249"/>
      <c r="E231" s="249"/>
    </row>
    <row r="232" spans="1:5" ht="15" customHeight="1" x14ac:dyDescent="0.2">
      <c r="A232" s="245" t="s">
        <v>215</v>
      </c>
      <c r="B232" s="245"/>
      <c r="C232" s="245"/>
      <c r="D232" s="245"/>
      <c r="E232" s="245"/>
    </row>
    <row r="233" spans="1:5" ht="15" customHeight="1" x14ac:dyDescent="0.2">
      <c r="A233" s="245"/>
      <c r="B233" s="245"/>
      <c r="C233" s="245"/>
      <c r="D233" s="245"/>
      <c r="E233" s="245"/>
    </row>
    <row r="234" spans="1:5" ht="15" customHeight="1" x14ac:dyDescent="0.2">
      <c r="A234" s="245"/>
      <c r="B234" s="245"/>
      <c r="C234" s="245"/>
      <c r="D234" s="245"/>
      <c r="E234" s="245"/>
    </row>
    <row r="235" spans="1:5" ht="15" customHeight="1" x14ac:dyDescent="0.2">
      <c r="A235" s="245"/>
      <c r="B235" s="245"/>
      <c r="C235" s="245"/>
      <c r="D235" s="245"/>
      <c r="E235" s="245"/>
    </row>
    <row r="236" spans="1:5" ht="15" customHeight="1" x14ac:dyDescent="0.2">
      <c r="A236" s="245"/>
      <c r="B236" s="245"/>
      <c r="C236" s="245"/>
      <c r="D236" s="245"/>
      <c r="E236" s="245"/>
    </row>
    <row r="237" spans="1:5" ht="15" customHeight="1" x14ac:dyDescent="0.2"/>
    <row r="238" spans="1:5" ht="15" customHeight="1" x14ac:dyDescent="0.25">
      <c r="A238" s="25" t="s">
        <v>17</v>
      </c>
      <c r="B238" s="27"/>
      <c r="C238" s="27"/>
      <c r="D238" s="27"/>
      <c r="E238" s="27"/>
    </row>
    <row r="239" spans="1:5" ht="15" customHeight="1" x14ac:dyDescent="0.2">
      <c r="A239" s="29" t="s">
        <v>21</v>
      </c>
      <c r="B239" s="27"/>
      <c r="C239" s="27"/>
      <c r="D239" s="27"/>
      <c r="E239" s="28" t="s">
        <v>104</v>
      </c>
    </row>
    <row r="240" spans="1:5" ht="15" customHeight="1" x14ac:dyDescent="0.25">
      <c r="A240" s="25"/>
      <c r="B240" s="138"/>
      <c r="C240" s="27"/>
      <c r="D240" s="27"/>
      <c r="E240" s="76"/>
    </row>
    <row r="241" spans="1:5" ht="15" customHeight="1" x14ac:dyDescent="0.2">
      <c r="A241" s="159"/>
      <c r="B241" s="66"/>
      <c r="C241" s="140" t="s">
        <v>50</v>
      </c>
      <c r="D241" s="131" t="s">
        <v>55</v>
      </c>
      <c r="E241" s="121" t="s">
        <v>52</v>
      </c>
    </row>
    <row r="242" spans="1:5" ht="15" customHeight="1" x14ac:dyDescent="0.2">
      <c r="A242" s="159"/>
      <c r="B242" s="150"/>
      <c r="C242" s="151">
        <v>6172</v>
      </c>
      <c r="D242" s="157" t="s">
        <v>105</v>
      </c>
      <c r="E242" s="167">
        <v>-300000</v>
      </c>
    </row>
    <row r="243" spans="1:5" ht="15" customHeight="1" x14ac:dyDescent="0.2">
      <c r="A243" s="159"/>
      <c r="B243" s="150"/>
      <c r="C243" s="151">
        <v>6172</v>
      </c>
      <c r="D243" s="157" t="s">
        <v>95</v>
      </c>
      <c r="E243" s="167">
        <v>300000</v>
      </c>
    </row>
    <row r="244" spans="1:5" ht="15" customHeight="1" x14ac:dyDescent="0.2">
      <c r="A244" s="27"/>
      <c r="B244" s="168"/>
      <c r="C244" s="146" t="s">
        <v>54</v>
      </c>
      <c r="D244" s="147"/>
      <c r="E244" s="148">
        <f>SUM(E242:E243)</f>
        <v>0</v>
      </c>
    </row>
    <row r="245" spans="1:5" ht="15" customHeight="1" x14ac:dyDescent="0.2"/>
    <row r="246" spans="1:5" ht="15" customHeight="1" x14ac:dyDescent="0.2"/>
    <row r="247" spans="1:5" ht="15" customHeight="1" x14ac:dyDescent="0.25">
      <c r="A247" s="4" t="s">
        <v>216</v>
      </c>
    </row>
    <row r="248" spans="1:5" ht="15" customHeight="1" x14ac:dyDescent="0.2">
      <c r="A248" s="249" t="s">
        <v>217</v>
      </c>
      <c r="B248" s="249"/>
      <c r="C248" s="249"/>
      <c r="D248" s="249"/>
      <c r="E248" s="249"/>
    </row>
    <row r="249" spans="1:5" ht="15" customHeight="1" x14ac:dyDescent="0.2">
      <c r="A249" s="249"/>
      <c r="B249" s="249"/>
      <c r="C249" s="249"/>
      <c r="D249" s="249"/>
      <c r="E249" s="249"/>
    </row>
    <row r="250" spans="1:5" ht="15" customHeight="1" x14ac:dyDescent="0.2">
      <c r="A250" s="245" t="s">
        <v>218</v>
      </c>
      <c r="B250" s="245"/>
      <c r="C250" s="245"/>
      <c r="D250" s="245"/>
      <c r="E250" s="245"/>
    </row>
    <row r="251" spans="1:5" ht="15" customHeight="1" x14ac:dyDescent="0.2">
      <c r="A251" s="245"/>
      <c r="B251" s="245"/>
      <c r="C251" s="245"/>
      <c r="D251" s="245"/>
      <c r="E251" s="245"/>
    </row>
    <row r="252" spans="1:5" ht="15" customHeight="1" x14ac:dyDescent="0.2">
      <c r="A252" s="245"/>
      <c r="B252" s="245"/>
      <c r="C252" s="245"/>
      <c r="D252" s="245"/>
      <c r="E252" s="245"/>
    </row>
    <row r="253" spans="1:5" ht="15" customHeight="1" x14ac:dyDescent="0.2">
      <c r="A253" s="245"/>
      <c r="B253" s="245"/>
      <c r="C253" s="245"/>
      <c r="D253" s="245"/>
      <c r="E253" s="245"/>
    </row>
    <row r="254" spans="1:5" ht="15" customHeight="1" x14ac:dyDescent="0.2">
      <c r="A254" s="245"/>
      <c r="B254" s="245"/>
      <c r="C254" s="245"/>
      <c r="D254" s="245"/>
      <c r="E254" s="245"/>
    </row>
    <row r="255" spans="1:5" ht="15" customHeight="1" x14ac:dyDescent="0.2">
      <c r="A255" s="245"/>
      <c r="B255" s="245"/>
      <c r="C255" s="245"/>
      <c r="D255" s="245"/>
      <c r="E255" s="245"/>
    </row>
    <row r="256" spans="1:5" ht="15" customHeight="1" x14ac:dyDescent="0.2">
      <c r="A256" s="27"/>
      <c r="B256" s="169"/>
      <c r="C256" s="95"/>
      <c r="D256" s="27"/>
      <c r="E256" s="170"/>
    </row>
    <row r="257" spans="1:5" ht="15" customHeight="1" x14ac:dyDescent="0.25">
      <c r="A257" s="5" t="s">
        <v>17</v>
      </c>
      <c r="B257" s="6"/>
      <c r="C257" s="6"/>
      <c r="D257" s="6"/>
      <c r="E257" s="6"/>
    </row>
    <row r="258" spans="1:5" ht="15" customHeight="1" x14ac:dyDescent="0.2">
      <c r="A258" s="7" t="s">
        <v>99</v>
      </c>
      <c r="B258" s="42"/>
      <c r="C258" s="42"/>
      <c r="D258" s="42"/>
      <c r="E258" s="42" t="s">
        <v>219</v>
      </c>
    </row>
    <row r="259" spans="1:5" ht="15" customHeight="1" x14ac:dyDescent="0.2">
      <c r="A259" s="120"/>
      <c r="B259" s="70"/>
      <c r="C259" s="6"/>
      <c r="D259" s="42"/>
      <c r="E259" s="71"/>
    </row>
    <row r="260" spans="1:5" ht="15" customHeight="1" x14ac:dyDescent="0.2">
      <c r="B260" s="63"/>
      <c r="C260" s="140" t="s">
        <v>50</v>
      </c>
      <c r="D260" s="141" t="s">
        <v>55</v>
      </c>
      <c r="E260" s="121" t="s">
        <v>52</v>
      </c>
    </row>
    <row r="261" spans="1:5" ht="15" customHeight="1" x14ac:dyDescent="0.2">
      <c r="B261" s="171"/>
      <c r="C261" s="156">
        <v>6172</v>
      </c>
      <c r="D261" s="157" t="s">
        <v>89</v>
      </c>
      <c r="E261" s="158">
        <v>-285000</v>
      </c>
    </row>
    <row r="262" spans="1:5" ht="15" customHeight="1" x14ac:dyDescent="0.2">
      <c r="B262" s="171"/>
      <c r="C262" s="156">
        <v>6172</v>
      </c>
      <c r="D262" s="157" t="s">
        <v>95</v>
      </c>
      <c r="E262" s="158">
        <v>285000</v>
      </c>
    </row>
    <row r="263" spans="1:5" ht="15" customHeight="1" x14ac:dyDescent="0.2">
      <c r="B263" s="172"/>
      <c r="C263" s="146" t="s">
        <v>54</v>
      </c>
      <c r="D263" s="147"/>
      <c r="E263" s="148">
        <f>SUM(E261:E262)</f>
        <v>0</v>
      </c>
    </row>
    <row r="264" spans="1:5" ht="15" customHeight="1" x14ac:dyDescent="0.2"/>
    <row r="265" spans="1:5" ht="15" customHeight="1" x14ac:dyDescent="0.2"/>
    <row r="266" spans="1:5" ht="15" customHeight="1" x14ac:dyDescent="0.2"/>
    <row r="267" spans="1:5" ht="15" customHeight="1" x14ac:dyDescent="0.25">
      <c r="A267" s="4" t="s">
        <v>220</v>
      </c>
    </row>
    <row r="268" spans="1:5" ht="15" customHeight="1" x14ac:dyDescent="0.2">
      <c r="A268" s="249" t="s">
        <v>160</v>
      </c>
      <c r="B268" s="249"/>
      <c r="C268" s="249"/>
      <c r="D268" s="249"/>
      <c r="E268" s="249"/>
    </row>
    <row r="269" spans="1:5" ht="15" customHeight="1" x14ac:dyDescent="0.2">
      <c r="A269" s="249"/>
      <c r="B269" s="249"/>
      <c r="C269" s="249"/>
      <c r="D269" s="249"/>
      <c r="E269" s="249"/>
    </row>
    <row r="270" spans="1:5" ht="15" customHeight="1" x14ac:dyDescent="0.2">
      <c r="A270" s="250" t="s">
        <v>221</v>
      </c>
      <c r="B270" s="250"/>
      <c r="C270" s="250"/>
      <c r="D270" s="250"/>
      <c r="E270" s="250"/>
    </row>
    <row r="271" spans="1:5" ht="15" customHeight="1" x14ac:dyDescent="0.2">
      <c r="A271" s="250"/>
      <c r="B271" s="250"/>
      <c r="C271" s="250"/>
      <c r="D271" s="250"/>
      <c r="E271" s="250"/>
    </row>
    <row r="272" spans="1:5" ht="15" customHeight="1" x14ac:dyDescent="0.2">
      <c r="A272" s="250"/>
      <c r="B272" s="250"/>
      <c r="C272" s="250"/>
      <c r="D272" s="250"/>
      <c r="E272" s="250"/>
    </row>
    <row r="273" spans="1:5" ht="15" customHeight="1" x14ac:dyDescent="0.2">
      <c r="A273" s="250"/>
      <c r="B273" s="250"/>
      <c r="C273" s="250"/>
      <c r="D273" s="250"/>
      <c r="E273" s="250"/>
    </row>
    <row r="274" spans="1:5" ht="15" customHeight="1" x14ac:dyDescent="0.2">
      <c r="A274" s="250"/>
      <c r="B274" s="250"/>
      <c r="C274" s="250"/>
      <c r="D274" s="250"/>
      <c r="E274" s="250"/>
    </row>
    <row r="275" spans="1:5" ht="15" customHeight="1" x14ac:dyDescent="0.2">
      <c r="A275" s="250"/>
      <c r="B275" s="250"/>
      <c r="C275" s="250"/>
      <c r="D275" s="250"/>
      <c r="E275" s="250"/>
    </row>
    <row r="276" spans="1:5" ht="15" customHeight="1" x14ac:dyDescent="0.2">
      <c r="A276" s="250"/>
      <c r="B276" s="250"/>
      <c r="C276" s="250"/>
      <c r="D276" s="250"/>
      <c r="E276" s="250"/>
    </row>
    <row r="277" spans="1:5" ht="15" customHeight="1" x14ac:dyDescent="0.2">
      <c r="A277" s="250"/>
      <c r="B277" s="250"/>
      <c r="C277" s="250"/>
      <c r="D277" s="250"/>
      <c r="E277" s="250"/>
    </row>
    <row r="278" spans="1:5" ht="15" customHeight="1" x14ac:dyDescent="0.25">
      <c r="A278" s="4"/>
    </row>
    <row r="279" spans="1:5" ht="15" customHeight="1" x14ac:dyDescent="0.25">
      <c r="A279" s="5" t="s">
        <v>17</v>
      </c>
      <c r="B279" s="27"/>
      <c r="C279" s="27"/>
      <c r="D279" s="27"/>
      <c r="E279" s="27"/>
    </row>
    <row r="280" spans="1:5" ht="15" customHeight="1" x14ac:dyDescent="0.2">
      <c r="A280" s="69" t="s">
        <v>81</v>
      </c>
      <c r="B280" s="27"/>
      <c r="C280" s="27"/>
      <c r="D280" s="27"/>
      <c r="E280" s="28" t="s">
        <v>82</v>
      </c>
    </row>
    <row r="281" spans="1:5" ht="15" customHeight="1" x14ac:dyDescent="0.25">
      <c r="A281" s="25"/>
      <c r="B281" s="138"/>
      <c r="C281" s="27"/>
      <c r="D281" s="27"/>
      <c r="E281" s="76"/>
    </row>
    <row r="282" spans="1:5" ht="15" customHeight="1" x14ac:dyDescent="0.2">
      <c r="A282" s="173"/>
      <c r="B282" s="66"/>
      <c r="C282" s="140" t="s">
        <v>50</v>
      </c>
      <c r="D282" s="141" t="s">
        <v>55</v>
      </c>
      <c r="E282" s="142" t="s">
        <v>52</v>
      </c>
    </row>
    <row r="283" spans="1:5" ht="15" customHeight="1" x14ac:dyDescent="0.2">
      <c r="A283" s="149"/>
      <c r="B283" s="150"/>
      <c r="C283" s="156">
        <v>2212</v>
      </c>
      <c r="D283" s="153" t="s">
        <v>56</v>
      </c>
      <c r="E283" s="174">
        <v>-71006</v>
      </c>
    </row>
    <row r="284" spans="1:5" ht="15" customHeight="1" x14ac:dyDescent="0.2">
      <c r="A284" s="149"/>
      <c r="B284" s="150"/>
      <c r="C284" s="156">
        <v>3636</v>
      </c>
      <c r="D284" s="157" t="s">
        <v>222</v>
      </c>
      <c r="E284" s="174">
        <v>-53261</v>
      </c>
    </row>
    <row r="285" spans="1:5" ht="15" customHeight="1" x14ac:dyDescent="0.2">
      <c r="A285" s="149"/>
      <c r="B285" s="150"/>
      <c r="C285" s="156">
        <v>3636</v>
      </c>
      <c r="D285" s="153" t="s">
        <v>56</v>
      </c>
      <c r="E285" s="174">
        <v>124267</v>
      </c>
    </row>
    <row r="286" spans="1:5" ht="15" customHeight="1" x14ac:dyDescent="0.2">
      <c r="A286" s="175"/>
      <c r="B286" s="175"/>
      <c r="C286" s="146" t="s">
        <v>54</v>
      </c>
      <c r="D286" s="147"/>
      <c r="E286" s="148">
        <f>SUM(E283:E285)</f>
        <v>0</v>
      </c>
    </row>
    <row r="287" spans="1:5" ht="15" customHeight="1" x14ac:dyDescent="0.25">
      <c r="A287" s="4"/>
    </row>
    <row r="288" spans="1:5" ht="15" customHeight="1" x14ac:dyDescent="0.25">
      <c r="A288" s="4"/>
    </row>
    <row r="289" spans="1:5" ht="15" customHeight="1" x14ac:dyDescent="0.25">
      <c r="A289" s="4" t="s">
        <v>223</v>
      </c>
    </row>
    <row r="290" spans="1:5" ht="15" customHeight="1" x14ac:dyDescent="0.2">
      <c r="A290" s="249" t="s">
        <v>126</v>
      </c>
      <c r="B290" s="249"/>
      <c r="C290" s="249"/>
      <c r="D290" s="249"/>
      <c r="E290" s="249"/>
    </row>
    <row r="291" spans="1:5" ht="15" customHeight="1" x14ac:dyDescent="0.2">
      <c r="A291" s="249"/>
      <c r="B291" s="249"/>
      <c r="C291" s="249"/>
      <c r="D291" s="249"/>
      <c r="E291" s="249"/>
    </row>
    <row r="292" spans="1:5" ht="15" customHeight="1" x14ac:dyDescent="0.2">
      <c r="A292" s="245" t="s">
        <v>224</v>
      </c>
      <c r="B292" s="245"/>
      <c r="C292" s="245"/>
      <c r="D292" s="245"/>
      <c r="E292" s="245"/>
    </row>
    <row r="293" spans="1:5" ht="15" customHeight="1" x14ac:dyDescent="0.2">
      <c r="A293" s="245"/>
      <c r="B293" s="245"/>
      <c r="C293" s="245"/>
      <c r="D293" s="245"/>
      <c r="E293" s="245"/>
    </row>
    <row r="294" spans="1:5" ht="15" customHeight="1" x14ac:dyDescent="0.2">
      <c r="A294" s="245"/>
      <c r="B294" s="245"/>
      <c r="C294" s="245"/>
      <c r="D294" s="245"/>
      <c r="E294" s="245"/>
    </row>
    <row r="295" spans="1:5" ht="15" customHeight="1" x14ac:dyDescent="0.2">
      <c r="A295" s="245"/>
      <c r="B295" s="245"/>
      <c r="C295" s="245"/>
      <c r="D295" s="245"/>
      <c r="E295" s="245"/>
    </row>
    <row r="296" spans="1:5" ht="15" customHeight="1" x14ac:dyDescent="0.2">
      <c r="A296" s="245"/>
      <c r="B296" s="245"/>
      <c r="C296" s="245"/>
      <c r="D296" s="245"/>
      <c r="E296" s="245"/>
    </row>
    <row r="297" spans="1:5" ht="15" customHeight="1" x14ac:dyDescent="0.2">
      <c r="A297" s="245"/>
      <c r="B297" s="245"/>
      <c r="C297" s="245"/>
      <c r="D297" s="245"/>
      <c r="E297" s="245"/>
    </row>
    <row r="298" spans="1:5" ht="15" customHeight="1" x14ac:dyDescent="0.2">
      <c r="A298" s="43"/>
      <c r="B298" s="43"/>
      <c r="C298" s="43"/>
      <c r="D298" s="43"/>
      <c r="E298" s="43"/>
    </row>
    <row r="299" spans="1:5" ht="15" customHeight="1" x14ac:dyDescent="0.25">
      <c r="A299" s="25" t="s">
        <v>17</v>
      </c>
      <c r="B299" s="27"/>
      <c r="C299" s="27"/>
      <c r="D299" s="27"/>
      <c r="E299" s="138"/>
    </row>
    <row r="300" spans="1:5" ht="15" customHeight="1" x14ac:dyDescent="0.2">
      <c r="A300" s="29" t="s">
        <v>93</v>
      </c>
      <c r="B300" s="27"/>
      <c r="C300" s="27"/>
      <c r="D300" s="27"/>
      <c r="E300" s="28" t="s">
        <v>94</v>
      </c>
    </row>
    <row r="301" spans="1:5" ht="15" customHeight="1" x14ac:dyDescent="0.2">
      <c r="A301" s="29"/>
      <c r="B301" s="138"/>
      <c r="C301" s="27"/>
      <c r="D301" s="27"/>
      <c r="E301" s="76"/>
    </row>
    <row r="302" spans="1:5" ht="15" customHeight="1" x14ac:dyDescent="0.2">
      <c r="A302" s="66"/>
      <c r="B302" s="66"/>
      <c r="C302" s="140" t="s">
        <v>50</v>
      </c>
      <c r="D302" s="131" t="s">
        <v>55</v>
      </c>
      <c r="E302" s="142" t="s">
        <v>52</v>
      </c>
    </row>
    <row r="303" spans="1:5" ht="15" customHeight="1" x14ac:dyDescent="0.2">
      <c r="A303" s="66"/>
      <c r="B303" s="66"/>
      <c r="C303" s="156">
        <v>3769</v>
      </c>
      <c r="D303" s="157" t="s">
        <v>95</v>
      </c>
      <c r="E303" s="174">
        <v>-70000</v>
      </c>
    </row>
    <row r="304" spans="1:5" ht="15" customHeight="1" x14ac:dyDescent="0.2">
      <c r="A304" s="66"/>
      <c r="B304" s="66"/>
      <c r="C304" s="156">
        <v>2369</v>
      </c>
      <c r="D304" s="157" t="s">
        <v>95</v>
      </c>
      <c r="E304" s="174">
        <v>70000</v>
      </c>
    </row>
    <row r="305" spans="1:5" ht="15" customHeight="1" x14ac:dyDescent="0.2">
      <c r="A305" s="175"/>
      <c r="B305" s="175"/>
      <c r="C305" s="146" t="s">
        <v>54</v>
      </c>
      <c r="D305" s="147"/>
      <c r="E305" s="148">
        <f>SUM(E303:E304)</f>
        <v>0</v>
      </c>
    </row>
    <row r="306" spans="1:5" ht="15" customHeight="1" x14ac:dyDescent="0.2"/>
    <row r="307" spans="1:5" ht="15" customHeight="1" x14ac:dyDescent="0.2"/>
    <row r="308" spans="1:5" ht="15" customHeight="1" x14ac:dyDescent="0.25">
      <c r="A308" s="4" t="s">
        <v>225</v>
      </c>
    </row>
    <row r="309" spans="1:5" ht="15" customHeight="1" x14ac:dyDescent="0.2">
      <c r="A309" s="249" t="s">
        <v>126</v>
      </c>
      <c r="B309" s="249"/>
      <c r="C309" s="249"/>
      <c r="D309" s="249"/>
      <c r="E309" s="249"/>
    </row>
    <row r="310" spans="1:5" ht="15" customHeight="1" x14ac:dyDescent="0.2">
      <c r="A310" s="249"/>
      <c r="B310" s="249"/>
      <c r="C310" s="249"/>
      <c r="D310" s="249"/>
      <c r="E310" s="249"/>
    </row>
    <row r="311" spans="1:5" ht="15" customHeight="1" x14ac:dyDescent="0.2">
      <c r="A311" s="250" t="s">
        <v>226</v>
      </c>
      <c r="B311" s="250"/>
      <c r="C311" s="250"/>
      <c r="D311" s="250"/>
      <c r="E311" s="250"/>
    </row>
    <row r="312" spans="1:5" ht="15" customHeight="1" x14ac:dyDescent="0.2">
      <c r="A312" s="250"/>
      <c r="B312" s="250"/>
      <c r="C312" s="250"/>
      <c r="D312" s="250"/>
      <c r="E312" s="250"/>
    </row>
    <row r="313" spans="1:5" ht="15" customHeight="1" x14ac:dyDescent="0.2">
      <c r="A313" s="250"/>
      <c r="B313" s="250"/>
      <c r="C313" s="250"/>
      <c r="D313" s="250"/>
      <c r="E313" s="250"/>
    </row>
    <row r="314" spans="1:5" ht="15" customHeight="1" x14ac:dyDescent="0.2">
      <c r="A314" s="250"/>
      <c r="B314" s="250"/>
      <c r="C314" s="250"/>
      <c r="D314" s="250"/>
      <c r="E314" s="250"/>
    </row>
    <row r="315" spans="1:5" ht="15" customHeight="1" x14ac:dyDescent="0.2">
      <c r="A315" s="250"/>
      <c r="B315" s="250"/>
      <c r="C315" s="250"/>
      <c r="D315" s="250"/>
      <c r="E315" s="250"/>
    </row>
    <row r="316" spans="1:5" ht="15" customHeight="1" x14ac:dyDescent="0.2">
      <c r="A316" s="250"/>
      <c r="B316" s="250"/>
      <c r="C316" s="250"/>
      <c r="D316" s="250"/>
      <c r="E316" s="250"/>
    </row>
    <row r="317" spans="1:5" ht="15" customHeight="1" x14ac:dyDescent="0.2">
      <c r="A317" s="250"/>
      <c r="B317" s="250"/>
      <c r="C317" s="250"/>
      <c r="D317" s="250"/>
      <c r="E317" s="250"/>
    </row>
    <row r="318" spans="1:5" ht="15" customHeight="1" x14ac:dyDescent="0.2">
      <c r="A318" s="104"/>
      <c r="B318" s="104"/>
      <c r="C318" s="104"/>
      <c r="D318" s="104"/>
      <c r="E318" s="104"/>
    </row>
    <row r="319" spans="1:5" ht="15" customHeight="1" x14ac:dyDescent="0.25">
      <c r="A319" s="25" t="s">
        <v>17</v>
      </c>
      <c r="B319" s="27"/>
      <c r="C319" s="27"/>
      <c r="D319" s="27"/>
      <c r="E319" s="138"/>
    </row>
    <row r="320" spans="1:5" ht="15" customHeight="1" x14ac:dyDescent="0.2">
      <c r="A320" s="29" t="s">
        <v>93</v>
      </c>
      <c r="B320" s="27"/>
      <c r="C320" s="27"/>
      <c r="D320" s="27"/>
      <c r="E320" s="28" t="s">
        <v>94</v>
      </c>
    </row>
    <row r="321" spans="1:5" ht="15" customHeight="1" x14ac:dyDescent="0.2">
      <c r="A321" s="29"/>
      <c r="B321" s="138"/>
      <c r="C321" s="27"/>
      <c r="D321" s="27"/>
      <c r="E321" s="76"/>
    </row>
    <row r="322" spans="1:5" ht="15" customHeight="1" x14ac:dyDescent="0.2">
      <c r="A322" s="66"/>
      <c r="B322" s="66"/>
      <c r="C322" s="140" t="s">
        <v>50</v>
      </c>
      <c r="D322" s="131" t="s">
        <v>55</v>
      </c>
      <c r="E322" s="142" t="s">
        <v>52</v>
      </c>
    </row>
    <row r="323" spans="1:5" ht="15" customHeight="1" x14ac:dyDescent="0.2">
      <c r="A323" s="66"/>
      <c r="B323" s="66"/>
      <c r="C323" s="156">
        <v>1037</v>
      </c>
      <c r="D323" s="176" t="s">
        <v>72</v>
      </c>
      <c r="E323" s="174">
        <v>-4634050</v>
      </c>
    </row>
    <row r="324" spans="1:5" ht="15" customHeight="1" x14ac:dyDescent="0.2">
      <c r="A324" s="66"/>
      <c r="B324" s="66"/>
      <c r="C324" s="156">
        <v>1037</v>
      </c>
      <c r="D324" s="153" t="s">
        <v>56</v>
      </c>
      <c r="E324" s="174">
        <v>4134050</v>
      </c>
    </row>
    <row r="325" spans="1:5" ht="15" customHeight="1" x14ac:dyDescent="0.2">
      <c r="A325" s="175"/>
      <c r="B325" s="175"/>
      <c r="C325" s="146" t="s">
        <v>54</v>
      </c>
      <c r="D325" s="147"/>
      <c r="E325" s="148">
        <f>SUM(E323:E324)</f>
        <v>-500000</v>
      </c>
    </row>
    <row r="326" spans="1:5" ht="15" customHeight="1" x14ac:dyDescent="0.2"/>
    <row r="327" spans="1:5" ht="15" customHeight="1" x14ac:dyDescent="0.2">
      <c r="B327" s="121" t="s">
        <v>49</v>
      </c>
      <c r="C327" s="140" t="s">
        <v>50</v>
      </c>
      <c r="D327" s="161" t="s">
        <v>51</v>
      </c>
      <c r="E327" s="142" t="s">
        <v>52</v>
      </c>
    </row>
    <row r="328" spans="1:5" ht="15" customHeight="1" x14ac:dyDescent="0.2">
      <c r="B328" s="177">
        <v>450</v>
      </c>
      <c r="C328" s="151"/>
      <c r="D328" s="132" t="s">
        <v>131</v>
      </c>
      <c r="E328" s="174">
        <v>500000</v>
      </c>
    </row>
    <row r="329" spans="1:5" ht="15" customHeight="1" x14ac:dyDescent="0.2">
      <c r="B329" s="162"/>
      <c r="C329" s="146" t="s">
        <v>54</v>
      </c>
      <c r="D329" s="178"/>
      <c r="E329" s="163">
        <f>SUM(E328:E328)</f>
        <v>500000</v>
      </c>
    </row>
    <row r="330" spans="1:5" ht="15" customHeight="1" x14ac:dyDescent="0.2"/>
    <row r="331" spans="1:5" ht="15" customHeight="1" x14ac:dyDescent="0.2"/>
    <row r="332" spans="1:5" ht="15" customHeight="1" x14ac:dyDescent="0.25">
      <c r="A332" s="4" t="s">
        <v>227</v>
      </c>
    </row>
    <row r="333" spans="1:5" ht="15" customHeight="1" x14ac:dyDescent="0.2">
      <c r="A333" s="249" t="s">
        <v>126</v>
      </c>
      <c r="B333" s="249"/>
      <c r="C333" s="249"/>
      <c r="D333" s="249"/>
      <c r="E333" s="249"/>
    </row>
    <row r="334" spans="1:5" ht="15" customHeight="1" x14ac:dyDescent="0.2">
      <c r="A334" s="249"/>
      <c r="B334" s="249"/>
      <c r="C334" s="249"/>
      <c r="D334" s="249"/>
      <c r="E334" s="249"/>
    </row>
    <row r="335" spans="1:5" ht="15" customHeight="1" x14ac:dyDescent="0.2">
      <c r="A335" s="250" t="s">
        <v>228</v>
      </c>
      <c r="B335" s="250"/>
      <c r="C335" s="250"/>
      <c r="D335" s="250"/>
      <c r="E335" s="250"/>
    </row>
    <row r="336" spans="1:5" ht="15" customHeight="1" x14ac:dyDescent="0.2">
      <c r="A336" s="250"/>
      <c r="B336" s="250"/>
      <c r="C336" s="250"/>
      <c r="D336" s="250"/>
      <c r="E336" s="250"/>
    </row>
    <row r="337" spans="1:5" ht="15" customHeight="1" x14ac:dyDescent="0.2">
      <c r="A337" s="250"/>
      <c r="B337" s="250"/>
      <c r="C337" s="250"/>
      <c r="D337" s="250"/>
      <c r="E337" s="250"/>
    </row>
    <row r="338" spans="1:5" ht="15" customHeight="1" x14ac:dyDescent="0.2">
      <c r="A338" s="250"/>
      <c r="B338" s="250"/>
      <c r="C338" s="250"/>
      <c r="D338" s="250"/>
      <c r="E338" s="250"/>
    </row>
    <row r="339" spans="1:5" ht="15" customHeight="1" x14ac:dyDescent="0.2">
      <c r="A339" s="250"/>
      <c r="B339" s="250"/>
      <c r="C339" s="250"/>
      <c r="D339" s="250"/>
      <c r="E339" s="250"/>
    </row>
    <row r="340" spans="1:5" ht="15" customHeight="1" x14ac:dyDescent="0.2">
      <c r="A340" s="250"/>
      <c r="B340" s="250"/>
      <c r="C340" s="250"/>
      <c r="D340" s="250"/>
      <c r="E340" s="250"/>
    </row>
    <row r="341" spans="1:5" ht="15" customHeight="1" x14ac:dyDescent="0.2">
      <c r="A341" s="250"/>
      <c r="B341" s="250"/>
      <c r="C341" s="250"/>
      <c r="D341" s="250"/>
      <c r="E341" s="250"/>
    </row>
    <row r="342" spans="1:5" ht="15" customHeight="1" x14ac:dyDescent="0.2">
      <c r="A342" s="250"/>
      <c r="B342" s="250"/>
      <c r="C342" s="250"/>
      <c r="D342" s="250"/>
      <c r="E342" s="250"/>
    </row>
    <row r="343" spans="1:5" ht="15" customHeight="1" x14ac:dyDescent="0.2">
      <c r="A343" s="250"/>
      <c r="B343" s="250"/>
      <c r="C343" s="250"/>
      <c r="D343" s="250"/>
      <c r="E343" s="250"/>
    </row>
    <row r="344" spans="1:5" ht="15" customHeight="1" x14ac:dyDescent="0.2">
      <c r="A344" s="108"/>
      <c r="B344" s="108"/>
      <c r="C344" s="108"/>
      <c r="D344" s="108"/>
      <c r="E344" s="108"/>
    </row>
    <row r="345" spans="1:5" ht="15" customHeight="1" x14ac:dyDescent="0.25">
      <c r="A345" s="25" t="s">
        <v>17</v>
      </c>
      <c r="B345" s="27"/>
      <c r="C345" s="27"/>
      <c r="D345" s="27"/>
      <c r="E345" s="27"/>
    </row>
    <row r="346" spans="1:5" ht="15" customHeight="1" x14ac:dyDescent="0.2">
      <c r="A346" s="29" t="s">
        <v>229</v>
      </c>
      <c r="B346" s="27"/>
      <c r="C346" s="27"/>
      <c r="D346" s="27"/>
      <c r="E346" s="28" t="s">
        <v>230</v>
      </c>
    </row>
    <row r="347" spans="1:5" ht="15" customHeight="1" x14ac:dyDescent="0.2">
      <c r="A347" s="169"/>
      <c r="B347" s="93"/>
      <c r="C347" s="27"/>
      <c r="D347" s="27"/>
      <c r="E347" s="76"/>
    </row>
    <row r="348" spans="1:5" ht="15" customHeight="1" x14ac:dyDescent="0.2">
      <c r="A348" s="63"/>
      <c r="B348" s="66"/>
      <c r="C348" s="140" t="s">
        <v>50</v>
      </c>
      <c r="D348" s="141" t="s">
        <v>55</v>
      </c>
      <c r="E348" s="142" t="s">
        <v>52</v>
      </c>
    </row>
    <row r="349" spans="1:5" ht="15" customHeight="1" x14ac:dyDescent="0.2">
      <c r="A349" s="155"/>
      <c r="B349" s="168"/>
      <c r="C349" s="151">
        <v>2399</v>
      </c>
      <c r="D349" s="157" t="s">
        <v>222</v>
      </c>
      <c r="E349" s="158">
        <v>-4808051</v>
      </c>
    </row>
    <row r="350" spans="1:5" ht="15" customHeight="1" x14ac:dyDescent="0.2">
      <c r="A350" s="155"/>
      <c r="B350" s="168"/>
      <c r="C350" s="151">
        <v>2310</v>
      </c>
      <c r="D350" s="157" t="s">
        <v>222</v>
      </c>
      <c r="E350" s="158">
        <f>490000+3000000+1318051</f>
        <v>4808051</v>
      </c>
    </row>
    <row r="351" spans="1:5" ht="15" customHeight="1" x14ac:dyDescent="0.2">
      <c r="A351" s="155"/>
      <c r="B351" s="179"/>
      <c r="C351" s="146" t="s">
        <v>54</v>
      </c>
      <c r="D351" s="147"/>
      <c r="E351" s="148">
        <f>SUM(E349:E350)</f>
        <v>0</v>
      </c>
    </row>
    <row r="352" spans="1:5" ht="15" customHeight="1" x14ac:dyDescent="0.2"/>
    <row r="353" spans="1:5" ht="15" customHeight="1" x14ac:dyDescent="0.2"/>
    <row r="354" spans="1:5" ht="15" customHeight="1" x14ac:dyDescent="0.25">
      <c r="A354" s="4" t="s">
        <v>231</v>
      </c>
    </row>
    <row r="355" spans="1:5" ht="15" customHeight="1" x14ac:dyDescent="0.2">
      <c r="A355" s="249" t="s">
        <v>129</v>
      </c>
      <c r="B355" s="249"/>
      <c r="C355" s="249"/>
      <c r="D355" s="249"/>
      <c r="E355" s="249"/>
    </row>
    <row r="356" spans="1:5" ht="15" customHeight="1" x14ac:dyDescent="0.2">
      <c r="A356" s="249"/>
      <c r="B356" s="249"/>
      <c r="C356" s="249"/>
      <c r="D356" s="249"/>
      <c r="E356" s="249"/>
    </row>
    <row r="357" spans="1:5" ht="15" customHeight="1" x14ac:dyDescent="0.2">
      <c r="A357" s="245" t="s">
        <v>232</v>
      </c>
      <c r="B357" s="245"/>
      <c r="C357" s="245"/>
      <c r="D357" s="245"/>
      <c r="E357" s="245"/>
    </row>
    <row r="358" spans="1:5" ht="15" customHeight="1" x14ac:dyDescent="0.2">
      <c r="A358" s="245"/>
      <c r="B358" s="245"/>
      <c r="C358" s="245"/>
      <c r="D358" s="245"/>
      <c r="E358" s="245"/>
    </row>
    <row r="359" spans="1:5" ht="15" customHeight="1" x14ac:dyDescent="0.2">
      <c r="A359" s="245"/>
      <c r="B359" s="245"/>
      <c r="C359" s="245"/>
      <c r="D359" s="245"/>
      <c r="E359" s="245"/>
    </row>
    <row r="360" spans="1:5" ht="15" customHeight="1" x14ac:dyDescent="0.2">
      <c r="A360" s="245"/>
      <c r="B360" s="245"/>
      <c r="C360" s="245"/>
      <c r="D360" s="245"/>
      <c r="E360" s="245"/>
    </row>
    <row r="361" spans="1:5" ht="15" customHeight="1" x14ac:dyDescent="0.2">
      <c r="A361" s="245"/>
      <c r="B361" s="245"/>
      <c r="C361" s="245"/>
      <c r="D361" s="245"/>
      <c r="E361" s="245"/>
    </row>
    <row r="362" spans="1:5" ht="15" customHeight="1" x14ac:dyDescent="0.2">
      <c r="A362" s="245"/>
      <c r="B362" s="245"/>
      <c r="C362" s="245"/>
      <c r="D362" s="245"/>
      <c r="E362" s="245"/>
    </row>
    <row r="363" spans="1:5" ht="15" customHeight="1" x14ac:dyDescent="0.2"/>
    <row r="364" spans="1:5" ht="15" customHeight="1" x14ac:dyDescent="0.25">
      <c r="A364" s="25" t="s">
        <v>17</v>
      </c>
      <c r="B364" s="27"/>
      <c r="C364" s="27"/>
      <c r="D364" s="27"/>
      <c r="E364" s="138"/>
    </row>
    <row r="365" spans="1:5" ht="15" customHeight="1" x14ac:dyDescent="0.2">
      <c r="A365" s="7" t="s">
        <v>47</v>
      </c>
      <c r="B365" s="27"/>
      <c r="C365" s="27"/>
      <c r="D365" s="27"/>
      <c r="E365" s="28" t="s">
        <v>48</v>
      </c>
    </row>
    <row r="366" spans="1:5" ht="15" customHeight="1" x14ac:dyDescent="0.2">
      <c r="B366" s="93"/>
      <c r="C366" s="27"/>
      <c r="D366" s="27"/>
      <c r="E366" s="76"/>
    </row>
    <row r="367" spans="1:5" ht="15" customHeight="1" x14ac:dyDescent="0.2">
      <c r="B367" s="66"/>
      <c r="C367" s="140" t="s">
        <v>50</v>
      </c>
      <c r="D367" s="141" t="s">
        <v>55</v>
      </c>
      <c r="E367" s="142" t="s">
        <v>52</v>
      </c>
    </row>
    <row r="368" spans="1:5" ht="15" customHeight="1" x14ac:dyDescent="0.2">
      <c r="B368" s="99"/>
      <c r="C368" s="156">
        <v>3269</v>
      </c>
      <c r="D368" s="132" t="s">
        <v>95</v>
      </c>
      <c r="E368" s="158">
        <v>-12100</v>
      </c>
    </row>
    <row r="369" spans="1:5" ht="15" customHeight="1" x14ac:dyDescent="0.2">
      <c r="B369" s="99"/>
      <c r="C369" s="156">
        <v>3113</v>
      </c>
      <c r="D369" s="132" t="s">
        <v>95</v>
      </c>
      <c r="E369" s="158">
        <v>12100</v>
      </c>
    </row>
    <row r="370" spans="1:5" ht="15" customHeight="1" x14ac:dyDescent="0.2">
      <c r="B370" s="99"/>
      <c r="C370" s="146" t="s">
        <v>54</v>
      </c>
      <c r="D370" s="147"/>
      <c r="E370" s="148">
        <f>SUM(E368:E369)</f>
        <v>0</v>
      </c>
    </row>
    <row r="371" spans="1:5" ht="15" customHeight="1" x14ac:dyDescent="0.2"/>
    <row r="372" spans="1:5" ht="15" customHeight="1" x14ac:dyDescent="0.2"/>
    <row r="373" spans="1:5" ht="15" customHeight="1" x14ac:dyDescent="0.25">
      <c r="A373" s="4" t="s">
        <v>233</v>
      </c>
    </row>
    <row r="374" spans="1:5" ht="15" customHeight="1" x14ac:dyDescent="0.2">
      <c r="A374" s="249" t="s">
        <v>129</v>
      </c>
      <c r="B374" s="249"/>
      <c r="C374" s="249"/>
      <c r="D374" s="249"/>
      <c r="E374" s="249"/>
    </row>
    <row r="375" spans="1:5" ht="15" customHeight="1" x14ac:dyDescent="0.2">
      <c r="A375" s="249"/>
      <c r="B375" s="249"/>
      <c r="C375" s="249"/>
      <c r="D375" s="249"/>
      <c r="E375" s="249"/>
    </row>
    <row r="376" spans="1:5" ht="15" customHeight="1" x14ac:dyDescent="0.2">
      <c r="A376" s="245" t="s">
        <v>234</v>
      </c>
      <c r="B376" s="245"/>
      <c r="C376" s="245"/>
      <c r="D376" s="245"/>
      <c r="E376" s="245"/>
    </row>
    <row r="377" spans="1:5" ht="15" customHeight="1" x14ac:dyDescent="0.2">
      <c r="A377" s="245"/>
      <c r="B377" s="245"/>
      <c r="C377" s="245"/>
      <c r="D377" s="245"/>
      <c r="E377" s="245"/>
    </row>
    <row r="378" spans="1:5" ht="15" customHeight="1" x14ac:dyDescent="0.2">
      <c r="A378" s="245"/>
      <c r="B378" s="245"/>
      <c r="C378" s="245"/>
      <c r="D378" s="245"/>
      <c r="E378" s="245"/>
    </row>
    <row r="379" spans="1:5" ht="15" customHeight="1" x14ac:dyDescent="0.2">
      <c r="A379" s="245"/>
      <c r="B379" s="245"/>
      <c r="C379" s="245"/>
      <c r="D379" s="245"/>
      <c r="E379" s="245"/>
    </row>
    <row r="380" spans="1:5" ht="15" customHeight="1" x14ac:dyDescent="0.2">
      <c r="A380" s="245"/>
      <c r="B380" s="245"/>
      <c r="C380" s="245"/>
      <c r="D380" s="245"/>
      <c r="E380" s="245"/>
    </row>
    <row r="381" spans="1:5" ht="15" customHeight="1" x14ac:dyDescent="0.2">
      <c r="A381" s="245"/>
      <c r="B381" s="245"/>
      <c r="C381" s="245"/>
      <c r="D381" s="245"/>
      <c r="E381" s="245"/>
    </row>
    <row r="382" spans="1:5" ht="15" customHeight="1" x14ac:dyDescent="0.2">
      <c r="A382" s="245"/>
      <c r="B382" s="245"/>
      <c r="C382" s="245"/>
      <c r="D382" s="245"/>
      <c r="E382" s="245"/>
    </row>
    <row r="383" spans="1:5" ht="15" customHeight="1" x14ac:dyDescent="0.2"/>
    <row r="384" spans="1:5" ht="15" customHeight="1" x14ac:dyDescent="0.25">
      <c r="A384" s="25" t="s">
        <v>17</v>
      </c>
      <c r="B384" s="27"/>
      <c r="C384" s="27"/>
      <c r="D384" s="27"/>
      <c r="E384" s="138"/>
    </row>
    <row r="385" spans="1:5" ht="15" customHeight="1" x14ac:dyDescent="0.2">
      <c r="A385" s="7" t="s">
        <v>47</v>
      </c>
      <c r="B385" s="27"/>
      <c r="C385" s="27"/>
      <c r="D385" s="27"/>
      <c r="E385" s="28" t="s">
        <v>48</v>
      </c>
    </row>
    <row r="386" spans="1:5" ht="15" customHeight="1" x14ac:dyDescent="0.2">
      <c r="A386" s="29"/>
      <c r="B386" s="138"/>
      <c r="C386" s="27"/>
      <c r="D386" s="27"/>
      <c r="E386" s="76"/>
    </row>
    <row r="387" spans="1:5" ht="15" customHeight="1" x14ac:dyDescent="0.2">
      <c r="A387" s="29"/>
      <c r="B387" s="121" t="s">
        <v>49</v>
      </c>
      <c r="C387" s="140" t="s">
        <v>50</v>
      </c>
      <c r="D387" s="161" t="s">
        <v>51</v>
      </c>
      <c r="E387" s="142" t="s">
        <v>52</v>
      </c>
    </row>
    <row r="388" spans="1:5" ht="15" customHeight="1" x14ac:dyDescent="0.2">
      <c r="A388" s="29"/>
      <c r="B388" s="177">
        <v>485</v>
      </c>
      <c r="C388" s="151"/>
      <c r="D388" s="132" t="s">
        <v>131</v>
      </c>
      <c r="E388" s="174">
        <v>-33000</v>
      </c>
    </row>
    <row r="389" spans="1:5" ht="15" customHeight="1" x14ac:dyDescent="0.2">
      <c r="A389" s="29"/>
      <c r="B389" s="162"/>
      <c r="C389" s="146" t="s">
        <v>54</v>
      </c>
      <c r="D389" s="178"/>
      <c r="E389" s="163">
        <f>SUM(E388:E388)</f>
        <v>-33000</v>
      </c>
    </row>
    <row r="390" spans="1:5" ht="15" customHeight="1" x14ac:dyDescent="0.2">
      <c r="A390" s="29"/>
      <c r="B390" s="138"/>
      <c r="C390" s="27"/>
      <c r="D390" s="27"/>
      <c r="E390" s="76"/>
    </row>
    <row r="391" spans="1:5" ht="15" customHeight="1" x14ac:dyDescent="0.2">
      <c r="A391" s="66"/>
      <c r="B391" s="66"/>
      <c r="C391" s="140" t="s">
        <v>50</v>
      </c>
      <c r="D391" s="131" t="s">
        <v>55</v>
      </c>
      <c r="E391" s="142" t="s">
        <v>52</v>
      </c>
    </row>
    <row r="392" spans="1:5" ht="15" customHeight="1" x14ac:dyDescent="0.2">
      <c r="A392" s="66"/>
      <c r="B392" s="66"/>
      <c r="C392" s="151">
        <v>3127</v>
      </c>
      <c r="D392" s="157" t="s">
        <v>72</v>
      </c>
      <c r="E392" s="180">
        <v>33000</v>
      </c>
    </row>
    <row r="393" spans="1:5" ht="15" customHeight="1" x14ac:dyDescent="0.2">
      <c r="A393" s="175"/>
      <c r="B393" s="175"/>
      <c r="C393" s="146" t="s">
        <v>54</v>
      </c>
      <c r="D393" s="147"/>
      <c r="E393" s="148">
        <f>SUM(E392:E392)</f>
        <v>33000</v>
      </c>
    </row>
    <row r="394" spans="1:5" ht="15" customHeight="1" x14ac:dyDescent="0.2">
      <c r="B394" s="181"/>
    </row>
    <row r="395" spans="1:5" ht="15" customHeight="1" x14ac:dyDescent="0.2"/>
    <row r="396" spans="1:5" ht="15" customHeight="1" x14ac:dyDescent="0.25">
      <c r="A396" s="4" t="s">
        <v>235</v>
      </c>
    </row>
    <row r="397" spans="1:5" ht="15" customHeight="1" x14ac:dyDescent="0.2">
      <c r="A397" s="249" t="s">
        <v>140</v>
      </c>
      <c r="B397" s="249"/>
      <c r="C397" s="249"/>
      <c r="D397" s="249"/>
      <c r="E397" s="249"/>
    </row>
    <row r="398" spans="1:5" ht="15" customHeight="1" x14ac:dyDescent="0.2">
      <c r="A398" s="249"/>
      <c r="B398" s="249"/>
      <c r="C398" s="249"/>
      <c r="D398" s="249"/>
      <c r="E398" s="249"/>
    </row>
    <row r="399" spans="1:5" ht="15" customHeight="1" x14ac:dyDescent="0.2">
      <c r="A399" s="250" t="s">
        <v>236</v>
      </c>
      <c r="B399" s="250"/>
      <c r="C399" s="250"/>
      <c r="D399" s="250"/>
      <c r="E399" s="250"/>
    </row>
    <row r="400" spans="1:5" ht="15" customHeight="1" x14ac:dyDescent="0.2">
      <c r="A400" s="250"/>
      <c r="B400" s="250"/>
      <c r="C400" s="250"/>
      <c r="D400" s="250"/>
      <c r="E400" s="250"/>
    </row>
    <row r="401" spans="1:5" ht="15" customHeight="1" x14ac:dyDescent="0.2">
      <c r="A401" s="250"/>
      <c r="B401" s="250"/>
      <c r="C401" s="250"/>
      <c r="D401" s="250"/>
      <c r="E401" s="250"/>
    </row>
    <row r="402" spans="1:5" ht="15" customHeight="1" x14ac:dyDescent="0.2">
      <c r="A402" s="250"/>
      <c r="B402" s="250"/>
      <c r="C402" s="250"/>
      <c r="D402" s="250"/>
      <c r="E402" s="250"/>
    </row>
    <row r="403" spans="1:5" ht="15" customHeight="1" x14ac:dyDescent="0.2">
      <c r="A403" s="250"/>
      <c r="B403" s="250"/>
      <c r="C403" s="250"/>
      <c r="D403" s="250"/>
      <c r="E403" s="250"/>
    </row>
    <row r="404" spans="1:5" ht="15" customHeight="1" x14ac:dyDescent="0.2">
      <c r="A404" s="250"/>
      <c r="B404" s="250"/>
      <c r="C404" s="250"/>
      <c r="D404" s="250"/>
      <c r="E404" s="250"/>
    </row>
    <row r="405" spans="1:5" ht="15" customHeight="1" x14ac:dyDescent="0.2">
      <c r="A405" s="104"/>
      <c r="B405" s="104"/>
      <c r="C405" s="104"/>
      <c r="D405" s="104"/>
      <c r="E405" s="104"/>
    </row>
    <row r="406" spans="1:5" ht="15" customHeight="1" x14ac:dyDescent="0.25">
      <c r="A406" s="25" t="s">
        <v>17</v>
      </c>
      <c r="B406" s="27"/>
      <c r="C406" s="27"/>
      <c r="D406" s="27"/>
      <c r="E406" s="27"/>
    </row>
    <row r="407" spans="1:5" ht="15" customHeight="1" x14ac:dyDescent="0.2">
      <c r="A407" s="7" t="s">
        <v>87</v>
      </c>
      <c r="B407" s="27"/>
      <c r="C407" s="27"/>
      <c r="D407" s="27"/>
      <c r="E407" s="28" t="s">
        <v>88</v>
      </c>
    </row>
    <row r="408" spans="1:5" ht="15" customHeight="1" x14ac:dyDescent="0.2">
      <c r="A408" s="169"/>
      <c r="B408" s="93"/>
      <c r="C408" s="27"/>
      <c r="D408" s="27"/>
      <c r="E408" s="76"/>
    </row>
    <row r="409" spans="1:5" ht="15" customHeight="1" x14ac:dyDescent="0.25">
      <c r="A409" s="4"/>
      <c r="B409" s="140" t="s">
        <v>142</v>
      </c>
      <c r="C409" s="140" t="s">
        <v>50</v>
      </c>
      <c r="D409" s="141" t="s">
        <v>55</v>
      </c>
      <c r="E409" s="121" t="s">
        <v>52</v>
      </c>
    </row>
    <row r="410" spans="1:5" ht="15" customHeight="1" x14ac:dyDescent="0.25">
      <c r="A410" s="4"/>
      <c r="B410" s="182">
        <v>11</v>
      </c>
      <c r="C410" s="151"/>
      <c r="D410" s="157" t="s">
        <v>89</v>
      </c>
      <c r="E410" s="158">
        <v>-10253641.5</v>
      </c>
    </row>
    <row r="411" spans="1:5" ht="15" customHeight="1" x14ac:dyDescent="0.25">
      <c r="A411" s="4"/>
      <c r="B411" s="182">
        <v>11</v>
      </c>
      <c r="C411" s="151"/>
      <c r="D411" s="157" t="s">
        <v>89</v>
      </c>
      <c r="E411" s="158">
        <v>8930555</v>
      </c>
    </row>
    <row r="412" spans="1:5" ht="15" customHeight="1" x14ac:dyDescent="0.25">
      <c r="A412" s="4"/>
      <c r="B412" s="182">
        <v>11</v>
      </c>
      <c r="C412" s="151"/>
      <c r="D412" s="157" t="s">
        <v>95</v>
      </c>
      <c r="E412" s="158">
        <f>1160108.5+162978</f>
        <v>1323086.5</v>
      </c>
    </row>
    <row r="413" spans="1:5" ht="15" customHeight="1" x14ac:dyDescent="0.25">
      <c r="A413" s="4"/>
      <c r="B413" s="182"/>
      <c r="C413" s="146" t="s">
        <v>54</v>
      </c>
      <c r="D413" s="147"/>
      <c r="E413" s="148">
        <f>SUM(E410:E412)</f>
        <v>0</v>
      </c>
    </row>
    <row r="414" spans="1:5" ht="15" customHeight="1" x14ac:dyDescent="0.2"/>
    <row r="415" spans="1:5" ht="15" customHeight="1" x14ac:dyDescent="0.2"/>
    <row r="416" spans="1:5" ht="15" customHeight="1" x14ac:dyDescent="0.25">
      <c r="A416" s="4" t="s">
        <v>237</v>
      </c>
    </row>
    <row r="417" spans="1:5" ht="15" customHeight="1" x14ac:dyDescent="0.2">
      <c r="A417" s="249" t="s">
        <v>140</v>
      </c>
      <c r="B417" s="249"/>
      <c r="C417" s="249"/>
      <c r="D417" s="249"/>
      <c r="E417" s="249"/>
    </row>
    <row r="418" spans="1:5" ht="15" customHeight="1" x14ac:dyDescent="0.2">
      <c r="A418" s="249"/>
      <c r="B418" s="249"/>
      <c r="C418" s="249"/>
      <c r="D418" s="249"/>
      <c r="E418" s="249"/>
    </row>
    <row r="419" spans="1:5" ht="15" customHeight="1" x14ac:dyDescent="0.2">
      <c r="A419" s="250" t="s">
        <v>238</v>
      </c>
      <c r="B419" s="250"/>
      <c r="C419" s="250"/>
      <c r="D419" s="250"/>
      <c r="E419" s="250"/>
    </row>
    <row r="420" spans="1:5" ht="15" customHeight="1" x14ac:dyDescent="0.2">
      <c r="A420" s="250"/>
      <c r="B420" s="250"/>
      <c r="C420" s="250"/>
      <c r="D420" s="250"/>
      <c r="E420" s="250"/>
    </row>
    <row r="421" spans="1:5" ht="15" customHeight="1" x14ac:dyDescent="0.2">
      <c r="A421" s="250"/>
      <c r="B421" s="250"/>
      <c r="C421" s="250"/>
      <c r="D421" s="250"/>
      <c r="E421" s="250"/>
    </row>
    <row r="422" spans="1:5" ht="15" customHeight="1" x14ac:dyDescent="0.2">
      <c r="A422" s="250"/>
      <c r="B422" s="250"/>
      <c r="C422" s="250"/>
      <c r="D422" s="250"/>
      <c r="E422" s="250"/>
    </row>
    <row r="423" spans="1:5" ht="15" customHeight="1" x14ac:dyDescent="0.2">
      <c r="A423" s="250"/>
      <c r="B423" s="250"/>
      <c r="C423" s="250"/>
      <c r="D423" s="250"/>
      <c r="E423" s="250"/>
    </row>
    <row r="424" spans="1:5" ht="15" customHeight="1" x14ac:dyDescent="0.2">
      <c r="A424" s="250"/>
      <c r="B424" s="250"/>
      <c r="C424" s="250"/>
      <c r="D424" s="250"/>
      <c r="E424" s="250"/>
    </row>
    <row r="425" spans="1:5" ht="15" customHeight="1" x14ac:dyDescent="0.2">
      <c r="A425" s="104"/>
      <c r="B425" s="104"/>
      <c r="C425" s="104"/>
      <c r="D425" s="104"/>
      <c r="E425" s="104"/>
    </row>
    <row r="426" spans="1:5" ht="15" customHeight="1" x14ac:dyDescent="0.25">
      <c r="A426" s="25" t="s">
        <v>17</v>
      </c>
      <c r="B426" s="27"/>
      <c r="C426" s="27"/>
      <c r="D426" s="27"/>
      <c r="E426" s="27"/>
    </row>
    <row r="427" spans="1:5" ht="15" customHeight="1" x14ac:dyDescent="0.2">
      <c r="A427" s="7" t="s">
        <v>87</v>
      </c>
      <c r="B427" s="27"/>
      <c r="C427" s="27"/>
      <c r="D427" s="27"/>
      <c r="E427" s="28" t="s">
        <v>88</v>
      </c>
    </row>
    <row r="428" spans="1:5" ht="15" customHeight="1" x14ac:dyDescent="0.2">
      <c r="A428" s="169"/>
      <c r="B428" s="93"/>
      <c r="C428" s="27"/>
      <c r="D428" s="27"/>
      <c r="E428" s="76"/>
    </row>
    <row r="429" spans="1:5" ht="15" customHeight="1" x14ac:dyDescent="0.2">
      <c r="B429" s="140" t="s">
        <v>142</v>
      </c>
      <c r="C429" s="140" t="s">
        <v>50</v>
      </c>
      <c r="D429" s="141" t="s">
        <v>55</v>
      </c>
      <c r="E429" s="121" t="s">
        <v>52</v>
      </c>
    </row>
    <row r="430" spans="1:5" ht="15" customHeight="1" x14ac:dyDescent="0.2">
      <c r="B430" s="182">
        <v>15</v>
      </c>
      <c r="C430" s="151"/>
      <c r="D430" s="157" t="s">
        <v>95</v>
      </c>
      <c r="E430" s="158">
        <v>-85000</v>
      </c>
    </row>
    <row r="431" spans="1:5" ht="15" customHeight="1" x14ac:dyDescent="0.2">
      <c r="B431" s="182">
        <v>15</v>
      </c>
      <c r="C431" s="151"/>
      <c r="D431" s="157" t="s">
        <v>89</v>
      </c>
      <c r="E431" s="158">
        <v>85000</v>
      </c>
    </row>
    <row r="432" spans="1:5" ht="15" customHeight="1" x14ac:dyDescent="0.2">
      <c r="B432" s="182"/>
      <c r="C432" s="146" t="s">
        <v>54</v>
      </c>
      <c r="D432" s="147"/>
      <c r="E432" s="148">
        <f>SUM(E430:E431)</f>
        <v>0</v>
      </c>
    </row>
    <row r="433" spans="1:5" ht="15" customHeight="1" x14ac:dyDescent="0.2"/>
    <row r="434" spans="1:5" ht="15" customHeight="1" x14ac:dyDescent="0.2"/>
    <row r="435" spans="1:5" ht="15" customHeight="1" x14ac:dyDescent="0.25">
      <c r="A435" s="4" t="s">
        <v>239</v>
      </c>
    </row>
    <row r="436" spans="1:5" ht="15" customHeight="1" x14ac:dyDescent="0.2">
      <c r="A436" s="249" t="s">
        <v>140</v>
      </c>
      <c r="B436" s="249"/>
      <c r="C436" s="249"/>
      <c r="D436" s="249"/>
      <c r="E436" s="249"/>
    </row>
    <row r="437" spans="1:5" ht="15" customHeight="1" x14ac:dyDescent="0.2">
      <c r="A437" s="249"/>
      <c r="B437" s="249"/>
      <c r="C437" s="249"/>
      <c r="D437" s="249"/>
      <c r="E437" s="249"/>
    </row>
    <row r="438" spans="1:5" ht="15" customHeight="1" x14ac:dyDescent="0.2">
      <c r="A438" s="250" t="s">
        <v>240</v>
      </c>
      <c r="B438" s="250"/>
      <c r="C438" s="250"/>
      <c r="D438" s="250"/>
      <c r="E438" s="250"/>
    </row>
    <row r="439" spans="1:5" ht="15" customHeight="1" x14ac:dyDescent="0.2">
      <c r="A439" s="250"/>
      <c r="B439" s="250"/>
      <c r="C439" s="250"/>
      <c r="D439" s="250"/>
      <c r="E439" s="250"/>
    </row>
    <row r="440" spans="1:5" ht="15" customHeight="1" x14ac:dyDescent="0.2">
      <c r="A440" s="250"/>
      <c r="B440" s="250"/>
      <c r="C440" s="250"/>
      <c r="D440" s="250"/>
      <c r="E440" s="250"/>
    </row>
    <row r="441" spans="1:5" ht="15" customHeight="1" x14ac:dyDescent="0.2">
      <c r="A441" s="250"/>
      <c r="B441" s="250"/>
      <c r="C441" s="250"/>
      <c r="D441" s="250"/>
      <c r="E441" s="250"/>
    </row>
    <row r="442" spans="1:5" ht="15" customHeight="1" x14ac:dyDescent="0.2">
      <c r="A442" s="250"/>
      <c r="B442" s="250"/>
      <c r="C442" s="250"/>
      <c r="D442" s="250"/>
      <c r="E442" s="250"/>
    </row>
    <row r="443" spans="1:5" ht="15" customHeight="1" x14ac:dyDescent="0.2">
      <c r="A443" s="250"/>
      <c r="B443" s="250"/>
      <c r="C443" s="250"/>
      <c r="D443" s="250"/>
      <c r="E443" s="250"/>
    </row>
    <row r="444" spans="1:5" ht="15" customHeight="1" x14ac:dyDescent="0.2">
      <c r="A444" s="250"/>
      <c r="B444" s="250"/>
      <c r="C444" s="250"/>
      <c r="D444" s="250"/>
      <c r="E444" s="250"/>
    </row>
    <row r="445" spans="1:5" ht="15" customHeight="1" x14ac:dyDescent="0.2">
      <c r="A445" s="250"/>
      <c r="B445" s="250"/>
      <c r="C445" s="250"/>
      <c r="D445" s="250"/>
      <c r="E445" s="250"/>
    </row>
    <row r="446" spans="1:5" ht="15" customHeight="1" x14ac:dyDescent="0.2">
      <c r="A446" s="104"/>
      <c r="B446" s="104"/>
      <c r="C446" s="104"/>
      <c r="D446" s="104"/>
      <c r="E446" s="104"/>
    </row>
    <row r="447" spans="1:5" ht="15" customHeight="1" x14ac:dyDescent="0.25">
      <c r="A447" s="5" t="s">
        <v>17</v>
      </c>
      <c r="B447" s="6"/>
      <c r="C447" s="6"/>
      <c r="D447" s="138"/>
      <c r="E447" s="138"/>
    </row>
    <row r="448" spans="1:5" ht="15" customHeight="1" x14ac:dyDescent="0.2">
      <c r="A448" s="7" t="s">
        <v>87</v>
      </c>
      <c r="B448" s="6"/>
      <c r="C448" s="6"/>
      <c r="D448" s="6"/>
      <c r="E448" s="8" t="s">
        <v>108</v>
      </c>
    </row>
    <row r="449" spans="1:5" ht="15" customHeight="1" x14ac:dyDescent="0.2">
      <c r="A449" s="120"/>
      <c r="B449" s="70"/>
      <c r="C449" s="6"/>
      <c r="D449" s="120"/>
      <c r="E449" s="71"/>
    </row>
    <row r="450" spans="1:5" ht="15" customHeight="1" x14ac:dyDescent="0.2">
      <c r="C450" s="140" t="s">
        <v>50</v>
      </c>
      <c r="D450" s="141" t="s">
        <v>55</v>
      </c>
      <c r="E450" s="142" t="s">
        <v>52</v>
      </c>
    </row>
    <row r="451" spans="1:5" ht="15" customHeight="1" x14ac:dyDescent="0.2">
      <c r="C451" s="156">
        <v>6402</v>
      </c>
      <c r="D451" s="153" t="s">
        <v>56</v>
      </c>
      <c r="E451" s="158">
        <v>-64889.1</v>
      </c>
    </row>
    <row r="452" spans="1:5" ht="15" customHeight="1" x14ac:dyDescent="0.2">
      <c r="C452" s="156">
        <v>6409</v>
      </c>
      <c r="D452" s="157" t="s">
        <v>76</v>
      </c>
      <c r="E452" s="158">
        <v>64889.1</v>
      </c>
    </row>
    <row r="453" spans="1:5" ht="15" customHeight="1" x14ac:dyDescent="0.2">
      <c r="C453" s="146" t="s">
        <v>54</v>
      </c>
      <c r="D453" s="147"/>
      <c r="E453" s="148">
        <f>SUM(E451:E452)</f>
        <v>0</v>
      </c>
    </row>
    <row r="454" spans="1:5" ht="15" customHeight="1" x14ac:dyDescent="0.2"/>
    <row r="455" spans="1:5" ht="15" customHeight="1" x14ac:dyDescent="0.2"/>
    <row r="456" spans="1:5" ht="15" customHeight="1" x14ac:dyDescent="0.25">
      <c r="A456" s="4" t="s">
        <v>241</v>
      </c>
    </row>
    <row r="457" spans="1:5" ht="15" customHeight="1" x14ac:dyDescent="0.2">
      <c r="A457" s="249" t="s">
        <v>242</v>
      </c>
      <c r="B457" s="249"/>
      <c r="C457" s="249"/>
      <c r="D457" s="249"/>
      <c r="E457" s="249"/>
    </row>
    <row r="458" spans="1:5" ht="15" customHeight="1" x14ac:dyDescent="0.2">
      <c r="A458" s="249"/>
      <c r="B458" s="249"/>
      <c r="C458" s="249"/>
      <c r="D458" s="249"/>
      <c r="E458" s="249"/>
    </row>
    <row r="459" spans="1:5" ht="15" customHeight="1" x14ac:dyDescent="0.2">
      <c r="A459" s="245" t="s">
        <v>243</v>
      </c>
      <c r="B459" s="245"/>
      <c r="C459" s="245"/>
      <c r="D459" s="245"/>
      <c r="E459" s="245"/>
    </row>
    <row r="460" spans="1:5" ht="15" customHeight="1" x14ac:dyDescent="0.2">
      <c r="A460" s="245"/>
      <c r="B460" s="245"/>
      <c r="C460" s="245"/>
      <c r="D460" s="245"/>
      <c r="E460" s="245"/>
    </row>
    <row r="461" spans="1:5" ht="15" customHeight="1" x14ac:dyDescent="0.2">
      <c r="A461" s="245"/>
      <c r="B461" s="245"/>
      <c r="C461" s="245"/>
      <c r="D461" s="245"/>
      <c r="E461" s="245"/>
    </row>
    <row r="462" spans="1:5" ht="15" customHeight="1" x14ac:dyDescent="0.2">
      <c r="A462" s="245"/>
      <c r="B462" s="245"/>
      <c r="C462" s="245"/>
      <c r="D462" s="245"/>
      <c r="E462" s="245"/>
    </row>
    <row r="463" spans="1:5" ht="15" customHeight="1" x14ac:dyDescent="0.2">
      <c r="A463" s="245"/>
      <c r="B463" s="245"/>
      <c r="C463" s="245"/>
      <c r="D463" s="245"/>
      <c r="E463" s="245"/>
    </row>
    <row r="464" spans="1:5" ht="15" customHeight="1" x14ac:dyDescent="0.2">
      <c r="A464" s="245"/>
      <c r="B464" s="245"/>
      <c r="C464" s="245"/>
      <c r="D464" s="245"/>
      <c r="E464" s="245"/>
    </row>
    <row r="465" spans="1:5" ht="15" customHeight="1" x14ac:dyDescent="0.2">
      <c r="A465" s="245"/>
      <c r="B465" s="245"/>
      <c r="C465" s="245"/>
      <c r="D465" s="245"/>
      <c r="E465" s="245"/>
    </row>
    <row r="466" spans="1:5" ht="15" customHeight="1" x14ac:dyDescent="0.2">
      <c r="A466" s="27"/>
      <c r="B466" s="169"/>
      <c r="C466" s="95"/>
      <c r="D466" s="27"/>
      <c r="E466" s="170"/>
    </row>
    <row r="467" spans="1:5" ht="15" customHeight="1" x14ac:dyDescent="0.25">
      <c r="A467" s="25" t="s">
        <v>17</v>
      </c>
      <c r="B467" s="27"/>
      <c r="C467" s="27"/>
      <c r="D467" s="27"/>
      <c r="E467" s="138"/>
    </row>
    <row r="468" spans="1:5" ht="15" customHeight="1" x14ac:dyDescent="0.2">
      <c r="A468" s="29" t="s">
        <v>244</v>
      </c>
      <c r="B468" s="27"/>
      <c r="C468" s="27"/>
      <c r="D468" s="27"/>
      <c r="E468" s="28" t="s">
        <v>151</v>
      </c>
    </row>
    <row r="469" spans="1:5" ht="15" customHeight="1" x14ac:dyDescent="0.2">
      <c r="A469" s="29"/>
      <c r="B469" s="138"/>
      <c r="C469" s="27"/>
      <c r="D469" s="27"/>
      <c r="E469" s="76"/>
    </row>
    <row r="470" spans="1:5" ht="15" customHeight="1" x14ac:dyDescent="0.2">
      <c r="A470" s="66"/>
      <c r="B470" s="121" t="s">
        <v>49</v>
      </c>
      <c r="C470" s="140" t="s">
        <v>50</v>
      </c>
      <c r="D470" s="131" t="s">
        <v>55</v>
      </c>
      <c r="E470" s="121" t="s">
        <v>52</v>
      </c>
    </row>
    <row r="471" spans="1:5" ht="15" customHeight="1" x14ac:dyDescent="0.2">
      <c r="A471" s="183"/>
      <c r="B471" s="123">
        <v>10</v>
      </c>
      <c r="C471" s="156">
        <v>3122</v>
      </c>
      <c r="D471" s="157" t="s">
        <v>89</v>
      </c>
      <c r="E471" s="174">
        <v>-40000</v>
      </c>
    </row>
    <row r="472" spans="1:5" ht="15" customHeight="1" x14ac:dyDescent="0.2">
      <c r="A472" s="183"/>
      <c r="B472" s="123">
        <v>10</v>
      </c>
      <c r="C472" s="156">
        <v>3121</v>
      </c>
      <c r="D472" s="157" t="s">
        <v>89</v>
      </c>
      <c r="E472" s="174">
        <v>40000</v>
      </c>
    </row>
    <row r="473" spans="1:5" ht="15" customHeight="1" x14ac:dyDescent="0.2">
      <c r="A473" s="175"/>
      <c r="B473" s="162"/>
      <c r="C473" s="146" t="s">
        <v>54</v>
      </c>
      <c r="D473" s="153"/>
      <c r="E473" s="148">
        <f>SUM(E471:E472)</f>
        <v>0</v>
      </c>
    </row>
    <row r="474" spans="1:5" ht="15" customHeight="1" x14ac:dyDescent="0.2"/>
    <row r="475" spans="1:5" ht="15" customHeight="1" x14ac:dyDescent="0.2"/>
    <row r="476" spans="1:5" ht="15" customHeight="1" x14ac:dyDescent="0.2"/>
    <row r="477" spans="1:5" ht="15" customHeight="1" x14ac:dyDescent="0.2"/>
    <row r="478" spans="1:5" ht="15" customHeight="1" x14ac:dyDescent="0.2"/>
    <row r="479" spans="1:5" ht="15" customHeight="1" x14ac:dyDescent="0.25">
      <c r="A479" s="4" t="s">
        <v>245</v>
      </c>
    </row>
    <row r="480" spans="1:5" ht="15" customHeight="1" x14ac:dyDescent="0.2">
      <c r="A480" s="249" t="s">
        <v>242</v>
      </c>
      <c r="B480" s="249"/>
      <c r="C480" s="249"/>
      <c r="D480" s="249"/>
      <c r="E480" s="249"/>
    </row>
    <row r="481" spans="1:5" ht="15" customHeight="1" x14ac:dyDescent="0.2">
      <c r="A481" s="249"/>
      <c r="B481" s="249"/>
      <c r="C481" s="249"/>
      <c r="D481" s="249"/>
      <c r="E481" s="249"/>
    </row>
    <row r="482" spans="1:5" ht="15" customHeight="1" x14ac:dyDescent="0.2">
      <c r="A482" s="245" t="s">
        <v>246</v>
      </c>
      <c r="B482" s="245"/>
      <c r="C482" s="245"/>
      <c r="D482" s="245"/>
      <c r="E482" s="245"/>
    </row>
    <row r="483" spans="1:5" ht="15" customHeight="1" x14ac:dyDescent="0.2">
      <c r="A483" s="245"/>
      <c r="B483" s="245"/>
      <c r="C483" s="245"/>
      <c r="D483" s="245"/>
      <c r="E483" s="245"/>
    </row>
    <row r="484" spans="1:5" ht="15" customHeight="1" x14ac:dyDescent="0.2">
      <c r="A484" s="245"/>
      <c r="B484" s="245"/>
      <c r="C484" s="245"/>
      <c r="D484" s="245"/>
      <c r="E484" s="245"/>
    </row>
    <row r="485" spans="1:5" ht="15" customHeight="1" x14ac:dyDescent="0.2">
      <c r="A485" s="245"/>
      <c r="B485" s="245"/>
      <c r="C485" s="245"/>
      <c r="D485" s="245"/>
      <c r="E485" s="245"/>
    </row>
    <row r="486" spans="1:5" ht="15" customHeight="1" x14ac:dyDescent="0.2">
      <c r="A486" s="245"/>
      <c r="B486" s="245"/>
      <c r="C486" s="245"/>
      <c r="D486" s="245"/>
      <c r="E486" s="245"/>
    </row>
    <row r="487" spans="1:5" ht="15" customHeight="1" x14ac:dyDescent="0.2">
      <c r="A487" s="245"/>
      <c r="B487" s="245"/>
      <c r="C487" s="245"/>
      <c r="D487" s="245"/>
      <c r="E487" s="245"/>
    </row>
    <row r="488" spans="1:5" ht="15" customHeight="1" x14ac:dyDescent="0.2">
      <c r="A488" s="27"/>
      <c r="B488" s="169"/>
      <c r="C488" s="95"/>
      <c r="D488" s="27"/>
      <c r="E488" s="170"/>
    </row>
    <row r="489" spans="1:5" ht="15" customHeight="1" x14ac:dyDescent="0.25">
      <c r="A489" s="25" t="s">
        <v>17</v>
      </c>
      <c r="B489" s="27"/>
      <c r="C489" s="27"/>
      <c r="D489" s="27"/>
      <c r="E489" s="138"/>
    </row>
    <row r="490" spans="1:5" ht="15" customHeight="1" x14ac:dyDescent="0.2">
      <c r="A490" s="29" t="s">
        <v>244</v>
      </c>
      <c r="B490" s="27"/>
      <c r="C490" s="27"/>
      <c r="D490" s="27"/>
      <c r="E490" s="28" t="s">
        <v>151</v>
      </c>
    </row>
    <row r="491" spans="1:5" ht="15" customHeight="1" x14ac:dyDescent="0.2">
      <c r="A491" s="29"/>
      <c r="B491" s="138"/>
      <c r="C491" s="27"/>
      <c r="D491" s="27"/>
      <c r="E491" s="76"/>
    </row>
    <row r="492" spans="1:5" ht="15" customHeight="1" x14ac:dyDescent="0.2">
      <c r="A492" s="66"/>
      <c r="B492" s="121" t="s">
        <v>49</v>
      </c>
      <c r="C492" s="140" t="s">
        <v>50</v>
      </c>
      <c r="D492" s="131" t="s">
        <v>55</v>
      </c>
      <c r="E492" s="121" t="s">
        <v>52</v>
      </c>
    </row>
    <row r="493" spans="1:5" ht="15" customHeight="1" x14ac:dyDescent="0.2">
      <c r="A493" s="183"/>
      <c r="B493" s="123">
        <v>10</v>
      </c>
      <c r="C493" s="156">
        <v>3122</v>
      </c>
      <c r="D493" s="157" t="s">
        <v>89</v>
      </c>
      <c r="E493" s="174">
        <v>-100000</v>
      </c>
    </row>
    <row r="494" spans="1:5" ht="15" customHeight="1" x14ac:dyDescent="0.2">
      <c r="A494" s="183"/>
      <c r="B494" s="143">
        <v>107500881</v>
      </c>
      <c r="C494" s="156">
        <v>3533</v>
      </c>
      <c r="D494" s="157" t="s">
        <v>89</v>
      </c>
      <c r="E494" s="174">
        <v>85000</v>
      </c>
    </row>
    <row r="495" spans="1:5" ht="15" customHeight="1" x14ac:dyDescent="0.2">
      <c r="A495" s="183"/>
      <c r="B495" s="143">
        <v>107100882</v>
      </c>
      <c r="C495" s="156">
        <v>3533</v>
      </c>
      <c r="D495" s="157" t="s">
        <v>89</v>
      </c>
      <c r="E495" s="174">
        <v>5000</v>
      </c>
    </row>
    <row r="496" spans="1:5" ht="15" customHeight="1" x14ac:dyDescent="0.2">
      <c r="A496" s="183"/>
      <c r="B496" s="143">
        <v>107100880</v>
      </c>
      <c r="C496" s="156">
        <v>3533</v>
      </c>
      <c r="D496" s="157" t="s">
        <v>89</v>
      </c>
      <c r="E496" s="174">
        <v>10000</v>
      </c>
    </row>
    <row r="497" spans="1:5" ht="15" customHeight="1" x14ac:dyDescent="0.2">
      <c r="A497" s="175"/>
      <c r="B497" s="162"/>
      <c r="C497" s="146" t="s">
        <v>54</v>
      </c>
      <c r="D497" s="153"/>
      <c r="E497" s="148">
        <f>SUM(E493:E496)</f>
        <v>0</v>
      </c>
    </row>
    <row r="498" spans="1:5" ht="15" customHeight="1" x14ac:dyDescent="0.2"/>
    <row r="499" spans="1:5" ht="15" customHeight="1" x14ac:dyDescent="0.2"/>
    <row r="500" spans="1:5" ht="15" customHeight="1" x14ac:dyDescent="0.25">
      <c r="A500" s="4" t="s">
        <v>247</v>
      </c>
    </row>
    <row r="501" spans="1:5" ht="15" customHeight="1" x14ac:dyDescent="0.2">
      <c r="A501" s="249" t="s">
        <v>153</v>
      </c>
      <c r="B501" s="249"/>
      <c r="C501" s="249"/>
      <c r="D501" s="249"/>
      <c r="E501" s="249"/>
    </row>
    <row r="502" spans="1:5" ht="15" customHeight="1" x14ac:dyDescent="0.2">
      <c r="A502" s="249"/>
      <c r="B502" s="249"/>
      <c r="C502" s="249"/>
      <c r="D502" s="249"/>
      <c r="E502" s="249"/>
    </row>
    <row r="503" spans="1:5" ht="15" customHeight="1" x14ac:dyDescent="0.2">
      <c r="A503" s="245" t="s">
        <v>274</v>
      </c>
      <c r="B503" s="245"/>
      <c r="C503" s="245"/>
      <c r="D503" s="245"/>
      <c r="E503" s="245"/>
    </row>
    <row r="504" spans="1:5" ht="15" customHeight="1" x14ac:dyDescent="0.2">
      <c r="A504" s="245"/>
      <c r="B504" s="245"/>
      <c r="C504" s="245"/>
      <c r="D504" s="245"/>
      <c r="E504" s="245"/>
    </row>
    <row r="505" spans="1:5" ht="15" customHeight="1" x14ac:dyDescent="0.2">
      <c r="A505" s="245"/>
      <c r="B505" s="245"/>
      <c r="C505" s="245"/>
      <c r="D505" s="245"/>
      <c r="E505" s="245"/>
    </row>
    <row r="506" spans="1:5" ht="15" customHeight="1" x14ac:dyDescent="0.2">
      <c r="A506" s="245"/>
      <c r="B506" s="245"/>
      <c r="C506" s="245"/>
      <c r="D506" s="245"/>
      <c r="E506" s="245"/>
    </row>
    <row r="507" spans="1:5" ht="15" customHeight="1" x14ac:dyDescent="0.2">
      <c r="A507" s="245"/>
      <c r="B507" s="245"/>
      <c r="C507" s="245"/>
      <c r="D507" s="245"/>
      <c r="E507" s="245"/>
    </row>
    <row r="508" spans="1:5" ht="15" customHeight="1" x14ac:dyDescent="0.2">
      <c r="A508" s="245"/>
      <c r="B508" s="245"/>
      <c r="C508" s="245"/>
      <c r="D508" s="245"/>
      <c r="E508" s="245"/>
    </row>
    <row r="509" spans="1:5" ht="15" customHeight="1" x14ac:dyDescent="0.2">
      <c r="A509" s="245"/>
      <c r="B509" s="245"/>
      <c r="C509" s="245"/>
      <c r="D509" s="245"/>
      <c r="E509" s="245"/>
    </row>
    <row r="510" spans="1:5" ht="15" customHeight="1" x14ac:dyDescent="0.2">
      <c r="A510" s="245"/>
      <c r="B510" s="245"/>
      <c r="C510" s="245"/>
      <c r="D510" s="245"/>
      <c r="E510" s="245"/>
    </row>
    <row r="511" spans="1:5" ht="15" customHeight="1" x14ac:dyDescent="0.2">
      <c r="A511" s="245"/>
      <c r="B511" s="245"/>
      <c r="C511" s="245"/>
      <c r="D511" s="245"/>
      <c r="E511" s="245"/>
    </row>
    <row r="512" spans="1:5" ht="15" customHeight="1" x14ac:dyDescent="0.2">
      <c r="A512" s="245"/>
      <c r="B512" s="245"/>
      <c r="C512" s="245"/>
      <c r="D512" s="245"/>
      <c r="E512" s="245"/>
    </row>
    <row r="513" spans="1:5" ht="15" customHeight="1" x14ac:dyDescent="0.2">
      <c r="A513" s="245"/>
      <c r="B513" s="245"/>
      <c r="C513" s="245"/>
      <c r="D513" s="245"/>
      <c r="E513" s="245"/>
    </row>
    <row r="514" spans="1:5" ht="15" customHeight="1" x14ac:dyDescent="0.2"/>
    <row r="515" spans="1:5" ht="15" customHeight="1" x14ac:dyDescent="0.25">
      <c r="A515" s="25" t="s">
        <v>17</v>
      </c>
      <c r="B515" s="27"/>
      <c r="C515" s="27"/>
      <c r="D515" s="27"/>
      <c r="E515" s="138"/>
    </row>
    <row r="516" spans="1:5" ht="15" customHeight="1" x14ac:dyDescent="0.2">
      <c r="A516" s="29" t="s">
        <v>122</v>
      </c>
      <c r="B516" s="11"/>
      <c r="C516" s="11"/>
      <c r="D516" s="11"/>
      <c r="E516" s="138" t="s">
        <v>123</v>
      </c>
    </row>
    <row r="517" spans="1:5" ht="15" customHeight="1" x14ac:dyDescent="0.2"/>
    <row r="518" spans="1:5" ht="15" customHeight="1" x14ac:dyDescent="0.2">
      <c r="B518" s="121" t="s">
        <v>49</v>
      </c>
      <c r="C518" s="140" t="s">
        <v>50</v>
      </c>
      <c r="D518" s="161" t="s">
        <v>51</v>
      </c>
      <c r="E518" s="142" t="s">
        <v>52</v>
      </c>
    </row>
    <row r="519" spans="1:5" ht="15" customHeight="1" x14ac:dyDescent="0.2">
      <c r="B519" s="123">
        <v>307</v>
      </c>
      <c r="C519" s="151"/>
      <c r="D519" s="132" t="s">
        <v>131</v>
      </c>
      <c r="E519" s="126">
        <v>-1000000</v>
      </c>
    </row>
    <row r="520" spans="1:5" ht="15" customHeight="1" x14ac:dyDescent="0.2">
      <c r="B520" s="123">
        <v>13</v>
      </c>
      <c r="C520" s="151"/>
      <c r="D520" s="157" t="s">
        <v>124</v>
      </c>
      <c r="E520" s="126">
        <v>-487825</v>
      </c>
    </row>
    <row r="521" spans="1:5" ht="15" customHeight="1" x14ac:dyDescent="0.2">
      <c r="B521" s="123">
        <v>303</v>
      </c>
      <c r="C521" s="151"/>
      <c r="D521" s="132" t="s">
        <v>131</v>
      </c>
      <c r="E521" s="126">
        <v>487825</v>
      </c>
    </row>
    <row r="522" spans="1:5" ht="15" customHeight="1" x14ac:dyDescent="0.2">
      <c r="B522" s="123">
        <v>130</v>
      </c>
      <c r="C522" s="151"/>
      <c r="D522" s="132" t="s">
        <v>131</v>
      </c>
      <c r="E522" s="126">
        <v>1000000</v>
      </c>
    </row>
    <row r="523" spans="1:5" ht="15" customHeight="1" x14ac:dyDescent="0.2">
      <c r="B523" s="162"/>
      <c r="C523" s="146" t="s">
        <v>54</v>
      </c>
      <c r="D523" s="178"/>
      <c r="E523" s="163">
        <f>SUM(E519:E522)</f>
        <v>0</v>
      </c>
    </row>
    <row r="524" spans="1:5" ht="15" customHeight="1" x14ac:dyDescent="0.2"/>
    <row r="525" spans="1:5" ht="15" customHeight="1" x14ac:dyDescent="0.2"/>
    <row r="526" spans="1:5" ht="15" customHeight="1" x14ac:dyDescent="0.2"/>
    <row r="527" spans="1:5" ht="15" customHeight="1" x14ac:dyDescent="0.2"/>
    <row r="528" spans="1:5" ht="15" customHeight="1" x14ac:dyDescent="0.2"/>
    <row r="529" spans="1:5" ht="15" customHeight="1" x14ac:dyDescent="0.2"/>
    <row r="530" spans="1:5" ht="15" customHeight="1" x14ac:dyDescent="0.2"/>
    <row r="531" spans="1:5" ht="15" customHeight="1" x14ac:dyDescent="0.2"/>
    <row r="532" spans="1:5" ht="15" customHeight="1" x14ac:dyDescent="0.25">
      <c r="A532" s="4" t="s">
        <v>248</v>
      </c>
    </row>
    <row r="533" spans="1:5" ht="15" customHeight="1" x14ac:dyDescent="0.2">
      <c r="A533" s="249" t="s">
        <v>153</v>
      </c>
      <c r="B533" s="249"/>
      <c r="C533" s="249"/>
      <c r="D533" s="249"/>
      <c r="E533" s="249"/>
    </row>
    <row r="534" spans="1:5" ht="15" customHeight="1" x14ac:dyDescent="0.2">
      <c r="A534" s="249"/>
      <c r="B534" s="249"/>
      <c r="C534" s="249"/>
      <c r="D534" s="249"/>
      <c r="E534" s="249"/>
    </row>
    <row r="535" spans="1:5" ht="15" customHeight="1" x14ac:dyDescent="0.2">
      <c r="A535" s="245" t="s">
        <v>273</v>
      </c>
      <c r="B535" s="245"/>
      <c r="C535" s="245"/>
      <c r="D535" s="245"/>
      <c r="E535" s="245"/>
    </row>
    <row r="536" spans="1:5" ht="15" customHeight="1" x14ac:dyDescent="0.2">
      <c r="A536" s="245"/>
      <c r="B536" s="245"/>
      <c r="C536" s="245"/>
      <c r="D536" s="245"/>
      <c r="E536" s="245"/>
    </row>
    <row r="537" spans="1:5" ht="15" customHeight="1" x14ac:dyDescent="0.2">
      <c r="A537" s="245"/>
      <c r="B537" s="245"/>
      <c r="C537" s="245"/>
      <c r="D537" s="245"/>
      <c r="E537" s="245"/>
    </row>
    <row r="538" spans="1:5" ht="15" customHeight="1" x14ac:dyDescent="0.2">
      <c r="A538" s="245"/>
      <c r="B538" s="245"/>
      <c r="C538" s="245"/>
      <c r="D538" s="245"/>
      <c r="E538" s="245"/>
    </row>
    <row r="539" spans="1:5" ht="15" customHeight="1" x14ac:dyDescent="0.2">
      <c r="A539" s="245"/>
      <c r="B539" s="245"/>
      <c r="C539" s="245"/>
      <c r="D539" s="245"/>
      <c r="E539" s="245"/>
    </row>
    <row r="540" spans="1:5" ht="15" customHeight="1" x14ac:dyDescent="0.2">
      <c r="A540" s="245"/>
      <c r="B540" s="245"/>
      <c r="C540" s="245"/>
      <c r="D540" s="245"/>
      <c r="E540" s="245"/>
    </row>
    <row r="541" spans="1:5" ht="15" customHeight="1" x14ac:dyDescent="0.2">
      <c r="A541" s="245"/>
      <c r="B541" s="245"/>
      <c r="C541" s="245"/>
      <c r="D541" s="245"/>
      <c r="E541" s="245"/>
    </row>
    <row r="542" spans="1:5" ht="15" customHeight="1" x14ac:dyDescent="0.2">
      <c r="A542" s="245"/>
      <c r="B542" s="245"/>
      <c r="C542" s="245"/>
      <c r="D542" s="245"/>
      <c r="E542" s="245"/>
    </row>
    <row r="543" spans="1:5" ht="15" customHeight="1" x14ac:dyDescent="0.2">
      <c r="A543" s="245"/>
      <c r="B543" s="245"/>
      <c r="C543" s="245"/>
      <c r="D543" s="245"/>
      <c r="E543" s="245"/>
    </row>
    <row r="544" spans="1:5" ht="15" customHeight="1" x14ac:dyDescent="0.2">
      <c r="A544" s="245"/>
      <c r="B544" s="245"/>
      <c r="C544" s="245"/>
      <c r="D544" s="245"/>
      <c r="E544" s="245"/>
    </row>
    <row r="545" spans="1:5" ht="15" customHeight="1" x14ac:dyDescent="0.2"/>
    <row r="546" spans="1:5" ht="15" customHeight="1" x14ac:dyDescent="0.25">
      <c r="A546" s="25" t="s">
        <v>17</v>
      </c>
      <c r="B546" s="27"/>
      <c r="C546" s="27"/>
      <c r="D546" s="27"/>
      <c r="E546" s="138"/>
    </row>
    <row r="547" spans="1:5" ht="15" customHeight="1" x14ac:dyDescent="0.2">
      <c r="A547" s="29" t="s">
        <v>122</v>
      </c>
      <c r="B547" s="11"/>
      <c r="C547" s="11"/>
      <c r="D547" s="11"/>
      <c r="E547" s="138" t="s">
        <v>123</v>
      </c>
    </row>
    <row r="548" spans="1:5" ht="15" customHeight="1" x14ac:dyDescent="0.2"/>
    <row r="549" spans="1:5" ht="15" customHeight="1" x14ac:dyDescent="0.2">
      <c r="B549" s="121" t="s">
        <v>49</v>
      </c>
      <c r="C549" s="140" t="s">
        <v>50</v>
      </c>
      <c r="D549" s="161" t="s">
        <v>51</v>
      </c>
      <c r="E549" s="142" t="s">
        <v>52</v>
      </c>
    </row>
    <row r="550" spans="1:5" ht="15" customHeight="1" x14ac:dyDescent="0.2">
      <c r="B550" s="123">
        <v>10</v>
      </c>
      <c r="C550" s="151"/>
      <c r="D550" s="157" t="s">
        <v>124</v>
      </c>
      <c r="E550" s="126">
        <v>-550000</v>
      </c>
    </row>
    <row r="551" spans="1:5" ht="15" customHeight="1" x14ac:dyDescent="0.2">
      <c r="B551" s="123">
        <v>10</v>
      </c>
      <c r="C551" s="151"/>
      <c r="D551" s="132" t="s">
        <v>131</v>
      </c>
      <c r="E551" s="126">
        <v>50000</v>
      </c>
    </row>
    <row r="552" spans="1:5" ht="15" customHeight="1" x14ac:dyDescent="0.2">
      <c r="B552" s="123">
        <v>10</v>
      </c>
      <c r="C552" s="151"/>
      <c r="D552" s="157" t="s">
        <v>124</v>
      </c>
      <c r="E552" s="126">
        <v>500000</v>
      </c>
    </row>
    <row r="553" spans="1:5" ht="15" customHeight="1" x14ac:dyDescent="0.2">
      <c r="B553" s="162"/>
      <c r="C553" s="146" t="s">
        <v>54</v>
      </c>
      <c r="D553" s="178"/>
      <c r="E553" s="163">
        <f>SUM(E550:E552)</f>
        <v>0</v>
      </c>
    </row>
    <row r="554" spans="1:5" ht="15" customHeight="1" x14ac:dyDescent="0.2"/>
    <row r="555" spans="1:5" ht="15" customHeight="1" x14ac:dyDescent="0.2"/>
    <row r="556" spans="1:5" ht="15" customHeight="1" x14ac:dyDescent="0.25">
      <c r="A556" s="4" t="s">
        <v>249</v>
      </c>
    </row>
    <row r="557" spans="1:5" ht="15" customHeight="1" x14ac:dyDescent="0.2">
      <c r="A557" s="249" t="s">
        <v>129</v>
      </c>
      <c r="B557" s="249"/>
      <c r="C557" s="249"/>
      <c r="D557" s="249"/>
      <c r="E557" s="249"/>
    </row>
    <row r="558" spans="1:5" ht="15" customHeight="1" x14ac:dyDescent="0.2">
      <c r="A558" s="249"/>
      <c r="B558" s="249"/>
      <c r="C558" s="249"/>
      <c r="D558" s="249"/>
      <c r="E558" s="249"/>
    </row>
    <row r="559" spans="1:5" ht="15" customHeight="1" x14ac:dyDescent="0.2">
      <c r="A559" s="245" t="s">
        <v>250</v>
      </c>
      <c r="B559" s="245"/>
      <c r="C559" s="245"/>
      <c r="D559" s="245"/>
      <c r="E559" s="245"/>
    </row>
    <row r="560" spans="1:5" ht="15" customHeight="1" x14ac:dyDescent="0.2">
      <c r="A560" s="245"/>
      <c r="B560" s="245"/>
      <c r="C560" s="245"/>
      <c r="D560" s="245"/>
      <c r="E560" s="245"/>
    </row>
    <row r="561" spans="1:5" ht="15" customHeight="1" x14ac:dyDescent="0.2">
      <c r="A561" s="245"/>
      <c r="B561" s="245"/>
      <c r="C561" s="245"/>
      <c r="D561" s="245"/>
      <c r="E561" s="245"/>
    </row>
    <row r="562" spans="1:5" ht="15" customHeight="1" x14ac:dyDescent="0.2">
      <c r="A562" s="245"/>
      <c r="B562" s="245"/>
      <c r="C562" s="245"/>
      <c r="D562" s="245"/>
      <c r="E562" s="245"/>
    </row>
    <row r="563" spans="1:5" ht="15" customHeight="1" x14ac:dyDescent="0.2">
      <c r="A563" s="245"/>
      <c r="B563" s="245"/>
      <c r="C563" s="245"/>
      <c r="D563" s="245"/>
      <c r="E563" s="245"/>
    </row>
    <row r="564" spans="1:5" ht="15" customHeight="1" x14ac:dyDescent="0.2">
      <c r="A564" s="245"/>
      <c r="B564" s="245"/>
      <c r="C564" s="245"/>
      <c r="D564" s="245"/>
      <c r="E564" s="245"/>
    </row>
    <row r="565" spans="1:5" ht="15" customHeight="1" x14ac:dyDescent="0.2">
      <c r="A565" s="245"/>
      <c r="B565" s="245"/>
      <c r="C565" s="245"/>
      <c r="D565" s="245"/>
      <c r="E565" s="245"/>
    </row>
    <row r="566" spans="1:5" ht="15" customHeight="1" x14ac:dyDescent="0.2"/>
    <row r="567" spans="1:5" ht="15" customHeight="1" x14ac:dyDescent="0.25">
      <c r="A567" s="25" t="s">
        <v>17</v>
      </c>
      <c r="B567" s="27"/>
      <c r="C567" s="27"/>
      <c r="D567" s="27"/>
      <c r="E567" s="138"/>
    </row>
    <row r="568" spans="1:5" ht="15" customHeight="1" x14ac:dyDescent="0.2">
      <c r="A568" s="7" t="s">
        <v>47</v>
      </c>
      <c r="B568" s="27"/>
      <c r="C568" s="27"/>
      <c r="D568" s="27"/>
      <c r="E568" s="28" t="s">
        <v>48</v>
      </c>
    </row>
    <row r="569" spans="1:5" ht="15" customHeight="1" x14ac:dyDescent="0.2">
      <c r="B569" s="93"/>
      <c r="C569" s="27"/>
      <c r="D569" s="27"/>
      <c r="E569" s="76"/>
    </row>
    <row r="570" spans="1:5" ht="15" customHeight="1" x14ac:dyDescent="0.2">
      <c r="B570" s="66"/>
      <c r="C570" s="140" t="s">
        <v>50</v>
      </c>
      <c r="D570" s="141" t="s">
        <v>55</v>
      </c>
      <c r="E570" s="142" t="s">
        <v>52</v>
      </c>
    </row>
    <row r="571" spans="1:5" ht="15" customHeight="1" x14ac:dyDescent="0.2">
      <c r="B571" s="99"/>
      <c r="C571" s="156">
        <v>3269</v>
      </c>
      <c r="D571" s="132" t="s">
        <v>95</v>
      </c>
      <c r="E571" s="158">
        <v>-25736</v>
      </c>
    </row>
    <row r="572" spans="1:5" ht="15" customHeight="1" x14ac:dyDescent="0.2">
      <c r="B572" s="99"/>
      <c r="C572" s="156">
        <v>3269</v>
      </c>
      <c r="D572" s="153" t="s">
        <v>56</v>
      </c>
      <c r="E572" s="158">
        <v>25736</v>
      </c>
    </row>
    <row r="573" spans="1:5" ht="15" customHeight="1" x14ac:dyDescent="0.2">
      <c r="B573" s="99"/>
      <c r="C573" s="146" t="s">
        <v>54</v>
      </c>
      <c r="D573" s="147"/>
      <c r="E573" s="148">
        <f>SUM(E571:E572)</f>
        <v>0</v>
      </c>
    </row>
    <row r="574" spans="1:5" ht="15" customHeight="1" x14ac:dyDescent="0.2"/>
    <row r="575" spans="1:5" ht="15" customHeight="1" x14ac:dyDescent="0.2"/>
    <row r="576" spans="1:5" ht="15" customHeight="1" x14ac:dyDescent="0.2"/>
    <row r="577" spans="1:5" ht="15" customHeight="1" x14ac:dyDescent="0.2"/>
    <row r="578" spans="1:5" ht="15" customHeight="1" x14ac:dyDescent="0.2"/>
    <row r="579" spans="1:5" ht="15" customHeight="1" x14ac:dyDescent="0.2"/>
    <row r="580" spans="1:5" ht="15" customHeight="1" x14ac:dyDescent="0.2"/>
    <row r="581" spans="1:5" ht="15" customHeight="1" x14ac:dyDescent="0.2"/>
    <row r="582" spans="1:5" ht="15" customHeight="1" x14ac:dyDescent="0.2"/>
    <row r="583" spans="1:5" ht="15" customHeight="1" x14ac:dyDescent="0.2"/>
    <row r="584" spans="1:5" ht="15" customHeight="1" x14ac:dyDescent="0.2"/>
    <row r="585" spans="1:5" ht="15" customHeight="1" x14ac:dyDescent="0.25">
      <c r="A585" s="4" t="s">
        <v>251</v>
      </c>
    </row>
    <row r="586" spans="1:5" ht="15" customHeight="1" x14ac:dyDescent="0.2">
      <c r="A586" s="247" t="s">
        <v>60</v>
      </c>
      <c r="B586" s="247"/>
      <c r="C586" s="247"/>
      <c r="D586" s="247"/>
      <c r="E586" s="247"/>
    </row>
    <row r="587" spans="1:5" ht="15" customHeight="1" x14ac:dyDescent="0.2">
      <c r="A587" s="246" t="s">
        <v>61</v>
      </c>
      <c r="B587" s="246"/>
      <c r="C587" s="246"/>
      <c r="D587" s="246"/>
      <c r="E587" s="246"/>
    </row>
    <row r="588" spans="1:5" ht="15" customHeight="1" x14ac:dyDescent="0.2">
      <c r="A588" s="245" t="s">
        <v>252</v>
      </c>
      <c r="B588" s="245"/>
      <c r="C588" s="245"/>
      <c r="D588" s="245"/>
      <c r="E588" s="245"/>
    </row>
    <row r="589" spans="1:5" ht="15" customHeight="1" x14ac:dyDescent="0.2">
      <c r="A589" s="245"/>
      <c r="B589" s="245"/>
      <c r="C589" s="245"/>
      <c r="D589" s="245"/>
      <c r="E589" s="245"/>
    </row>
    <row r="590" spans="1:5" ht="15" customHeight="1" x14ac:dyDescent="0.2">
      <c r="A590" s="245"/>
      <c r="B590" s="245"/>
      <c r="C590" s="245"/>
      <c r="D590" s="245"/>
      <c r="E590" s="245"/>
    </row>
    <row r="591" spans="1:5" ht="15" customHeight="1" x14ac:dyDescent="0.2">
      <c r="A591" s="245"/>
      <c r="B591" s="245"/>
      <c r="C591" s="245"/>
      <c r="D591" s="245"/>
      <c r="E591" s="245"/>
    </row>
    <row r="592" spans="1:5" ht="15" customHeight="1" x14ac:dyDescent="0.2">
      <c r="A592" s="245"/>
      <c r="B592" s="245"/>
      <c r="C592" s="245"/>
      <c r="D592" s="245"/>
      <c r="E592" s="245"/>
    </row>
    <row r="593" spans="1:5" ht="15" customHeight="1" x14ac:dyDescent="0.2">
      <c r="A593" s="245"/>
      <c r="B593" s="245"/>
      <c r="C593" s="245"/>
      <c r="D593" s="245"/>
      <c r="E593" s="245"/>
    </row>
    <row r="594" spans="1:5" ht="15" customHeight="1" x14ac:dyDescent="0.2">
      <c r="A594" s="245"/>
      <c r="B594" s="245"/>
      <c r="C594" s="245"/>
      <c r="D594" s="245"/>
      <c r="E594" s="245"/>
    </row>
    <row r="595" spans="1:5" ht="15" customHeight="1" x14ac:dyDescent="0.2"/>
    <row r="596" spans="1:5" ht="15" customHeight="1" x14ac:dyDescent="0.25">
      <c r="A596" s="5" t="s">
        <v>1</v>
      </c>
      <c r="B596" s="27"/>
      <c r="C596" s="27"/>
      <c r="D596" s="27"/>
      <c r="E596" s="27"/>
    </row>
    <row r="597" spans="1:5" ht="15" customHeight="1" x14ac:dyDescent="0.2">
      <c r="A597" s="7" t="s">
        <v>81</v>
      </c>
      <c r="B597" s="27"/>
      <c r="C597" s="27"/>
      <c r="D597" s="27"/>
      <c r="E597" s="28" t="s">
        <v>253</v>
      </c>
    </row>
    <row r="598" spans="1:5" ht="15" customHeight="1" x14ac:dyDescent="0.25">
      <c r="A598" s="25"/>
      <c r="B598" s="138"/>
      <c r="C598" s="27"/>
      <c r="D598" s="27"/>
      <c r="E598" s="76"/>
    </row>
    <row r="599" spans="1:5" ht="15" customHeight="1" x14ac:dyDescent="0.2">
      <c r="B599" s="140" t="s">
        <v>49</v>
      </c>
      <c r="C599" s="140" t="s">
        <v>50</v>
      </c>
      <c r="D599" s="141" t="s">
        <v>51</v>
      </c>
      <c r="E599" s="121" t="s">
        <v>52</v>
      </c>
    </row>
    <row r="600" spans="1:5" ht="15" customHeight="1" x14ac:dyDescent="0.2">
      <c r="B600" s="184">
        <v>103533063</v>
      </c>
      <c r="C600" s="156"/>
      <c r="D600" s="152" t="s">
        <v>254</v>
      </c>
      <c r="E600" s="174">
        <v>1843044.84</v>
      </c>
    </row>
    <row r="601" spans="1:5" ht="15" customHeight="1" x14ac:dyDescent="0.2">
      <c r="B601" s="185"/>
      <c r="C601" s="146" t="s">
        <v>54</v>
      </c>
      <c r="D601" s="147"/>
      <c r="E601" s="148">
        <f>SUM(E600:E600)</f>
        <v>1843044.84</v>
      </c>
    </row>
    <row r="602" spans="1:5" ht="15" customHeight="1" x14ac:dyDescent="0.2"/>
    <row r="603" spans="1:5" ht="15" customHeight="1" x14ac:dyDescent="0.25">
      <c r="A603" s="25" t="s">
        <v>17</v>
      </c>
      <c r="B603" s="27"/>
      <c r="C603" s="27"/>
      <c r="D603" s="27"/>
      <c r="E603" s="27"/>
    </row>
    <row r="604" spans="1:5" ht="15" customHeight="1" x14ac:dyDescent="0.2">
      <c r="A604" s="7" t="s">
        <v>81</v>
      </c>
      <c r="B604" s="27"/>
      <c r="C604" s="27"/>
      <c r="D604" s="27"/>
      <c r="E604" s="28" t="s">
        <v>253</v>
      </c>
    </row>
    <row r="605" spans="1:5" ht="15" customHeight="1" x14ac:dyDescent="0.25">
      <c r="A605" s="25"/>
      <c r="B605" s="138"/>
      <c r="C605" s="27"/>
      <c r="D605" s="27"/>
      <c r="E605" s="76"/>
    </row>
    <row r="606" spans="1:5" ht="15" customHeight="1" x14ac:dyDescent="0.2">
      <c r="A606" s="173"/>
      <c r="B606" s="66"/>
      <c r="C606" s="140" t="s">
        <v>50</v>
      </c>
      <c r="D606" s="141" t="s">
        <v>55</v>
      </c>
      <c r="E606" s="121" t="s">
        <v>52</v>
      </c>
    </row>
    <row r="607" spans="1:5" ht="15" customHeight="1" x14ac:dyDescent="0.2">
      <c r="A607" s="149"/>
      <c r="B607" s="150"/>
      <c r="C607" s="156">
        <v>3299</v>
      </c>
      <c r="D607" s="157" t="s">
        <v>101</v>
      </c>
      <c r="E607" s="174">
        <v>1843044.84</v>
      </c>
    </row>
    <row r="608" spans="1:5" ht="15" customHeight="1" x14ac:dyDescent="0.2">
      <c r="A608" s="175"/>
      <c r="B608" s="172"/>
      <c r="C608" s="146" t="s">
        <v>54</v>
      </c>
      <c r="D608" s="147"/>
      <c r="E608" s="148">
        <f>SUM(E607:E607)</f>
        <v>1843044.84</v>
      </c>
    </row>
    <row r="609" spans="1:5" ht="15" customHeight="1" x14ac:dyDescent="0.2"/>
    <row r="610" spans="1:5" ht="15" customHeight="1" x14ac:dyDescent="0.2"/>
    <row r="611" spans="1:5" ht="15" customHeight="1" x14ac:dyDescent="0.25">
      <c r="A611" s="4" t="s">
        <v>255</v>
      </c>
    </row>
    <row r="612" spans="1:5" ht="15" customHeight="1" x14ac:dyDescent="0.2">
      <c r="A612" s="246" t="s">
        <v>60</v>
      </c>
      <c r="B612" s="246"/>
      <c r="C612" s="246"/>
      <c r="D612" s="246"/>
      <c r="E612" s="246"/>
    </row>
    <row r="613" spans="1:5" ht="15" customHeight="1" x14ac:dyDescent="0.2">
      <c r="A613" s="246" t="s">
        <v>173</v>
      </c>
      <c r="B613" s="246"/>
      <c r="C613" s="246"/>
      <c r="D613" s="246"/>
      <c r="E613" s="246"/>
    </row>
    <row r="614" spans="1:5" ht="15" customHeight="1" x14ac:dyDescent="0.2">
      <c r="A614" s="250" t="s">
        <v>256</v>
      </c>
      <c r="B614" s="250"/>
      <c r="C614" s="250"/>
      <c r="D614" s="250"/>
      <c r="E614" s="250"/>
    </row>
    <row r="615" spans="1:5" ht="15" customHeight="1" x14ac:dyDescent="0.2">
      <c r="A615" s="250"/>
      <c r="B615" s="250"/>
      <c r="C615" s="250"/>
      <c r="D615" s="250"/>
      <c r="E615" s="250"/>
    </row>
    <row r="616" spans="1:5" ht="15" customHeight="1" x14ac:dyDescent="0.2">
      <c r="A616" s="250"/>
      <c r="B616" s="250"/>
      <c r="C616" s="250"/>
      <c r="D616" s="250"/>
      <c r="E616" s="250"/>
    </row>
    <row r="617" spans="1:5" ht="15" customHeight="1" x14ac:dyDescent="0.2">
      <c r="A617" s="250"/>
      <c r="B617" s="250"/>
      <c r="C617" s="250"/>
      <c r="D617" s="250"/>
      <c r="E617" s="250"/>
    </row>
    <row r="618" spans="1:5" ht="15" customHeight="1" x14ac:dyDescent="0.2">
      <c r="A618" s="250"/>
      <c r="B618" s="250"/>
      <c r="C618" s="250"/>
      <c r="D618" s="250"/>
      <c r="E618" s="250"/>
    </row>
    <row r="619" spans="1:5" ht="15" customHeight="1" x14ac:dyDescent="0.2">
      <c r="A619" s="250"/>
      <c r="B619" s="250"/>
      <c r="C619" s="250"/>
      <c r="D619" s="250"/>
      <c r="E619" s="250"/>
    </row>
    <row r="620" spans="1:5" ht="15" customHeight="1" x14ac:dyDescent="0.2">
      <c r="A620" s="250"/>
      <c r="B620" s="250"/>
      <c r="C620" s="250"/>
      <c r="D620" s="250"/>
      <c r="E620" s="250"/>
    </row>
    <row r="621" spans="1:5" ht="15" customHeight="1" x14ac:dyDescent="0.2"/>
    <row r="622" spans="1:5" ht="15" customHeight="1" x14ac:dyDescent="0.25">
      <c r="A622" s="5" t="s">
        <v>1</v>
      </c>
      <c r="B622" s="6"/>
      <c r="C622" s="6"/>
      <c r="D622" s="6"/>
      <c r="E622" s="6"/>
    </row>
    <row r="623" spans="1:5" ht="15" customHeight="1" x14ac:dyDescent="0.2">
      <c r="A623" s="7" t="s">
        <v>47</v>
      </c>
      <c r="B623" s="6"/>
      <c r="C623" s="6"/>
      <c r="D623" s="6"/>
      <c r="E623" s="8" t="s">
        <v>48</v>
      </c>
    </row>
    <row r="624" spans="1:5" ht="15" customHeight="1" x14ac:dyDescent="0.25">
      <c r="A624" s="120"/>
      <c r="B624" s="5"/>
      <c r="C624" s="6"/>
      <c r="D624" s="6"/>
      <c r="E624" s="10"/>
    </row>
    <row r="625" spans="1:5" ht="15" customHeight="1" x14ac:dyDescent="0.2">
      <c r="A625" s="138"/>
      <c r="B625" s="121" t="s">
        <v>49</v>
      </c>
      <c r="C625" s="121" t="s">
        <v>50</v>
      </c>
      <c r="D625" s="122" t="s">
        <v>51</v>
      </c>
      <c r="E625" s="121" t="s">
        <v>52</v>
      </c>
    </row>
    <row r="626" spans="1:5" ht="15" customHeight="1" x14ac:dyDescent="0.2">
      <c r="A626" s="138"/>
      <c r="B626" s="123">
        <v>34002</v>
      </c>
      <c r="C626" s="124"/>
      <c r="D626" s="125" t="s">
        <v>53</v>
      </c>
      <c r="E626" s="126">
        <v>50000</v>
      </c>
    </row>
    <row r="627" spans="1:5" ht="15" customHeight="1" x14ac:dyDescent="0.2">
      <c r="A627" s="138"/>
      <c r="B627" s="127"/>
      <c r="C627" s="128" t="s">
        <v>54</v>
      </c>
      <c r="D627" s="129"/>
      <c r="E627" s="130">
        <f>SUM(E626:E626)</f>
        <v>50000</v>
      </c>
    </row>
    <row r="628" spans="1:5" ht="15" customHeight="1" x14ac:dyDescent="0.2">
      <c r="A628" s="138"/>
      <c r="B628" s="133"/>
      <c r="C628" s="23"/>
      <c r="D628" s="6"/>
      <c r="E628" s="24"/>
    </row>
    <row r="629" spans="1:5" ht="15" customHeight="1" x14ac:dyDescent="0.25">
      <c r="A629" s="5" t="s">
        <v>17</v>
      </c>
      <c r="B629" s="6"/>
      <c r="C629" s="6"/>
      <c r="D629" s="6"/>
      <c r="E629" s="120"/>
    </row>
    <row r="630" spans="1:5" ht="15" customHeight="1" x14ac:dyDescent="0.2">
      <c r="A630" s="7" t="s">
        <v>47</v>
      </c>
      <c r="B630" s="6"/>
      <c r="C630" s="6"/>
      <c r="D630" s="6"/>
      <c r="E630" s="8" t="s">
        <v>48</v>
      </c>
    </row>
    <row r="631" spans="1:5" ht="15" customHeight="1" x14ac:dyDescent="0.2"/>
    <row r="632" spans="1:5" ht="15" customHeight="1" x14ac:dyDescent="0.2">
      <c r="B632" s="121" t="s">
        <v>49</v>
      </c>
      <c r="C632" s="121" t="s">
        <v>50</v>
      </c>
      <c r="D632" s="122" t="s">
        <v>51</v>
      </c>
      <c r="E632" s="121" t="s">
        <v>52</v>
      </c>
    </row>
    <row r="633" spans="1:5" ht="15" customHeight="1" x14ac:dyDescent="0.2">
      <c r="B633" s="123">
        <v>34002</v>
      </c>
      <c r="C633" s="124"/>
      <c r="D633" s="125" t="s">
        <v>71</v>
      </c>
      <c r="E633" s="126">
        <v>50000</v>
      </c>
    </row>
    <row r="634" spans="1:5" ht="15" customHeight="1" x14ac:dyDescent="0.2">
      <c r="B634" s="127"/>
      <c r="C634" s="128" t="s">
        <v>54</v>
      </c>
      <c r="D634" s="129"/>
      <c r="E634" s="130">
        <f>SUM(E633:E633)</f>
        <v>50000</v>
      </c>
    </row>
    <row r="635" spans="1:5" ht="15" customHeight="1" x14ac:dyDescent="0.2"/>
    <row r="636" spans="1:5" ht="15" customHeight="1" x14ac:dyDescent="0.2"/>
    <row r="637" spans="1:5" ht="15" customHeight="1" x14ac:dyDescent="0.2"/>
    <row r="638" spans="1:5" ht="15" customHeight="1" x14ac:dyDescent="0.25">
      <c r="A638" s="4" t="s">
        <v>257</v>
      </c>
    </row>
    <row r="639" spans="1:5" ht="15" customHeight="1" x14ac:dyDescent="0.2">
      <c r="A639" s="246" t="s">
        <v>60</v>
      </c>
      <c r="B639" s="246"/>
      <c r="C639" s="246"/>
      <c r="D639" s="246"/>
      <c r="E639" s="246"/>
    </row>
    <row r="640" spans="1:5" ht="15" customHeight="1" x14ac:dyDescent="0.2">
      <c r="A640" s="250" t="s">
        <v>258</v>
      </c>
      <c r="B640" s="250"/>
      <c r="C640" s="250"/>
      <c r="D640" s="250"/>
      <c r="E640" s="250"/>
    </row>
    <row r="641" spans="1:5" ht="15" customHeight="1" x14ac:dyDescent="0.2">
      <c r="A641" s="250"/>
      <c r="B641" s="250"/>
      <c r="C641" s="250"/>
      <c r="D641" s="250"/>
      <c r="E641" s="250"/>
    </row>
    <row r="642" spans="1:5" ht="15" customHeight="1" x14ac:dyDescent="0.2">
      <c r="A642" s="250"/>
      <c r="B642" s="250"/>
      <c r="C642" s="250"/>
      <c r="D642" s="250"/>
      <c r="E642" s="250"/>
    </row>
    <row r="643" spans="1:5" ht="15" customHeight="1" x14ac:dyDescent="0.2">
      <c r="A643" s="250"/>
      <c r="B643" s="250"/>
      <c r="C643" s="250"/>
      <c r="D643" s="250"/>
      <c r="E643" s="250"/>
    </row>
    <row r="644" spans="1:5" ht="15" customHeight="1" x14ac:dyDescent="0.2">
      <c r="A644" s="250"/>
      <c r="B644" s="250"/>
      <c r="C644" s="250"/>
      <c r="D644" s="250"/>
      <c r="E644" s="250"/>
    </row>
    <row r="645" spans="1:5" ht="15" customHeight="1" x14ac:dyDescent="0.2">
      <c r="A645" s="250"/>
      <c r="B645" s="250"/>
      <c r="C645" s="250"/>
      <c r="D645" s="250"/>
      <c r="E645" s="250"/>
    </row>
    <row r="646" spans="1:5" ht="15" customHeight="1" x14ac:dyDescent="0.2">
      <c r="A646" s="250"/>
      <c r="B646" s="250"/>
      <c r="C646" s="250"/>
      <c r="D646" s="250"/>
      <c r="E646" s="250"/>
    </row>
    <row r="647" spans="1:5" ht="15" customHeight="1" x14ac:dyDescent="0.2">
      <c r="A647" s="104"/>
      <c r="B647" s="104"/>
      <c r="C647" s="104"/>
      <c r="D647" s="104"/>
      <c r="E647" s="104"/>
    </row>
    <row r="648" spans="1:5" ht="15" customHeight="1" x14ac:dyDescent="0.25">
      <c r="A648" s="5" t="s">
        <v>1</v>
      </c>
      <c r="B648" s="27"/>
      <c r="C648" s="27"/>
      <c r="D648" s="27"/>
      <c r="E648" s="27"/>
    </row>
    <row r="649" spans="1:5" ht="15" customHeight="1" x14ac:dyDescent="0.2">
      <c r="A649" s="7" t="s">
        <v>87</v>
      </c>
      <c r="B649" s="6"/>
      <c r="C649" s="6"/>
      <c r="D649" s="6"/>
      <c r="E649" s="8" t="s">
        <v>108</v>
      </c>
    </row>
    <row r="650" spans="1:5" ht="15" customHeight="1" x14ac:dyDescent="0.25">
      <c r="A650" s="25"/>
      <c r="B650" s="138"/>
      <c r="C650" s="27"/>
      <c r="D650" s="27"/>
      <c r="E650" s="76"/>
    </row>
    <row r="651" spans="1:5" ht="15" customHeight="1" x14ac:dyDescent="0.2">
      <c r="A651" s="66"/>
      <c r="B651" s="66"/>
      <c r="C651" s="140" t="s">
        <v>50</v>
      </c>
      <c r="D651" s="141" t="s">
        <v>51</v>
      </c>
      <c r="E651" s="142" t="s">
        <v>52</v>
      </c>
    </row>
    <row r="652" spans="1:5" ht="15" customHeight="1" x14ac:dyDescent="0.2">
      <c r="A652" s="149"/>
      <c r="B652" s="150"/>
      <c r="C652" s="156"/>
      <c r="D652" s="176" t="s">
        <v>259</v>
      </c>
      <c r="E652" s="174">
        <v>22781359.219999999</v>
      </c>
    </row>
    <row r="653" spans="1:5" ht="15" customHeight="1" x14ac:dyDescent="0.2">
      <c r="A653" s="149"/>
      <c r="B653" s="175"/>
      <c r="C653" s="146" t="s">
        <v>54</v>
      </c>
      <c r="D653" s="147"/>
      <c r="E653" s="148">
        <f>SUM(E652:E652)</f>
        <v>22781359.219999999</v>
      </c>
    </row>
    <row r="654" spans="1:5" ht="15" customHeight="1" x14ac:dyDescent="0.2"/>
    <row r="655" spans="1:5" ht="15" customHeight="1" x14ac:dyDescent="0.25">
      <c r="A655" s="5" t="s">
        <v>17</v>
      </c>
      <c r="B655" s="38"/>
      <c r="C655" s="6"/>
      <c r="D655" s="6"/>
      <c r="E655" s="6"/>
    </row>
    <row r="656" spans="1:5" ht="15" customHeight="1" x14ac:dyDescent="0.2">
      <c r="A656" s="7" t="s">
        <v>67</v>
      </c>
      <c r="B656" s="38"/>
      <c r="C656" s="6"/>
      <c r="D656" s="6"/>
      <c r="E656" s="8" t="s">
        <v>68</v>
      </c>
    </row>
    <row r="657" spans="1:5" ht="15" customHeight="1" x14ac:dyDescent="0.25">
      <c r="A657" s="5"/>
      <c r="B657" s="186"/>
      <c r="C657" s="6"/>
      <c r="D657" s="6"/>
      <c r="E657" s="10"/>
    </row>
    <row r="658" spans="1:5" ht="15" customHeight="1" x14ac:dyDescent="0.2">
      <c r="A658" s="63"/>
      <c r="B658" s="63"/>
      <c r="C658" s="121" t="s">
        <v>50</v>
      </c>
      <c r="D658" s="154" t="s">
        <v>55</v>
      </c>
      <c r="E658" s="121" t="s">
        <v>52</v>
      </c>
    </row>
    <row r="659" spans="1:5" ht="15" customHeight="1" x14ac:dyDescent="0.2">
      <c r="A659" s="187"/>
      <c r="B659" s="159"/>
      <c r="C659" s="188">
        <v>6409</v>
      </c>
      <c r="D659" s="157" t="s">
        <v>76</v>
      </c>
      <c r="E659" s="174">
        <v>22781359.219999999</v>
      </c>
    </row>
    <row r="660" spans="1:5" ht="15" customHeight="1" x14ac:dyDescent="0.2">
      <c r="A660" s="187"/>
      <c r="B660" s="133"/>
      <c r="C660" s="128" t="s">
        <v>54</v>
      </c>
      <c r="D660" s="129"/>
      <c r="E660" s="130">
        <f>SUM(E659)</f>
        <v>22781359.219999999</v>
      </c>
    </row>
    <row r="661" spans="1:5" ht="15" customHeight="1" x14ac:dyDescent="0.2"/>
    <row r="662" spans="1:5" ht="15" customHeight="1" x14ac:dyDescent="0.2"/>
    <row r="663" spans="1:5" ht="15" customHeight="1" x14ac:dyDescent="0.25">
      <c r="A663" s="4" t="s">
        <v>260</v>
      </c>
    </row>
    <row r="664" spans="1:5" ht="15" customHeight="1" x14ac:dyDescent="0.2">
      <c r="A664" s="249" t="s">
        <v>74</v>
      </c>
      <c r="B664" s="249"/>
      <c r="C664" s="249"/>
      <c r="D664" s="249"/>
      <c r="E664" s="249"/>
    </row>
    <row r="665" spans="1:5" ht="15" customHeight="1" x14ac:dyDescent="0.2">
      <c r="A665" s="249"/>
      <c r="B665" s="249"/>
      <c r="C665" s="249"/>
      <c r="D665" s="249"/>
      <c r="E665" s="249"/>
    </row>
    <row r="666" spans="1:5" ht="15" customHeight="1" x14ac:dyDescent="0.2">
      <c r="A666" s="245" t="s">
        <v>261</v>
      </c>
      <c r="B666" s="245"/>
      <c r="C666" s="245"/>
      <c r="D666" s="245"/>
      <c r="E666" s="245"/>
    </row>
    <row r="667" spans="1:5" ht="15" customHeight="1" x14ac:dyDescent="0.2">
      <c r="A667" s="245"/>
      <c r="B667" s="245"/>
      <c r="C667" s="245"/>
      <c r="D667" s="245"/>
      <c r="E667" s="245"/>
    </row>
    <row r="668" spans="1:5" ht="15" customHeight="1" x14ac:dyDescent="0.2">
      <c r="A668" s="245"/>
      <c r="B668" s="245"/>
      <c r="C668" s="245"/>
      <c r="D668" s="245"/>
      <c r="E668" s="245"/>
    </row>
    <row r="669" spans="1:5" ht="15" customHeight="1" x14ac:dyDescent="0.2">
      <c r="A669" s="245"/>
      <c r="B669" s="245"/>
      <c r="C669" s="245"/>
      <c r="D669" s="245"/>
      <c r="E669" s="245"/>
    </row>
    <row r="670" spans="1:5" ht="15" customHeight="1" x14ac:dyDescent="0.2">
      <c r="A670" s="245"/>
      <c r="B670" s="245"/>
      <c r="C670" s="245"/>
      <c r="D670" s="245"/>
      <c r="E670" s="245"/>
    </row>
    <row r="671" spans="1:5" ht="15" customHeight="1" x14ac:dyDescent="0.2">
      <c r="A671" s="245"/>
      <c r="B671" s="245"/>
      <c r="C671" s="245"/>
      <c r="D671" s="245"/>
      <c r="E671" s="245"/>
    </row>
    <row r="672" spans="1:5" ht="15" customHeight="1" x14ac:dyDescent="0.2">
      <c r="A672" s="245"/>
      <c r="B672" s="245"/>
      <c r="C672" s="245"/>
      <c r="D672" s="245"/>
      <c r="E672" s="245"/>
    </row>
    <row r="673" spans="1:5" ht="15" customHeight="1" x14ac:dyDescent="0.2">
      <c r="A673" s="245"/>
      <c r="B673" s="245"/>
      <c r="C673" s="245"/>
      <c r="D673" s="245"/>
      <c r="E673" s="245"/>
    </row>
    <row r="674" spans="1:5" ht="15" customHeight="1" x14ac:dyDescent="0.2">
      <c r="A674" s="245"/>
      <c r="B674" s="245"/>
      <c r="C674" s="245"/>
      <c r="D674" s="245"/>
      <c r="E674" s="245"/>
    </row>
    <row r="675" spans="1:5" ht="15" customHeight="1" x14ac:dyDescent="0.2"/>
    <row r="676" spans="1:5" ht="15" customHeight="1" x14ac:dyDescent="0.25">
      <c r="A676" s="5" t="s">
        <v>17</v>
      </c>
      <c r="B676" s="6"/>
      <c r="C676" s="6"/>
      <c r="D676" s="6"/>
      <c r="E676" s="6"/>
    </row>
    <row r="677" spans="1:5" ht="15" customHeight="1" x14ac:dyDescent="0.2">
      <c r="A677" s="7" t="s">
        <v>67</v>
      </c>
      <c r="B677" s="6"/>
      <c r="C677" s="6"/>
      <c r="D677" s="6"/>
      <c r="E677" s="8" t="s">
        <v>68</v>
      </c>
    </row>
    <row r="678" spans="1:5" ht="15" customHeight="1" x14ac:dyDescent="0.25">
      <c r="A678" s="5"/>
      <c r="B678" s="9"/>
      <c r="C678" s="6"/>
      <c r="D678" s="6"/>
      <c r="E678" s="10"/>
    </row>
    <row r="679" spans="1:5" ht="15" customHeight="1" x14ac:dyDescent="0.2">
      <c r="B679" s="121" t="s">
        <v>49</v>
      </c>
      <c r="C679" s="121" t="s">
        <v>50</v>
      </c>
      <c r="D679" s="189" t="s">
        <v>55</v>
      </c>
      <c r="E679" s="142" t="s">
        <v>52</v>
      </c>
    </row>
    <row r="680" spans="1:5" ht="15" customHeight="1" x14ac:dyDescent="0.2">
      <c r="B680" s="190">
        <v>13307</v>
      </c>
      <c r="C680" s="191">
        <v>4324</v>
      </c>
      <c r="D680" s="192" t="s">
        <v>76</v>
      </c>
      <c r="E680" s="193">
        <v>-106400</v>
      </c>
    </row>
    <row r="681" spans="1:5" ht="15" customHeight="1" x14ac:dyDescent="0.2">
      <c r="B681" s="162"/>
      <c r="C681" s="128" t="s">
        <v>54</v>
      </c>
      <c r="D681" s="129"/>
      <c r="E681" s="130">
        <f>SUM(E680:E680)</f>
        <v>-106400</v>
      </c>
    </row>
    <row r="682" spans="1:5" ht="15" customHeight="1" x14ac:dyDescent="0.2"/>
    <row r="683" spans="1:5" ht="15" customHeight="1" x14ac:dyDescent="0.25">
      <c r="A683" s="25" t="s">
        <v>17</v>
      </c>
      <c r="B683" s="27"/>
      <c r="C683" s="27"/>
      <c r="D683" s="27"/>
      <c r="E683" s="27"/>
    </row>
    <row r="684" spans="1:5" ht="15" customHeight="1" x14ac:dyDescent="0.2">
      <c r="A684" s="29" t="s">
        <v>69</v>
      </c>
      <c r="B684" s="11"/>
      <c r="C684" s="11"/>
      <c r="D684" s="11"/>
      <c r="E684" s="11" t="s">
        <v>70</v>
      </c>
    </row>
    <row r="685" spans="1:5" ht="15" customHeight="1" x14ac:dyDescent="0.2">
      <c r="A685" s="11"/>
      <c r="B685" s="55"/>
      <c r="C685" s="27"/>
      <c r="D685" s="11"/>
      <c r="E685" s="56"/>
    </row>
    <row r="686" spans="1:5" ht="15" customHeight="1" x14ac:dyDescent="0.2">
      <c r="B686" s="121" t="s">
        <v>49</v>
      </c>
      <c r="C686" s="140" t="s">
        <v>50</v>
      </c>
      <c r="D686" s="161" t="s">
        <v>51</v>
      </c>
      <c r="E686" s="142" t="s">
        <v>52</v>
      </c>
    </row>
    <row r="687" spans="1:5" ht="15" customHeight="1" x14ac:dyDescent="0.2">
      <c r="B687" s="190">
        <v>13307</v>
      </c>
      <c r="C687" s="194"/>
      <c r="D687" s="132" t="s">
        <v>71</v>
      </c>
      <c r="E687" s="195">
        <v>66120</v>
      </c>
    </row>
    <row r="688" spans="1:5" ht="15" customHeight="1" x14ac:dyDescent="0.2">
      <c r="B688" s="162"/>
      <c r="C688" s="146" t="s">
        <v>54</v>
      </c>
      <c r="D688" s="178"/>
      <c r="E688" s="163">
        <f>SUM(E687:E687)</f>
        <v>66120</v>
      </c>
    </row>
    <row r="689" spans="1:5" ht="15" customHeight="1" x14ac:dyDescent="0.2">
      <c r="A689" s="11"/>
      <c r="B689" s="11"/>
      <c r="C689" s="11"/>
      <c r="D689" s="11"/>
      <c r="E689" s="11"/>
    </row>
    <row r="690" spans="1:5" ht="15" customHeight="1" x14ac:dyDescent="0.2">
      <c r="A690" s="11"/>
      <c r="B690" s="11"/>
      <c r="C690" s="11"/>
      <c r="D690" s="11"/>
      <c r="E690" s="11"/>
    </row>
    <row r="691" spans="1:5" ht="15" customHeight="1" x14ac:dyDescent="0.25">
      <c r="A691" s="25" t="s">
        <v>17</v>
      </c>
      <c r="B691" s="27"/>
      <c r="C691" s="27"/>
      <c r="D691" s="27"/>
      <c r="E691" s="27"/>
    </row>
    <row r="692" spans="1:5" ht="15" customHeight="1" x14ac:dyDescent="0.2">
      <c r="A692" s="29" t="s">
        <v>77</v>
      </c>
      <c r="B692" s="11"/>
      <c r="C692" s="11"/>
      <c r="D692" s="11"/>
      <c r="E692" s="11" t="s">
        <v>78</v>
      </c>
    </row>
    <row r="693" spans="1:5" ht="15" customHeight="1" x14ac:dyDescent="0.2">
      <c r="A693" s="11"/>
      <c r="B693" s="55"/>
      <c r="C693" s="27"/>
      <c r="D693" s="11"/>
      <c r="E693" s="56"/>
    </row>
    <row r="694" spans="1:5" ht="15" customHeight="1" x14ac:dyDescent="0.2">
      <c r="A694" s="63"/>
      <c r="B694" s="121" t="s">
        <v>49</v>
      </c>
      <c r="C694" s="140" t="s">
        <v>50</v>
      </c>
      <c r="D694" s="161" t="s">
        <v>51</v>
      </c>
      <c r="E694" s="142" t="s">
        <v>52</v>
      </c>
    </row>
    <row r="695" spans="1:5" ht="15" customHeight="1" x14ac:dyDescent="0.2">
      <c r="A695" s="64"/>
      <c r="B695" s="190">
        <v>13307</v>
      </c>
      <c r="C695" s="194"/>
      <c r="D695" s="132" t="s">
        <v>71</v>
      </c>
      <c r="E695" s="195">
        <v>40280</v>
      </c>
    </row>
    <row r="696" spans="1:5" ht="15" customHeight="1" x14ac:dyDescent="0.2">
      <c r="A696" s="65"/>
      <c r="B696" s="162"/>
      <c r="C696" s="146" t="s">
        <v>54</v>
      </c>
      <c r="D696" s="178"/>
      <c r="E696" s="163">
        <f>SUM(E695)</f>
        <v>40280</v>
      </c>
    </row>
    <row r="697" spans="1:5" ht="15" customHeight="1" x14ac:dyDescent="0.2"/>
    <row r="698" spans="1:5" ht="15" customHeight="1" x14ac:dyDescent="0.2"/>
    <row r="699" spans="1:5" ht="15" customHeight="1" x14ac:dyDescent="0.25">
      <c r="A699" s="4" t="s">
        <v>262</v>
      </c>
    </row>
    <row r="700" spans="1:5" ht="15" customHeight="1" x14ac:dyDescent="0.2">
      <c r="A700" s="246" t="s">
        <v>85</v>
      </c>
      <c r="B700" s="246"/>
      <c r="C700" s="246"/>
      <c r="D700" s="246"/>
      <c r="E700" s="246"/>
    </row>
    <row r="701" spans="1:5" ht="15" customHeight="1" x14ac:dyDescent="0.2">
      <c r="A701" s="246"/>
      <c r="B701" s="246"/>
      <c r="C701" s="246"/>
      <c r="D701" s="246"/>
      <c r="E701" s="246"/>
    </row>
    <row r="702" spans="1:5" ht="15" customHeight="1" x14ac:dyDescent="0.2">
      <c r="A702" s="245" t="s">
        <v>263</v>
      </c>
      <c r="B702" s="245"/>
      <c r="C702" s="245"/>
      <c r="D702" s="245"/>
      <c r="E702" s="245"/>
    </row>
    <row r="703" spans="1:5" ht="15" customHeight="1" x14ac:dyDescent="0.2">
      <c r="A703" s="245"/>
      <c r="B703" s="245"/>
      <c r="C703" s="245"/>
      <c r="D703" s="245"/>
      <c r="E703" s="245"/>
    </row>
    <row r="704" spans="1:5" ht="15" customHeight="1" x14ac:dyDescent="0.2">
      <c r="A704" s="245"/>
      <c r="B704" s="245"/>
      <c r="C704" s="245"/>
      <c r="D704" s="245"/>
      <c r="E704" s="245"/>
    </row>
    <row r="705" spans="1:5" ht="15" customHeight="1" x14ac:dyDescent="0.2">
      <c r="A705" s="245"/>
      <c r="B705" s="245"/>
      <c r="C705" s="245"/>
      <c r="D705" s="245"/>
      <c r="E705" s="245"/>
    </row>
    <row r="706" spans="1:5" ht="15" customHeight="1" x14ac:dyDescent="0.2">
      <c r="A706" s="245"/>
      <c r="B706" s="245"/>
      <c r="C706" s="245"/>
      <c r="D706" s="245"/>
      <c r="E706" s="245"/>
    </row>
    <row r="707" spans="1:5" ht="15" customHeight="1" x14ac:dyDescent="0.2">
      <c r="A707" s="245"/>
      <c r="B707" s="245"/>
      <c r="C707" s="245"/>
      <c r="D707" s="245"/>
      <c r="E707" s="245"/>
    </row>
    <row r="708" spans="1:5" ht="15" customHeight="1" x14ac:dyDescent="0.2">
      <c r="A708" s="245"/>
      <c r="B708" s="245"/>
      <c r="C708" s="245"/>
      <c r="D708" s="245"/>
      <c r="E708" s="245"/>
    </row>
    <row r="709" spans="1:5" ht="15" customHeight="1" x14ac:dyDescent="0.2">
      <c r="A709" s="245"/>
      <c r="B709" s="245"/>
      <c r="C709" s="245"/>
      <c r="D709" s="245"/>
      <c r="E709" s="245"/>
    </row>
    <row r="710" spans="1:5" ht="15" customHeight="1" x14ac:dyDescent="0.2">
      <c r="A710" s="36"/>
      <c r="B710" s="36"/>
      <c r="C710" s="36"/>
      <c r="D710" s="36"/>
      <c r="E710" s="36"/>
    </row>
    <row r="711" spans="1:5" ht="15" customHeight="1" x14ac:dyDescent="0.25">
      <c r="A711" s="5" t="s">
        <v>17</v>
      </c>
      <c r="B711" s="6"/>
      <c r="C711" s="6"/>
      <c r="D711" s="6"/>
      <c r="E711" s="6"/>
    </row>
    <row r="712" spans="1:5" ht="15" customHeight="1" x14ac:dyDescent="0.2">
      <c r="A712" s="7" t="s">
        <v>67</v>
      </c>
      <c r="B712" s="6"/>
      <c r="C712" s="6"/>
      <c r="D712" s="6"/>
      <c r="E712" s="8" t="s">
        <v>68</v>
      </c>
    </row>
    <row r="713" spans="1:5" ht="15" customHeight="1" x14ac:dyDescent="0.25">
      <c r="A713" s="120"/>
      <c r="B713" s="5"/>
      <c r="C713" s="6"/>
      <c r="D713" s="6"/>
      <c r="E713" s="10"/>
    </row>
    <row r="714" spans="1:5" ht="15" customHeight="1" x14ac:dyDescent="0.2">
      <c r="A714" s="63"/>
      <c r="B714" s="66"/>
      <c r="C714" s="121" t="s">
        <v>50</v>
      </c>
      <c r="D714" s="131" t="s">
        <v>55</v>
      </c>
      <c r="E714" s="121" t="s">
        <v>52</v>
      </c>
    </row>
    <row r="715" spans="1:5" ht="15" customHeight="1" x14ac:dyDescent="0.2">
      <c r="A715" s="155"/>
      <c r="B715" s="159"/>
      <c r="C715" s="151">
        <v>6409</v>
      </c>
      <c r="D715" s="157" t="s">
        <v>76</v>
      </c>
      <c r="E715" s="126">
        <v>-75000</v>
      </c>
    </row>
    <row r="716" spans="1:5" ht="15" customHeight="1" x14ac:dyDescent="0.2">
      <c r="A716" s="133"/>
      <c r="B716" s="160"/>
      <c r="C716" s="128" t="s">
        <v>54</v>
      </c>
      <c r="D716" s="135"/>
      <c r="E716" s="136">
        <f>SUM(E715:E715)</f>
        <v>-75000</v>
      </c>
    </row>
    <row r="717" spans="1:5" ht="15" customHeight="1" x14ac:dyDescent="0.2">
      <c r="A717" s="36"/>
      <c r="B717" s="36"/>
      <c r="C717" s="36"/>
      <c r="D717" s="36"/>
      <c r="E717" s="36"/>
    </row>
    <row r="718" spans="1:5" ht="15" customHeight="1" x14ac:dyDescent="0.25">
      <c r="A718" s="5" t="s">
        <v>17</v>
      </c>
      <c r="B718" s="6"/>
      <c r="C718" s="6"/>
      <c r="D718" s="138"/>
      <c r="E718" s="138"/>
    </row>
    <row r="719" spans="1:5" ht="15" customHeight="1" x14ac:dyDescent="0.2">
      <c r="A719" s="7" t="s">
        <v>87</v>
      </c>
      <c r="B719" s="6"/>
      <c r="C719" s="6"/>
      <c r="D719" s="6"/>
      <c r="E719" s="8" t="s">
        <v>108</v>
      </c>
    </row>
    <row r="720" spans="1:5" ht="15" customHeight="1" x14ac:dyDescent="0.2">
      <c r="A720" s="120"/>
      <c r="B720" s="70"/>
      <c r="C720" s="6"/>
      <c r="D720" s="120"/>
      <c r="E720" s="71"/>
    </row>
    <row r="721" spans="1:5" ht="15" customHeight="1" x14ac:dyDescent="0.2">
      <c r="C721" s="140" t="s">
        <v>50</v>
      </c>
      <c r="D721" s="141" t="s">
        <v>55</v>
      </c>
      <c r="E721" s="142" t="s">
        <v>52</v>
      </c>
    </row>
    <row r="722" spans="1:5" ht="15" customHeight="1" x14ac:dyDescent="0.2">
      <c r="C722" s="156">
        <v>3522</v>
      </c>
      <c r="D722" s="153" t="s">
        <v>56</v>
      </c>
      <c r="E722" s="158">
        <v>75000</v>
      </c>
    </row>
    <row r="723" spans="1:5" ht="15" customHeight="1" x14ac:dyDescent="0.2">
      <c r="C723" s="146" t="s">
        <v>54</v>
      </c>
      <c r="D723" s="147"/>
      <c r="E723" s="148">
        <f>SUM(E722:E722)</f>
        <v>75000</v>
      </c>
    </row>
    <row r="724" spans="1:5" ht="15" customHeight="1" x14ac:dyDescent="0.2"/>
    <row r="725" spans="1:5" ht="15" customHeight="1" x14ac:dyDescent="0.2"/>
    <row r="726" spans="1:5" ht="15" customHeight="1" x14ac:dyDescent="0.25">
      <c r="A726" s="4" t="s">
        <v>264</v>
      </c>
    </row>
    <row r="727" spans="1:5" ht="15" customHeight="1" x14ac:dyDescent="0.2">
      <c r="A727" s="249" t="s">
        <v>80</v>
      </c>
      <c r="B727" s="249"/>
      <c r="C727" s="249"/>
      <c r="D727" s="249"/>
      <c r="E727" s="249"/>
    </row>
    <row r="728" spans="1:5" ht="15" customHeight="1" x14ac:dyDescent="0.2">
      <c r="A728" s="249"/>
      <c r="B728" s="249"/>
      <c r="C728" s="249"/>
      <c r="D728" s="249"/>
      <c r="E728" s="249"/>
    </row>
    <row r="729" spans="1:5" ht="15" customHeight="1" x14ac:dyDescent="0.2">
      <c r="A729" s="245" t="s">
        <v>265</v>
      </c>
      <c r="B729" s="245"/>
      <c r="C729" s="245"/>
      <c r="D729" s="245"/>
      <c r="E729" s="245"/>
    </row>
    <row r="730" spans="1:5" ht="15" customHeight="1" x14ac:dyDescent="0.2">
      <c r="A730" s="245"/>
      <c r="B730" s="245"/>
      <c r="C730" s="245"/>
      <c r="D730" s="245"/>
      <c r="E730" s="245"/>
    </row>
    <row r="731" spans="1:5" ht="15" customHeight="1" x14ac:dyDescent="0.2">
      <c r="A731" s="245"/>
      <c r="B731" s="245"/>
      <c r="C731" s="245"/>
      <c r="D731" s="245"/>
      <c r="E731" s="245"/>
    </row>
    <row r="732" spans="1:5" ht="15" customHeight="1" x14ac:dyDescent="0.2">
      <c r="A732" s="245"/>
      <c r="B732" s="245"/>
      <c r="C732" s="245"/>
      <c r="D732" s="245"/>
      <c r="E732" s="245"/>
    </row>
    <row r="733" spans="1:5" ht="15" customHeight="1" x14ac:dyDescent="0.2">
      <c r="A733" s="245"/>
      <c r="B733" s="245"/>
      <c r="C733" s="245"/>
      <c r="D733" s="245"/>
      <c r="E733" s="245"/>
    </row>
    <row r="734" spans="1:5" ht="15" customHeight="1" x14ac:dyDescent="0.2">
      <c r="A734" s="245"/>
      <c r="B734" s="245"/>
      <c r="C734" s="245"/>
      <c r="D734" s="245"/>
      <c r="E734" s="245"/>
    </row>
    <row r="735" spans="1:5" ht="15" customHeight="1" x14ac:dyDescent="0.2">
      <c r="A735" s="245"/>
      <c r="B735" s="245"/>
      <c r="C735" s="245"/>
      <c r="D735" s="245"/>
      <c r="E735" s="245"/>
    </row>
    <row r="736" spans="1:5" ht="15" customHeight="1" x14ac:dyDescent="0.2">
      <c r="A736" s="36"/>
      <c r="B736" s="36"/>
      <c r="C736" s="36"/>
      <c r="D736" s="36"/>
      <c r="E736" s="36"/>
    </row>
    <row r="737" spans="1:5" ht="15" customHeight="1" x14ac:dyDescent="0.25">
      <c r="A737" s="5" t="s">
        <v>17</v>
      </c>
      <c r="B737" s="6"/>
      <c r="C737" s="6"/>
      <c r="D737" s="6"/>
      <c r="E737" s="6"/>
    </row>
    <row r="738" spans="1:5" ht="15" customHeight="1" x14ac:dyDescent="0.2">
      <c r="A738" s="7" t="s">
        <v>67</v>
      </c>
      <c r="B738" s="6"/>
      <c r="C738" s="6"/>
      <c r="D738" s="6"/>
      <c r="E738" s="8" t="s">
        <v>68</v>
      </c>
    </row>
    <row r="739" spans="1:5" ht="15" customHeight="1" x14ac:dyDescent="0.25">
      <c r="A739" s="120"/>
      <c r="B739" s="5"/>
      <c r="C739" s="6"/>
      <c r="D739" s="6"/>
      <c r="E739" s="10"/>
    </row>
    <row r="740" spans="1:5" ht="15" customHeight="1" x14ac:dyDescent="0.2">
      <c r="A740" s="63"/>
      <c r="B740" s="66"/>
      <c r="C740" s="121" t="s">
        <v>50</v>
      </c>
      <c r="D740" s="131" t="s">
        <v>55</v>
      </c>
      <c r="E740" s="121" t="s">
        <v>52</v>
      </c>
    </row>
    <row r="741" spans="1:5" ht="15" customHeight="1" x14ac:dyDescent="0.2">
      <c r="A741" s="155"/>
      <c r="B741" s="159"/>
      <c r="C741" s="151">
        <v>6409</v>
      </c>
      <c r="D741" s="157" t="s">
        <v>76</v>
      </c>
      <c r="E741" s="126">
        <v>-1423500</v>
      </c>
    </row>
    <row r="742" spans="1:5" ht="15" customHeight="1" x14ac:dyDescent="0.2">
      <c r="A742" s="133"/>
      <c r="B742" s="160"/>
      <c r="C742" s="128" t="s">
        <v>54</v>
      </c>
      <c r="D742" s="135"/>
      <c r="E742" s="136">
        <f>SUM(E741:E741)</f>
        <v>-1423500</v>
      </c>
    </row>
    <row r="743" spans="1:5" ht="15" customHeight="1" x14ac:dyDescent="0.2">
      <c r="A743" s="36"/>
      <c r="B743" s="36"/>
      <c r="C743" s="36"/>
      <c r="D743" s="36"/>
      <c r="E743" s="36"/>
    </row>
    <row r="744" spans="1:5" ht="15" customHeight="1" x14ac:dyDescent="0.25">
      <c r="A744" s="5" t="s">
        <v>17</v>
      </c>
      <c r="B744" s="6"/>
      <c r="C744" s="6"/>
      <c r="D744" s="138"/>
      <c r="E744" s="138"/>
    </row>
    <row r="745" spans="1:5" ht="15" customHeight="1" x14ac:dyDescent="0.2">
      <c r="A745" s="7" t="s">
        <v>81</v>
      </c>
      <c r="B745" s="6"/>
      <c r="C745" s="6"/>
      <c r="D745" s="6"/>
      <c r="E745" s="8" t="s">
        <v>266</v>
      </c>
    </row>
    <row r="746" spans="1:5" ht="15" customHeight="1" x14ac:dyDescent="0.2">
      <c r="A746" s="120"/>
      <c r="B746" s="70"/>
      <c r="C746" s="6"/>
      <c r="D746" s="120"/>
      <c r="E746" s="71"/>
    </row>
    <row r="747" spans="1:5" ht="15" customHeight="1" x14ac:dyDescent="0.2">
      <c r="C747" s="140" t="s">
        <v>50</v>
      </c>
      <c r="D747" s="141" t="s">
        <v>55</v>
      </c>
      <c r="E747" s="142" t="s">
        <v>52</v>
      </c>
    </row>
    <row r="748" spans="1:5" ht="15" customHeight="1" x14ac:dyDescent="0.2">
      <c r="C748" s="156">
        <v>6172</v>
      </c>
      <c r="D748" s="153" t="s">
        <v>56</v>
      </c>
      <c r="E748" s="158">
        <v>1423500</v>
      </c>
    </row>
    <row r="749" spans="1:5" ht="15" customHeight="1" x14ac:dyDescent="0.2">
      <c r="C749" s="146" t="s">
        <v>54</v>
      </c>
      <c r="D749" s="147"/>
      <c r="E749" s="148">
        <f>SUM(E748:E748)</f>
        <v>1423500</v>
      </c>
    </row>
    <row r="750" spans="1:5" ht="15" customHeight="1" x14ac:dyDescent="0.2"/>
    <row r="751" spans="1:5" ht="15" customHeight="1" x14ac:dyDescent="0.2"/>
    <row r="752" spans="1:5"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sheetData>
  <mergeCells count="64">
    <mergeCell ref="A700:E701"/>
    <mergeCell ref="A702:E709"/>
    <mergeCell ref="A727:E728"/>
    <mergeCell ref="A729:E735"/>
    <mergeCell ref="A613:E613"/>
    <mergeCell ref="A614:E620"/>
    <mergeCell ref="A639:E639"/>
    <mergeCell ref="A640:E646"/>
    <mergeCell ref="A664:E665"/>
    <mergeCell ref="A666:E674"/>
    <mergeCell ref="A612:E612"/>
    <mergeCell ref="A480:E481"/>
    <mergeCell ref="A482:E487"/>
    <mergeCell ref="A501:E502"/>
    <mergeCell ref="A503:E513"/>
    <mergeCell ref="A533:E534"/>
    <mergeCell ref="A535:E544"/>
    <mergeCell ref="A557:E558"/>
    <mergeCell ref="A559:E565"/>
    <mergeCell ref="A586:E586"/>
    <mergeCell ref="A587:E587"/>
    <mergeCell ref="A588:E594"/>
    <mergeCell ref="A459:E465"/>
    <mergeCell ref="A355:E356"/>
    <mergeCell ref="A357:E362"/>
    <mergeCell ref="A374:E375"/>
    <mergeCell ref="A376:E382"/>
    <mergeCell ref="A397:E398"/>
    <mergeCell ref="A399:E404"/>
    <mergeCell ref="A417:E418"/>
    <mergeCell ref="A419:E424"/>
    <mergeCell ref="A436:E437"/>
    <mergeCell ref="A438:E445"/>
    <mergeCell ref="A457:E458"/>
    <mergeCell ref="A335:E343"/>
    <mergeCell ref="A230:E231"/>
    <mergeCell ref="A232:E236"/>
    <mergeCell ref="A248:E249"/>
    <mergeCell ref="A250:E255"/>
    <mergeCell ref="A268:E269"/>
    <mergeCell ref="A270:E277"/>
    <mergeCell ref="A290:E291"/>
    <mergeCell ref="A292:E297"/>
    <mergeCell ref="A309:E310"/>
    <mergeCell ref="A311:E317"/>
    <mergeCell ref="A333:E334"/>
    <mergeCell ref="A203:E211"/>
    <mergeCell ref="A56:E56"/>
    <mergeCell ref="A57:E64"/>
    <mergeCell ref="A82:E82"/>
    <mergeCell ref="A83:E89"/>
    <mergeCell ref="A109:E110"/>
    <mergeCell ref="A111:E117"/>
    <mergeCell ref="A149:E150"/>
    <mergeCell ref="A151:E157"/>
    <mergeCell ref="A180:E181"/>
    <mergeCell ref="A182:E189"/>
    <mergeCell ref="A202:E202"/>
    <mergeCell ref="A29:E36"/>
    <mergeCell ref="A2:E2"/>
    <mergeCell ref="A3:E3"/>
    <mergeCell ref="A4:E9"/>
    <mergeCell ref="A27:E27"/>
    <mergeCell ref="A28:E28"/>
  </mergeCells>
  <pageMargins left="0.98425196850393704" right="0.98425196850393704" top="0.98425196850393704" bottom="0.98425196850393704" header="0.51181102362204722" footer="0.51181102362204722"/>
  <pageSetup paperSize="9" scale="92" firstPageNumber="22" orientation="portrait" useFirstPageNumber="1" r:id="rId1"/>
  <headerFooter alignWithMargins="0">
    <oddHeader>&amp;C&amp;"Arial,Kurzíva"Příloha č. 2: Rozpočtové změny č. 498/16 - 527/16 schválené Radou Olomouckého kraje 19.10.2016</oddHeader>
    <oddFooter xml:space="preserve">&amp;L&amp;"Arial,Kurzíva"Zastupitelstvo OK 19.12.2016
5.1. - Rozpočet Olomouckého kraje 2016 - rozpočtové změny 
Příloha č.2: Rozpočtové změny č. 498/16 - 527/16 schválené Radou Olomouckého kraje 19.10.2016&amp;R&amp;"Arial,Kurzíva"Strana &amp;P (celkem 58)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5"/>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4" t="s">
        <v>276</v>
      </c>
    </row>
    <row r="2" spans="1:5" ht="15" customHeight="1" x14ac:dyDescent="0.2">
      <c r="A2" s="246" t="s">
        <v>60</v>
      </c>
      <c r="B2" s="246"/>
      <c r="C2" s="246"/>
      <c r="D2" s="246"/>
      <c r="E2" s="246"/>
    </row>
    <row r="3" spans="1:5" ht="15" customHeight="1" x14ac:dyDescent="0.2">
      <c r="A3" s="246" t="s">
        <v>61</v>
      </c>
      <c r="B3" s="246"/>
      <c r="C3" s="246"/>
      <c r="D3" s="246"/>
      <c r="E3" s="246"/>
    </row>
    <row r="4" spans="1:5" ht="15" customHeight="1" x14ac:dyDescent="0.2">
      <c r="A4" s="245" t="s">
        <v>277</v>
      </c>
      <c r="B4" s="245"/>
      <c r="C4" s="245"/>
      <c r="D4" s="245"/>
      <c r="E4" s="245"/>
    </row>
    <row r="5" spans="1:5" ht="15" customHeight="1" x14ac:dyDescent="0.2">
      <c r="A5" s="245"/>
      <c r="B5" s="245"/>
      <c r="C5" s="245"/>
      <c r="D5" s="245"/>
      <c r="E5" s="245"/>
    </row>
    <row r="6" spans="1:5" ht="15" customHeight="1" x14ac:dyDescent="0.2">
      <c r="A6" s="245"/>
      <c r="B6" s="245"/>
      <c r="C6" s="245"/>
      <c r="D6" s="245"/>
      <c r="E6" s="245"/>
    </row>
    <row r="7" spans="1:5" ht="15" customHeight="1" x14ac:dyDescent="0.2">
      <c r="A7" s="245"/>
      <c r="B7" s="245"/>
      <c r="C7" s="245"/>
      <c r="D7" s="245"/>
      <c r="E7" s="245"/>
    </row>
    <row r="8" spans="1:5" ht="15" customHeight="1" x14ac:dyDescent="0.2">
      <c r="A8" s="245"/>
      <c r="B8" s="245"/>
      <c r="C8" s="245"/>
      <c r="D8" s="245"/>
      <c r="E8" s="245"/>
    </row>
    <row r="9" spans="1:5" ht="15" customHeight="1" x14ac:dyDescent="0.2">
      <c r="A9" s="36"/>
      <c r="B9" s="36"/>
      <c r="C9" s="36"/>
      <c r="D9" s="36"/>
      <c r="E9" s="36"/>
    </row>
    <row r="10" spans="1:5" ht="15" customHeight="1" x14ac:dyDescent="0.25">
      <c r="A10" s="5" t="s">
        <v>1</v>
      </c>
      <c r="B10" s="6"/>
      <c r="C10" s="6"/>
      <c r="D10" s="6"/>
      <c r="E10" s="6"/>
    </row>
    <row r="11" spans="1:5" ht="15" customHeight="1" x14ac:dyDescent="0.2">
      <c r="A11" s="7" t="s">
        <v>47</v>
      </c>
      <c r="B11" s="6"/>
      <c r="C11" s="6"/>
      <c r="D11" s="6"/>
      <c r="E11" s="8" t="s">
        <v>48</v>
      </c>
    </row>
    <row r="12" spans="1:5" ht="15" customHeight="1" x14ac:dyDescent="0.25">
      <c r="A12" s="120"/>
      <c r="B12" s="5"/>
      <c r="C12" s="6"/>
      <c r="D12" s="6"/>
      <c r="E12" s="10"/>
    </row>
    <row r="13" spans="1:5" ht="15" customHeight="1" x14ac:dyDescent="0.2">
      <c r="B13" s="121" t="s">
        <v>49</v>
      </c>
      <c r="C13" s="121" t="s">
        <v>50</v>
      </c>
      <c r="D13" s="122" t="s">
        <v>51</v>
      </c>
      <c r="E13" s="140" t="s">
        <v>52</v>
      </c>
    </row>
    <row r="14" spans="1:5" ht="15" customHeight="1" x14ac:dyDescent="0.2">
      <c r="B14" s="123">
        <v>33155</v>
      </c>
      <c r="C14" s="124"/>
      <c r="D14" s="125" t="s">
        <v>53</v>
      </c>
      <c r="E14" s="126">
        <v>62350000</v>
      </c>
    </row>
    <row r="15" spans="1:5" ht="15" customHeight="1" x14ac:dyDescent="0.2">
      <c r="B15" s="127"/>
      <c r="C15" s="128" t="s">
        <v>54</v>
      </c>
      <c r="D15" s="129"/>
      <c r="E15" s="130">
        <f>SUM(E14:E14)</f>
        <v>62350000</v>
      </c>
    </row>
    <row r="16" spans="1:5" ht="15" customHeight="1" x14ac:dyDescent="0.25">
      <c r="A16" s="40"/>
      <c r="B16" s="42"/>
      <c r="C16" s="42"/>
      <c r="D16" s="42"/>
      <c r="E16" s="42"/>
    </row>
    <row r="17" spans="1:5" ht="15" customHeight="1" x14ac:dyDescent="0.25">
      <c r="A17" s="25" t="s">
        <v>17</v>
      </c>
      <c r="B17" s="27"/>
      <c r="C17" s="27"/>
      <c r="D17" s="27"/>
      <c r="E17" s="138"/>
    </row>
    <row r="18" spans="1:5" ht="15" customHeight="1" x14ac:dyDescent="0.2">
      <c r="A18" s="7" t="s">
        <v>47</v>
      </c>
      <c r="B18" s="27"/>
      <c r="C18" s="27"/>
      <c r="D18" s="27"/>
      <c r="E18" s="8" t="s">
        <v>48</v>
      </c>
    </row>
    <row r="19" spans="1:5" ht="15" customHeight="1" x14ac:dyDescent="0.2"/>
    <row r="20" spans="1:5" ht="15" customHeight="1" x14ac:dyDescent="0.2">
      <c r="A20" s="199" t="s">
        <v>278</v>
      </c>
      <c r="E20" s="200">
        <v>62350000</v>
      </c>
    </row>
    <row r="21" spans="1:5" ht="15" customHeight="1" x14ac:dyDescent="0.2"/>
    <row r="22" spans="1:5" ht="15" customHeight="1" x14ac:dyDescent="0.2"/>
    <row r="23" spans="1:5" ht="15" customHeight="1" x14ac:dyDescent="0.25">
      <c r="A23" s="4" t="s">
        <v>279</v>
      </c>
    </row>
    <row r="24" spans="1:5" ht="15" customHeight="1" x14ac:dyDescent="0.2">
      <c r="A24" s="247" t="s">
        <v>60</v>
      </c>
      <c r="B24" s="247"/>
      <c r="C24" s="247"/>
      <c r="D24" s="247"/>
      <c r="E24" s="247"/>
    </row>
    <row r="25" spans="1:5" ht="15" customHeight="1" x14ac:dyDescent="0.2">
      <c r="A25" s="246" t="s">
        <v>280</v>
      </c>
      <c r="B25" s="246"/>
      <c r="C25" s="246"/>
      <c r="D25" s="246"/>
      <c r="E25" s="246"/>
    </row>
    <row r="26" spans="1:5" ht="15" customHeight="1" x14ac:dyDescent="0.2">
      <c r="A26" s="245" t="s">
        <v>281</v>
      </c>
      <c r="B26" s="245"/>
      <c r="C26" s="245"/>
      <c r="D26" s="245"/>
      <c r="E26" s="245"/>
    </row>
    <row r="27" spans="1:5" ht="15" customHeight="1" x14ac:dyDescent="0.2">
      <c r="A27" s="245"/>
      <c r="B27" s="245"/>
      <c r="C27" s="245"/>
      <c r="D27" s="245"/>
      <c r="E27" s="245"/>
    </row>
    <row r="28" spans="1:5" ht="15" customHeight="1" x14ac:dyDescent="0.2">
      <c r="A28" s="245"/>
      <c r="B28" s="245"/>
      <c r="C28" s="245"/>
      <c r="D28" s="245"/>
      <c r="E28" s="245"/>
    </row>
    <row r="29" spans="1:5" ht="15" customHeight="1" x14ac:dyDescent="0.2">
      <c r="A29" s="245"/>
      <c r="B29" s="245"/>
      <c r="C29" s="245"/>
      <c r="D29" s="245"/>
      <c r="E29" s="245"/>
    </row>
    <row r="30" spans="1:5" ht="15" customHeight="1" x14ac:dyDescent="0.2">
      <c r="A30" s="245"/>
      <c r="B30" s="245"/>
      <c r="C30" s="245"/>
      <c r="D30" s="245"/>
      <c r="E30" s="245"/>
    </row>
    <row r="31" spans="1:5" ht="15" customHeight="1" x14ac:dyDescent="0.2">
      <c r="A31" s="245"/>
      <c r="B31" s="245"/>
      <c r="C31" s="245"/>
      <c r="D31" s="245"/>
      <c r="E31" s="245"/>
    </row>
    <row r="32" spans="1:5" ht="15" customHeight="1" x14ac:dyDescent="0.2"/>
    <row r="33" spans="1:5" ht="15" customHeight="1" x14ac:dyDescent="0.25">
      <c r="A33" s="5" t="s">
        <v>1</v>
      </c>
      <c r="B33" s="27"/>
      <c r="C33" s="27"/>
      <c r="D33" s="27"/>
      <c r="E33" s="27"/>
    </row>
    <row r="34" spans="1:5" ht="15" customHeight="1" x14ac:dyDescent="0.2">
      <c r="A34" s="69" t="s">
        <v>81</v>
      </c>
      <c r="B34" s="27"/>
      <c r="C34" s="27"/>
      <c r="D34" s="27"/>
      <c r="E34" s="28" t="s">
        <v>282</v>
      </c>
    </row>
    <row r="35" spans="1:5" ht="15" customHeight="1" x14ac:dyDescent="0.25">
      <c r="A35" s="25"/>
      <c r="B35" s="138"/>
      <c r="C35" s="27"/>
      <c r="D35" s="27"/>
      <c r="E35" s="76"/>
    </row>
    <row r="36" spans="1:5" ht="15" customHeight="1" x14ac:dyDescent="0.2">
      <c r="B36" s="140" t="s">
        <v>49</v>
      </c>
      <c r="C36" s="140" t="s">
        <v>50</v>
      </c>
      <c r="D36" s="141" t="s">
        <v>51</v>
      </c>
      <c r="E36" s="121" t="s">
        <v>52</v>
      </c>
    </row>
    <row r="37" spans="1:5" ht="15" customHeight="1" x14ac:dyDescent="0.2">
      <c r="B37" s="184">
        <v>106515974</v>
      </c>
      <c r="C37" s="156"/>
      <c r="D37" s="176" t="s">
        <v>166</v>
      </c>
      <c r="E37" s="174">
        <v>17220000</v>
      </c>
    </row>
    <row r="38" spans="1:5" ht="15" customHeight="1" x14ac:dyDescent="0.2">
      <c r="B38" s="185"/>
      <c r="C38" s="146" t="s">
        <v>54</v>
      </c>
      <c r="D38" s="147"/>
      <c r="E38" s="148">
        <f>SUM(E37:E37)</f>
        <v>17220000</v>
      </c>
    </row>
    <row r="39" spans="1:5" ht="15" customHeight="1" x14ac:dyDescent="0.2"/>
    <row r="40" spans="1:5" ht="15" customHeight="1" x14ac:dyDescent="0.25">
      <c r="A40" s="25" t="s">
        <v>17</v>
      </c>
      <c r="B40" s="27"/>
      <c r="C40" s="27"/>
      <c r="D40" s="27"/>
      <c r="E40" s="27"/>
    </row>
    <row r="41" spans="1:5" ht="15" customHeight="1" x14ac:dyDescent="0.2">
      <c r="A41" s="69" t="s">
        <v>81</v>
      </c>
      <c r="B41" s="27"/>
      <c r="C41" s="27"/>
      <c r="D41" s="27"/>
      <c r="E41" s="28" t="s">
        <v>282</v>
      </c>
    </row>
    <row r="42" spans="1:5" ht="15" customHeight="1" x14ac:dyDescent="0.25">
      <c r="A42" s="25"/>
      <c r="B42" s="138"/>
      <c r="C42" s="27"/>
      <c r="D42" s="27"/>
      <c r="E42" s="76"/>
    </row>
    <row r="43" spans="1:5" ht="15" customHeight="1" x14ac:dyDescent="0.2">
      <c r="A43" s="173"/>
      <c r="B43" s="66"/>
      <c r="C43" s="140" t="s">
        <v>50</v>
      </c>
      <c r="D43" s="141" t="s">
        <v>55</v>
      </c>
      <c r="E43" s="121" t="s">
        <v>52</v>
      </c>
    </row>
    <row r="44" spans="1:5" ht="15" customHeight="1" x14ac:dyDescent="0.2">
      <c r="A44" s="149"/>
      <c r="B44" s="150"/>
      <c r="C44" s="156">
        <v>3713</v>
      </c>
      <c r="D44" s="157" t="s">
        <v>222</v>
      </c>
      <c r="E44" s="174">
        <v>17220000</v>
      </c>
    </row>
    <row r="45" spans="1:5" ht="15" customHeight="1" x14ac:dyDescent="0.2">
      <c r="A45" s="175"/>
      <c r="B45" s="172"/>
      <c r="C45" s="146" t="s">
        <v>54</v>
      </c>
      <c r="D45" s="147"/>
      <c r="E45" s="148">
        <f>SUM(E44:E44)</f>
        <v>17220000</v>
      </c>
    </row>
    <row r="46" spans="1:5" ht="15" customHeight="1" x14ac:dyDescent="0.2"/>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4" t="s">
        <v>283</v>
      </c>
    </row>
    <row r="55" spans="1:5" ht="15" customHeight="1" x14ac:dyDescent="0.2">
      <c r="A55" s="246" t="s">
        <v>60</v>
      </c>
      <c r="B55" s="246"/>
      <c r="C55" s="246"/>
      <c r="D55" s="246"/>
      <c r="E55" s="246"/>
    </row>
    <row r="56" spans="1:5" ht="15" customHeight="1" x14ac:dyDescent="0.2">
      <c r="A56" s="250" t="s">
        <v>284</v>
      </c>
      <c r="B56" s="250"/>
      <c r="C56" s="250"/>
      <c r="D56" s="250"/>
      <c r="E56" s="250"/>
    </row>
    <row r="57" spans="1:5" ht="15" customHeight="1" x14ac:dyDescent="0.2">
      <c r="A57" s="250"/>
      <c r="B57" s="250"/>
      <c r="C57" s="250"/>
      <c r="D57" s="250"/>
      <c r="E57" s="250"/>
    </row>
    <row r="58" spans="1:5" ht="15" customHeight="1" x14ac:dyDescent="0.2">
      <c r="A58" s="250"/>
      <c r="B58" s="250"/>
      <c r="C58" s="250"/>
      <c r="D58" s="250"/>
      <c r="E58" s="250"/>
    </row>
    <row r="59" spans="1:5" ht="15" customHeight="1" x14ac:dyDescent="0.2">
      <c r="A59" s="250"/>
      <c r="B59" s="250"/>
      <c r="C59" s="250"/>
      <c r="D59" s="250"/>
      <c r="E59" s="250"/>
    </row>
    <row r="60" spans="1:5" ht="15" customHeight="1" x14ac:dyDescent="0.2">
      <c r="A60" s="250"/>
      <c r="B60" s="250"/>
      <c r="C60" s="250"/>
      <c r="D60" s="250"/>
      <c r="E60" s="250"/>
    </row>
    <row r="61" spans="1:5" ht="15" customHeight="1" x14ac:dyDescent="0.2">
      <c r="A61" s="250"/>
      <c r="B61" s="250"/>
      <c r="C61" s="250"/>
      <c r="D61" s="250"/>
      <c r="E61" s="250"/>
    </row>
    <row r="62" spans="1:5" ht="15" customHeight="1" x14ac:dyDescent="0.2">
      <c r="A62" s="250"/>
      <c r="B62" s="250"/>
      <c r="C62" s="250"/>
      <c r="D62" s="250"/>
      <c r="E62" s="250"/>
    </row>
    <row r="63" spans="1:5" ht="15" customHeight="1" x14ac:dyDescent="0.2">
      <c r="A63" s="250"/>
      <c r="B63" s="250"/>
      <c r="C63" s="250"/>
      <c r="D63" s="250"/>
      <c r="E63" s="250"/>
    </row>
    <row r="64" spans="1:5" ht="15" customHeight="1" x14ac:dyDescent="0.2">
      <c r="A64" s="250"/>
      <c r="B64" s="250"/>
      <c r="C64" s="250"/>
      <c r="D64" s="250"/>
      <c r="E64" s="250"/>
    </row>
    <row r="65" spans="1:5" ht="15" customHeight="1" x14ac:dyDescent="0.2">
      <c r="A65" s="250"/>
      <c r="B65" s="250"/>
      <c r="C65" s="250"/>
      <c r="D65" s="250"/>
      <c r="E65" s="250"/>
    </row>
    <row r="66" spans="1:5" ht="15" customHeight="1" x14ac:dyDescent="0.2">
      <c r="A66" s="108"/>
      <c r="B66" s="108"/>
      <c r="C66" s="108"/>
      <c r="D66" s="108"/>
      <c r="E66" s="108"/>
    </row>
    <row r="67" spans="1:5" ht="15" customHeight="1" x14ac:dyDescent="0.25">
      <c r="A67" s="25" t="s">
        <v>1</v>
      </c>
      <c r="B67" s="27"/>
      <c r="C67" s="27"/>
      <c r="D67" s="27"/>
      <c r="E67" s="27"/>
    </row>
    <row r="68" spans="1:5" ht="15" customHeight="1" x14ac:dyDescent="0.2">
      <c r="A68" s="29" t="s">
        <v>67</v>
      </c>
      <c r="B68" s="27"/>
      <c r="C68" s="27"/>
      <c r="D68" s="27"/>
      <c r="E68" s="28" t="s">
        <v>68</v>
      </c>
    </row>
    <row r="69" spans="1:5" ht="15" customHeight="1" x14ac:dyDescent="0.25">
      <c r="B69" s="25"/>
      <c r="C69" s="27"/>
      <c r="D69" s="27"/>
      <c r="E69" s="76"/>
    </row>
    <row r="70" spans="1:5" ht="15" customHeight="1" x14ac:dyDescent="0.2">
      <c r="B70" s="66"/>
      <c r="C70" s="140" t="s">
        <v>50</v>
      </c>
      <c r="D70" s="141" t="s">
        <v>51</v>
      </c>
      <c r="E70" s="142" t="s">
        <v>52</v>
      </c>
    </row>
    <row r="71" spans="1:5" ht="15" customHeight="1" x14ac:dyDescent="0.2">
      <c r="B71" s="183"/>
      <c r="C71" s="156">
        <v>6172</v>
      </c>
      <c r="D71" s="201" t="s">
        <v>181</v>
      </c>
      <c r="E71" s="158">
        <v>52077</v>
      </c>
    </row>
    <row r="72" spans="1:5" ht="15" customHeight="1" x14ac:dyDescent="0.2">
      <c r="B72" s="183"/>
      <c r="C72" s="146" t="s">
        <v>54</v>
      </c>
      <c r="D72" s="147"/>
      <c r="E72" s="148">
        <f>SUM(E71:E71)</f>
        <v>52077</v>
      </c>
    </row>
    <row r="73" spans="1:5" ht="15" customHeight="1" x14ac:dyDescent="0.2">
      <c r="A73" s="138"/>
      <c r="B73" s="138"/>
      <c r="C73" s="138"/>
      <c r="D73" s="138"/>
      <c r="E73" s="138"/>
    </row>
    <row r="74" spans="1:5" ht="15" customHeight="1" x14ac:dyDescent="0.25">
      <c r="A74" s="5" t="s">
        <v>17</v>
      </c>
      <c r="B74" s="6"/>
      <c r="C74" s="6"/>
      <c r="D74" s="6"/>
      <c r="E74" s="6"/>
    </row>
    <row r="75" spans="1:5" ht="15" customHeight="1" x14ac:dyDescent="0.2">
      <c r="A75" s="7" t="s">
        <v>67</v>
      </c>
      <c r="B75" s="6"/>
      <c r="C75" s="6"/>
      <c r="D75" s="6"/>
      <c r="E75" s="8" t="s">
        <v>68</v>
      </c>
    </row>
    <row r="76" spans="1:5" ht="15" customHeight="1" x14ac:dyDescent="0.25">
      <c r="A76" s="120"/>
      <c r="B76" s="5"/>
      <c r="C76" s="6"/>
      <c r="D76" s="6"/>
      <c r="E76" s="10"/>
    </row>
    <row r="77" spans="1:5" ht="15" customHeight="1" x14ac:dyDescent="0.2">
      <c r="A77" s="63"/>
      <c r="B77" s="66"/>
      <c r="C77" s="121" t="s">
        <v>50</v>
      </c>
      <c r="D77" s="131" t="s">
        <v>55</v>
      </c>
      <c r="E77" s="121" t="s">
        <v>52</v>
      </c>
    </row>
    <row r="78" spans="1:5" ht="15" customHeight="1" x14ac:dyDescent="0.2">
      <c r="A78" s="155"/>
      <c r="B78" s="159"/>
      <c r="C78" s="151">
        <v>6409</v>
      </c>
      <c r="D78" s="157" t="s">
        <v>76</v>
      </c>
      <c r="E78" s="126">
        <v>-11146.17</v>
      </c>
    </row>
    <row r="79" spans="1:5" ht="15" customHeight="1" x14ac:dyDescent="0.2">
      <c r="A79" s="133"/>
      <c r="B79" s="160"/>
      <c r="C79" s="128" t="s">
        <v>54</v>
      </c>
      <c r="D79" s="135"/>
      <c r="E79" s="136">
        <f>SUM(E78:E78)</f>
        <v>-11146.17</v>
      </c>
    </row>
    <row r="80" spans="1:5" ht="15" customHeight="1" x14ac:dyDescent="0.2">
      <c r="A80" s="138"/>
      <c r="B80" s="138"/>
      <c r="C80" s="138"/>
      <c r="D80" s="138"/>
      <c r="E80" s="138"/>
    </row>
    <row r="81" spans="1:5" ht="15" customHeight="1" x14ac:dyDescent="0.25">
      <c r="A81" s="25" t="s">
        <v>17</v>
      </c>
      <c r="B81" s="27"/>
      <c r="C81" s="27"/>
      <c r="D81" s="27"/>
      <c r="E81" s="138"/>
    </row>
    <row r="82" spans="1:5" ht="15" customHeight="1" x14ac:dyDescent="0.2">
      <c r="A82" s="29" t="s">
        <v>77</v>
      </c>
      <c r="B82" s="138"/>
      <c r="C82" s="138"/>
      <c r="D82" s="138"/>
      <c r="E82" s="138" t="s">
        <v>78</v>
      </c>
    </row>
    <row r="83" spans="1:5" ht="15" customHeight="1" x14ac:dyDescent="0.2">
      <c r="A83" s="138"/>
      <c r="B83" s="55"/>
      <c r="C83" s="27"/>
      <c r="E83" s="56"/>
    </row>
    <row r="84" spans="1:5" ht="15" customHeight="1" x14ac:dyDescent="0.2">
      <c r="B84" s="66"/>
      <c r="C84" s="140" t="s">
        <v>50</v>
      </c>
      <c r="D84" s="189" t="s">
        <v>55</v>
      </c>
      <c r="E84" s="142" t="s">
        <v>52</v>
      </c>
    </row>
    <row r="85" spans="1:5" ht="15" customHeight="1" x14ac:dyDescent="0.2">
      <c r="B85" s="155"/>
      <c r="C85" s="151">
        <v>3513</v>
      </c>
      <c r="D85" s="157" t="s">
        <v>95</v>
      </c>
      <c r="E85" s="158">
        <v>-1000</v>
      </c>
    </row>
    <row r="86" spans="1:5" ht="15" customHeight="1" x14ac:dyDescent="0.2">
      <c r="B86" s="155"/>
      <c r="C86" s="151">
        <v>3522</v>
      </c>
      <c r="D86" s="157" t="s">
        <v>95</v>
      </c>
      <c r="E86" s="158">
        <f>52077+1000+11146.17</f>
        <v>64223.17</v>
      </c>
    </row>
    <row r="87" spans="1:5" ht="15" customHeight="1" x14ac:dyDescent="0.2">
      <c r="B87" s="183"/>
      <c r="C87" s="146" t="s">
        <v>54</v>
      </c>
      <c r="D87" s="178"/>
      <c r="E87" s="163">
        <f>SUM(E85:E86)</f>
        <v>63223.17</v>
      </c>
    </row>
    <row r="88" spans="1:5" ht="15" customHeight="1" x14ac:dyDescent="0.2"/>
    <row r="89" spans="1:5" ht="15" customHeight="1" x14ac:dyDescent="0.2"/>
    <row r="90" spans="1:5" ht="15" customHeight="1" x14ac:dyDescent="0.25">
      <c r="A90" s="4" t="s">
        <v>285</v>
      </c>
    </row>
    <row r="91" spans="1:5" ht="15" customHeight="1" x14ac:dyDescent="0.2">
      <c r="A91" s="249" t="s">
        <v>217</v>
      </c>
      <c r="B91" s="249"/>
      <c r="C91" s="249"/>
      <c r="D91" s="249"/>
      <c r="E91" s="249"/>
    </row>
    <row r="92" spans="1:5" ht="15" customHeight="1" x14ac:dyDescent="0.2">
      <c r="A92" s="249"/>
      <c r="B92" s="249"/>
      <c r="C92" s="249"/>
      <c r="D92" s="249"/>
      <c r="E92" s="249"/>
    </row>
    <row r="93" spans="1:5" ht="15" customHeight="1" x14ac:dyDescent="0.2">
      <c r="A93" s="245" t="s">
        <v>286</v>
      </c>
      <c r="B93" s="245"/>
      <c r="C93" s="245"/>
      <c r="D93" s="245"/>
      <c r="E93" s="245"/>
    </row>
    <row r="94" spans="1:5" ht="15" customHeight="1" x14ac:dyDescent="0.2">
      <c r="A94" s="245"/>
      <c r="B94" s="245"/>
      <c r="C94" s="245"/>
      <c r="D94" s="245"/>
      <c r="E94" s="245"/>
    </row>
    <row r="95" spans="1:5" ht="15" customHeight="1" x14ac:dyDescent="0.2">
      <c r="A95" s="245"/>
      <c r="B95" s="245"/>
      <c r="C95" s="245"/>
      <c r="D95" s="245"/>
      <c r="E95" s="245"/>
    </row>
    <row r="96" spans="1:5" ht="15" customHeight="1" x14ac:dyDescent="0.2">
      <c r="A96" s="245"/>
      <c r="B96" s="245"/>
      <c r="C96" s="245"/>
      <c r="D96" s="245"/>
      <c r="E96" s="245"/>
    </row>
    <row r="97" spans="1:5" ht="15" customHeight="1" x14ac:dyDescent="0.2">
      <c r="A97" s="245"/>
      <c r="B97" s="245"/>
      <c r="C97" s="245"/>
      <c r="D97" s="245"/>
      <c r="E97" s="245"/>
    </row>
    <row r="98" spans="1:5" ht="15" customHeight="1" x14ac:dyDescent="0.2">
      <c r="A98" s="27"/>
      <c r="B98" s="169"/>
      <c r="C98" s="95"/>
      <c r="D98" s="27"/>
      <c r="E98" s="170"/>
    </row>
    <row r="99" spans="1:5" ht="15" customHeight="1" x14ac:dyDescent="0.25">
      <c r="A99" s="5" t="s">
        <v>17</v>
      </c>
      <c r="B99" s="6"/>
      <c r="C99" s="6"/>
      <c r="D99" s="6"/>
      <c r="E99" s="6"/>
    </row>
    <row r="100" spans="1:5" ht="15" customHeight="1" x14ac:dyDescent="0.2">
      <c r="A100" s="7" t="s">
        <v>99</v>
      </c>
      <c r="B100" s="42"/>
      <c r="C100" s="42"/>
      <c r="D100" s="42"/>
      <c r="E100" s="42" t="s">
        <v>100</v>
      </c>
    </row>
    <row r="101" spans="1:5" ht="15" customHeight="1" x14ac:dyDescent="0.2">
      <c r="A101" s="120"/>
      <c r="B101" s="70"/>
      <c r="C101" s="6"/>
      <c r="D101" s="42"/>
      <c r="E101" s="71"/>
    </row>
    <row r="102" spans="1:5" ht="15" customHeight="1" x14ac:dyDescent="0.2">
      <c r="B102" s="63"/>
      <c r="C102" s="140" t="s">
        <v>50</v>
      </c>
      <c r="D102" s="141" t="s">
        <v>55</v>
      </c>
      <c r="E102" s="121" t="s">
        <v>52</v>
      </c>
    </row>
    <row r="103" spans="1:5" ht="15" customHeight="1" x14ac:dyDescent="0.2">
      <c r="B103" s="171"/>
      <c r="C103" s="156">
        <v>6172</v>
      </c>
      <c r="D103" s="157" t="s">
        <v>95</v>
      </c>
      <c r="E103" s="158">
        <v>-35000</v>
      </c>
    </row>
    <row r="104" spans="1:5" ht="15" customHeight="1" x14ac:dyDescent="0.2">
      <c r="B104" s="171"/>
      <c r="C104" s="156">
        <v>6172</v>
      </c>
      <c r="D104" s="153" t="s">
        <v>56</v>
      </c>
      <c r="E104" s="158">
        <v>35000</v>
      </c>
    </row>
    <row r="105" spans="1:5" ht="15" customHeight="1" x14ac:dyDescent="0.2">
      <c r="B105" s="172"/>
      <c r="C105" s="146" t="s">
        <v>54</v>
      </c>
      <c r="D105" s="147"/>
      <c r="E105" s="148">
        <f>SUM(E103:E104)</f>
        <v>0</v>
      </c>
    </row>
    <row r="106" spans="1:5" ht="15" customHeight="1" x14ac:dyDescent="0.25">
      <c r="A106" s="4"/>
    </row>
    <row r="107" spans="1:5" ht="15" customHeight="1" x14ac:dyDescent="0.25">
      <c r="A107" s="4"/>
    </row>
    <row r="108" spans="1:5" ht="15" customHeight="1" x14ac:dyDescent="0.25">
      <c r="A108" s="4" t="s">
        <v>287</v>
      </c>
    </row>
    <row r="109" spans="1:5" ht="15" customHeight="1" x14ac:dyDescent="0.2">
      <c r="A109" s="249" t="s">
        <v>217</v>
      </c>
      <c r="B109" s="249"/>
      <c r="C109" s="249"/>
      <c r="D109" s="249"/>
      <c r="E109" s="249"/>
    </row>
    <row r="110" spans="1:5" ht="15" customHeight="1" x14ac:dyDescent="0.2">
      <c r="A110" s="249"/>
      <c r="B110" s="249"/>
      <c r="C110" s="249"/>
      <c r="D110" s="249"/>
      <c r="E110" s="249"/>
    </row>
    <row r="111" spans="1:5" ht="15" customHeight="1" x14ac:dyDescent="0.2">
      <c r="A111" s="245" t="s">
        <v>288</v>
      </c>
      <c r="B111" s="245"/>
      <c r="C111" s="245"/>
      <c r="D111" s="245"/>
      <c r="E111" s="245"/>
    </row>
    <row r="112" spans="1:5" ht="15" customHeight="1" x14ac:dyDescent="0.2">
      <c r="A112" s="245"/>
      <c r="B112" s="245"/>
      <c r="C112" s="245"/>
      <c r="D112" s="245"/>
      <c r="E112" s="245"/>
    </row>
    <row r="113" spans="1:5" ht="15" customHeight="1" x14ac:dyDescent="0.2">
      <c r="A113" s="245"/>
      <c r="B113" s="245"/>
      <c r="C113" s="245"/>
      <c r="D113" s="245"/>
      <c r="E113" s="245"/>
    </row>
    <row r="114" spans="1:5" ht="15" customHeight="1" x14ac:dyDescent="0.2">
      <c r="A114" s="245"/>
      <c r="B114" s="245"/>
      <c r="C114" s="245"/>
      <c r="D114" s="245"/>
      <c r="E114" s="245"/>
    </row>
    <row r="115" spans="1:5" ht="15" customHeight="1" x14ac:dyDescent="0.2">
      <c r="A115" s="245"/>
      <c r="B115" s="245"/>
      <c r="C115" s="245"/>
      <c r="D115" s="245"/>
      <c r="E115" s="245"/>
    </row>
    <row r="116" spans="1:5" ht="15" customHeight="1" x14ac:dyDescent="0.2">
      <c r="A116" s="245"/>
      <c r="B116" s="245"/>
      <c r="C116" s="245"/>
      <c r="D116" s="245"/>
      <c r="E116" s="245"/>
    </row>
    <row r="117" spans="1:5" ht="15" customHeight="1" x14ac:dyDescent="0.2">
      <c r="A117" s="245"/>
      <c r="B117" s="245"/>
      <c r="C117" s="245"/>
      <c r="D117" s="245"/>
      <c r="E117" s="245"/>
    </row>
    <row r="118" spans="1:5" ht="15" customHeight="1" x14ac:dyDescent="0.2">
      <c r="A118" s="27"/>
      <c r="B118" s="169"/>
      <c r="C118" s="95"/>
      <c r="D118" s="27"/>
      <c r="E118" s="170"/>
    </row>
    <row r="119" spans="1:5" ht="15" customHeight="1" x14ac:dyDescent="0.25">
      <c r="A119" s="5" t="s">
        <v>17</v>
      </c>
      <c r="B119" s="6"/>
      <c r="C119" s="6"/>
      <c r="D119" s="6"/>
      <c r="E119" s="6"/>
    </row>
    <row r="120" spans="1:5" ht="15" customHeight="1" x14ac:dyDescent="0.2">
      <c r="A120" s="7" t="s">
        <v>99</v>
      </c>
      <c r="B120" s="42"/>
      <c r="C120" s="42"/>
      <c r="D120" s="42"/>
      <c r="E120" s="42" t="s">
        <v>219</v>
      </c>
    </row>
    <row r="121" spans="1:5" ht="15" customHeight="1" x14ac:dyDescent="0.2">
      <c r="A121" s="120"/>
      <c r="B121" s="70"/>
      <c r="C121" s="6"/>
      <c r="D121" s="42"/>
      <c r="E121" s="71"/>
    </row>
    <row r="122" spans="1:5" ht="15" customHeight="1" x14ac:dyDescent="0.2">
      <c r="B122" s="63"/>
      <c r="C122" s="140" t="s">
        <v>50</v>
      </c>
      <c r="D122" s="141" t="s">
        <v>55</v>
      </c>
      <c r="E122" s="121" t="s">
        <v>52</v>
      </c>
    </row>
    <row r="123" spans="1:5" ht="15" customHeight="1" x14ac:dyDescent="0.2">
      <c r="B123" s="171"/>
      <c r="C123" s="156">
        <v>6172</v>
      </c>
      <c r="D123" s="157" t="s">
        <v>89</v>
      </c>
      <c r="E123" s="158">
        <v>-105414</v>
      </c>
    </row>
    <row r="124" spans="1:5" ht="15" customHeight="1" x14ac:dyDescent="0.2">
      <c r="B124" s="171"/>
      <c r="C124" s="156">
        <v>6172</v>
      </c>
      <c r="D124" s="157" t="s">
        <v>95</v>
      </c>
      <c r="E124" s="158">
        <v>105414</v>
      </c>
    </row>
    <row r="125" spans="1:5" ht="15" customHeight="1" x14ac:dyDescent="0.2">
      <c r="B125" s="172"/>
      <c r="C125" s="146" t="s">
        <v>54</v>
      </c>
      <c r="D125" s="147"/>
      <c r="E125" s="148">
        <f>SUM(E123:E124)</f>
        <v>0</v>
      </c>
    </row>
    <row r="126" spans="1:5" ht="15" customHeight="1" x14ac:dyDescent="0.2"/>
    <row r="127" spans="1:5" ht="15" customHeight="1" x14ac:dyDescent="0.2"/>
    <row r="128" spans="1:5" ht="15" customHeight="1" x14ac:dyDescent="0.25">
      <c r="A128" s="4" t="s">
        <v>289</v>
      </c>
    </row>
    <row r="129" spans="1:5" ht="15" customHeight="1" x14ac:dyDescent="0.2">
      <c r="A129" s="249" t="s">
        <v>214</v>
      </c>
      <c r="B129" s="249"/>
      <c r="C129" s="249"/>
      <c r="D129" s="249"/>
      <c r="E129" s="249"/>
    </row>
    <row r="130" spans="1:5" ht="15" customHeight="1" x14ac:dyDescent="0.2">
      <c r="A130" s="249"/>
      <c r="B130" s="249"/>
      <c r="C130" s="249"/>
      <c r="D130" s="249"/>
      <c r="E130" s="249"/>
    </row>
    <row r="131" spans="1:5" ht="15" customHeight="1" x14ac:dyDescent="0.2">
      <c r="A131" s="245" t="s">
        <v>290</v>
      </c>
      <c r="B131" s="245"/>
      <c r="C131" s="245"/>
      <c r="D131" s="245"/>
      <c r="E131" s="245"/>
    </row>
    <row r="132" spans="1:5" ht="15" customHeight="1" x14ac:dyDescent="0.2">
      <c r="A132" s="245"/>
      <c r="B132" s="245"/>
      <c r="C132" s="245"/>
      <c r="D132" s="245"/>
      <c r="E132" s="245"/>
    </row>
    <row r="133" spans="1:5" ht="15" customHeight="1" x14ac:dyDescent="0.2">
      <c r="A133" s="245"/>
      <c r="B133" s="245"/>
      <c r="C133" s="245"/>
      <c r="D133" s="245"/>
      <c r="E133" s="245"/>
    </row>
    <row r="134" spans="1:5" ht="15" customHeight="1" x14ac:dyDescent="0.2">
      <c r="A134" s="245"/>
      <c r="B134" s="245"/>
      <c r="C134" s="245"/>
      <c r="D134" s="245"/>
      <c r="E134" s="245"/>
    </row>
    <row r="135" spans="1:5" ht="15" customHeight="1" x14ac:dyDescent="0.2">
      <c r="A135" s="245"/>
      <c r="B135" s="245"/>
      <c r="C135" s="245"/>
      <c r="D135" s="245"/>
      <c r="E135" s="245"/>
    </row>
    <row r="136" spans="1:5" ht="15" customHeight="1" x14ac:dyDescent="0.2">
      <c r="A136" s="245"/>
      <c r="B136" s="245"/>
      <c r="C136" s="245"/>
      <c r="D136" s="245"/>
      <c r="E136" s="245"/>
    </row>
    <row r="137" spans="1:5" ht="15" customHeight="1" x14ac:dyDescent="0.2">
      <c r="A137" s="245"/>
      <c r="B137" s="245"/>
      <c r="C137" s="245"/>
      <c r="D137" s="245"/>
      <c r="E137" s="245"/>
    </row>
    <row r="138" spans="1:5" ht="15" customHeight="1" x14ac:dyDescent="0.2"/>
    <row r="139" spans="1:5" ht="15" customHeight="1" x14ac:dyDescent="0.25">
      <c r="A139" s="25" t="s">
        <v>17</v>
      </c>
      <c r="B139" s="27"/>
      <c r="C139" s="27"/>
      <c r="D139" s="27"/>
      <c r="E139" s="27"/>
    </row>
    <row r="140" spans="1:5" ht="15" customHeight="1" x14ac:dyDescent="0.2">
      <c r="A140" s="29" t="s">
        <v>21</v>
      </c>
      <c r="B140" s="27"/>
      <c r="C140" s="27"/>
      <c r="D140" s="27"/>
      <c r="E140" s="28" t="s">
        <v>104</v>
      </c>
    </row>
    <row r="141" spans="1:5" ht="15" customHeight="1" x14ac:dyDescent="0.25">
      <c r="A141" s="25"/>
      <c r="B141" s="138"/>
      <c r="C141" s="27"/>
      <c r="D141" s="27"/>
      <c r="E141" s="76"/>
    </row>
    <row r="142" spans="1:5" ht="15" customHeight="1" x14ac:dyDescent="0.2">
      <c r="A142" s="159"/>
      <c r="B142" s="66"/>
      <c r="C142" s="140" t="s">
        <v>50</v>
      </c>
      <c r="D142" s="131" t="s">
        <v>55</v>
      </c>
      <c r="E142" s="121" t="s">
        <v>52</v>
      </c>
    </row>
    <row r="143" spans="1:5" ht="15" customHeight="1" x14ac:dyDescent="0.2">
      <c r="A143" s="159"/>
      <c r="B143" s="150"/>
      <c r="C143" s="151">
        <v>6113</v>
      </c>
      <c r="D143" s="157" t="s">
        <v>105</v>
      </c>
      <c r="E143" s="167">
        <v>-14000</v>
      </c>
    </row>
    <row r="144" spans="1:5" ht="15" customHeight="1" x14ac:dyDescent="0.2">
      <c r="A144" s="159"/>
      <c r="B144" s="150"/>
      <c r="C144" s="151">
        <v>6113</v>
      </c>
      <c r="D144" s="157" t="s">
        <v>95</v>
      </c>
      <c r="E144" s="167">
        <v>14000</v>
      </c>
    </row>
    <row r="145" spans="1:5" ht="15" customHeight="1" x14ac:dyDescent="0.2">
      <c r="A145" s="27"/>
      <c r="B145" s="168"/>
      <c r="C145" s="146" t="s">
        <v>54</v>
      </c>
      <c r="D145" s="147"/>
      <c r="E145" s="148">
        <f>SUM(E143:E144)</f>
        <v>0</v>
      </c>
    </row>
    <row r="146" spans="1:5" ht="15" customHeight="1" x14ac:dyDescent="0.2"/>
    <row r="147" spans="1:5" ht="15" customHeight="1" x14ac:dyDescent="0.2"/>
    <row r="148" spans="1:5" ht="15" customHeight="1" x14ac:dyDescent="0.25">
      <c r="A148" s="4" t="s">
        <v>291</v>
      </c>
    </row>
    <row r="149" spans="1:5" ht="15" customHeight="1" x14ac:dyDescent="0.2">
      <c r="A149" s="249" t="s">
        <v>160</v>
      </c>
      <c r="B149" s="249"/>
      <c r="C149" s="249"/>
      <c r="D149" s="249"/>
      <c r="E149" s="249"/>
    </row>
    <row r="150" spans="1:5" ht="15" customHeight="1" x14ac:dyDescent="0.2">
      <c r="A150" s="249"/>
      <c r="B150" s="249"/>
      <c r="C150" s="249"/>
      <c r="D150" s="249"/>
      <c r="E150" s="249"/>
    </row>
    <row r="151" spans="1:5" ht="15" customHeight="1" x14ac:dyDescent="0.2">
      <c r="A151" s="250" t="s">
        <v>292</v>
      </c>
      <c r="B151" s="250"/>
      <c r="C151" s="250"/>
      <c r="D151" s="250"/>
      <c r="E151" s="250"/>
    </row>
    <row r="152" spans="1:5" ht="15" customHeight="1" x14ac:dyDescent="0.2">
      <c r="A152" s="250"/>
      <c r="B152" s="250"/>
      <c r="C152" s="250"/>
      <c r="D152" s="250"/>
      <c r="E152" s="250"/>
    </row>
    <row r="153" spans="1:5" ht="15" customHeight="1" x14ac:dyDescent="0.2">
      <c r="A153" s="250"/>
      <c r="B153" s="250"/>
      <c r="C153" s="250"/>
      <c r="D153" s="250"/>
      <c r="E153" s="250"/>
    </row>
    <row r="154" spans="1:5" ht="15" customHeight="1" x14ac:dyDescent="0.2">
      <c r="A154" s="250"/>
      <c r="B154" s="250"/>
      <c r="C154" s="250"/>
      <c r="D154" s="250"/>
      <c r="E154" s="250"/>
    </row>
    <row r="155" spans="1:5" ht="15" customHeight="1" x14ac:dyDescent="0.2">
      <c r="A155" s="250"/>
      <c r="B155" s="250"/>
      <c r="C155" s="250"/>
      <c r="D155" s="250"/>
      <c r="E155" s="250"/>
    </row>
    <row r="156" spans="1:5" ht="15" customHeight="1" x14ac:dyDescent="0.2">
      <c r="A156" s="250"/>
      <c r="B156" s="250"/>
      <c r="C156" s="250"/>
      <c r="D156" s="250"/>
      <c r="E156" s="250"/>
    </row>
    <row r="157" spans="1:5" ht="15" customHeight="1" x14ac:dyDescent="0.2">
      <c r="A157" s="250"/>
      <c r="B157" s="250"/>
      <c r="C157" s="250"/>
      <c r="D157" s="250"/>
      <c r="E157" s="250"/>
    </row>
    <row r="158" spans="1:5" ht="15" customHeight="1" x14ac:dyDescent="0.2">
      <c r="A158" s="250"/>
      <c r="B158" s="250"/>
      <c r="C158" s="250"/>
      <c r="D158" s="250"/>
      <c r="E158" s="250"/>
    </row>
    <row r="159" spans="1:5" ht="15" customHeight="1" x14ac:dyDescent="0.25">
      <c r="A159" s="4"/>
    </row>
    <row r="160" spans="1:5" ht="15" customHeight="1" x14ac:dyDescent="0.25">
      <c r="A160" s="4"/>
    </row>
    <row r="161" spans="1:5" ht="15" customHeight="1" x14ac:dyDescent="0.25">
      <c r="A161" s="5" t="s">
        <v>17</v>
      </c>
      <c r="B161" s="27"/>
      <c r="C161" s="27"/>
      <c r="D161" s="27"/>
      <c r="E161" s="27"/>
    </row>
    <row r="162" spans="1:5" ht="15" customHeight="1" x14ac:dyDescent="0.2">
      <c r="A162" s="69" t="s">
        <v>81</v>
      </c>
      <c r="B162" s="27"/>
      <c r="C162" s="27"/>
      <c r="D162" s="27"/>
      <c r="E162" s="28" t="s">
        <v>82</v>
      </c>
    </row>
    <row r="163" spans="1:5" ht="15" customHeight="1" x14ac:dyDescent="0.25">
      <c r="A163" s="25"/>
      <c r="B163" s="138"/>
      <c r="C163" s="27"/>
      <c r="D163" s="27"/>
      <c r="E163" s="76"/>
    </row>
    <row r="164" spans="1:5" ht="15" customHeight="1" x14ac:dyDescent="0.2">
      <c r="A164" s="173"/>
      <c r="B164" s="66"/>
      <c r="C164" s="140" t="s">
        <v>50</v>
      </c>
      <c r="D164" s="141" t="s">
        <v>55</v>
      </c>
      <c r="E164" s="142" t="s">
        <v>52</v>
      </c>
    </row>
    <row r="165" spans="1:5" ht="15" customHeight="1" x14ac:dyDescent="0.2">
      <c r="A165" s="149"/>
      <c r="B165" s="150"/>
      <c r="C165" s="156">
        <v>2212</v>
      </c>
      <c r="D165" s="157" t="s">
        <v>222</v>
      </c>
      <c r="E165" s="174">
        <v>-300000</v>
      </c>
    </row>
    <row r="166" spans="1:5" ht="15" customHeight="1" x14ac:dyDescent="0.2">
      <c r="A166" s="149"/>
      <c r="B166" s="150"/>
      <c r="C166" s="156">
        <v>2219</v>
      </c>
      <c r="D166" s="153" t="s">
        <v>56</v>
      </c>
      <c r="E166" s="174">
        <v>300000</v>
      </c>
    </row>
    <row r="167" spans="1:5" ht="15" customHeight="1" x14ac:dyDescent="0.2">
      <c r="A167" s="175"/>
      <c r="B167" s="175"/>
      <c r="C167" s="146" t="s">
        <v>54</v>
      </c>
      <c r="D167" s="147"/>
      <c r="E167" s="148">
        <f>SUM(E165:E166)</f>
        <v>0</v>
      </c>
    </row>
    <row r="168" spans="1:5" ht="15" customHeight="1" x14ac:dyDescent="0.2"/>
    <row r="169" spans="1:5" ht="15" customHeight="1" x14ac:dyDescent="0.2"/>
    <row r="170" spans="1:5" ht="15" customHeight="1" x14ac:dyDescent="0.25">
      <c r="A170" s="4" t="s">
        <v>293</v>
      </c>
    </row>
    <row r="171" spans="1:5" ht="15" customHeight="1" x14ac:dyDescent="0.2">
      <c r="A171" s="249" t="s">
        <v>129</v>
      </c>
      <c r="B171" s="249"/>
      <c r="C171" s="249"/>
      <c r="D171" s="249"/>
      <c r="E171" s="249"/>
    </row>
    <row r="172" spans="1:5" ht="15" customHeight="1" x14ac:dyDescent="0.2">
      <c r="A172" s="249"/>
      <c r="B172" s="249"/>
      <c r="C172" s="249"/>
      <c r="D172" s="249"/>
      <c r="E172" s="249"/>
    </row>
    <row r="173" spans="1:5" ht="15" customHeight="1" x14ac:dyDescent="0.2">
      <c r="A173" s="245" t="s">
        <v>294</v>
      </c>
      <c r="B173" s="245"/>
      <c r="C173" s="245"/>
      <c r="D173" s="245"/>
      <c r="E173" s="245"/>
    </row>
    <row r="174" spans="1:5" ht="15" customHeight="1" x14ac:dyDescent="0.2">
      <c r="A174" s="245"/>
      <c r="B174" s="245"/>
      <c r="C174" s="245"/>
      <c r="D174" s="245"/>
      <c r="E174" s="245"/>
    </row>
    <row r="175" spans="1:5" ht="15" customHeight="1" x14ac:dyDescent="0.2">
      <c r="A175" s="245"/>
      <c r="B175" s="245"/>
      <c r="C175" s="245"/>
      <c r="D175" s="245"/>
      <c r="E175" s="245"/>
    </row>
    <row r="176" spans="1:5" ht="15" customHeight="1" x14ac:dyDescent="0.2">
      <c r="A176" s="245"/>
      <c r="B176" s="245"/>
      <c r="C176" s="245"/>
      <c r="D176" s="245"/>
      <c r="E176" s="245"/>
    </row>
    <row r="177" spans="1:5" ht="15" customHeight="1" x14ac:dyDescent="0.2">
      <c r="A177" s="245"/>
      <c r="B177" s="245"/>
      <c r="C177" s="245"/>
      <c r="D177" s="245"/>
      <c r="E177" s="245"/>
    </row>
    <row r="178" spans="1:5" ht="15" customHeight="1" x14ac:dyDescent="0.2">
      <c r="A178" s="245"/>
      <c r="B178" s="245"/>
      <c r="C178" s="245"/>
      <c r="D178" s="245"/>
      <c r="E178" s="245"/>
    </row>
    <row r="179" spans="1:5" ht="15" customHeight="1" x14ac:dyDescent="0.2">
      <c r="A179" s="245"/>
      <c r="B179" s="245"/>
      <c r="C179" s="245"/>
      <c r="D179" s="245"/>
      <c r="E179" s="245"/>
    </row>
    <row r="180" spans="1:5" ht="15" customHeight="1" x14ac:dyDescent="0.2">
      <c r="A180" s="245"/>
      <c r="B180" s="245"/>
      <c r="C180" s="245"/>
      <c r="D180" s="245"/>
      <c r="E180" s="245"/>
    </row>
    <row r="181" spans="1:5" ht="15" customHeight="1" x14ac:dyDescent="0.2"/>
    <row r="182" spans="1:5" ht="15" customHeight="1" x14ac:dyDescent="0.25">
      <c r="A182" s="25" t="s">
        <v>17</v>
      </c>
      <c r="B182" s="27"/>
      <c r="C182" s="27"/>
      <c r="D182" s="27"/>
      <c r="E182" s="138"/>
    </row>
    <row r="183" spans="1:5" ht="15" customHeight="1" x14ac:dyDescent="0.2">
      <c r="A183" s="7" t="s">
        <v>47</v>
      </c>
      <c r="B183" s="27"/>
      <c r="C183" s="27"/>
      <c r="D183" s="27"/>
      <c r="E183" s="28" t="s">
        <v>48</v>
      </c>
    </row>
    <row r="184" spans="1:5" ht="15" customHeight="1" x14ac:dyDescent="0.2">
      <c r="A184" s="29"/>
      <c r="B184" s="138"/>
      <c r="C184" s="27"/>
      <c r="D184" s="27"/>
      <c r="E184" s="76"/>
    </row>
    <row r="185" spans="1:5" ht="15" customHeight="1" x14ac:dyDescent="0.2">
      <c r="A185" s="66"/>
      <c r="B185" s="66"/>
      <c r="C185" s="140" t="s">
        <v>50</v>
      </c>
      <c r="D185" s="131" t="s">
        <v>55</v>
      </c>
      <c r="E185" s="142" t="s">
        <v>52</v>
      </c>
    </row>
    <row r="186" spans="1:5" ht="15" customHeight="1" x14ac:dyDescent="0.2">
      <c r="A186" s="66"/>
      <c r="B186" s="66"/>
      <c r="C186" s="151">
        <v>3792</v>
      </c>
      <c r="D186" s="153" t="s">
        <v>56</v>
      </c>
      <c r="E186" s="180">
        <v>-48000</v>
      </c>
    </row>
    <row r="187" spans="1:5" ht="15" customHeight="1" x14ac:dyDescent="0.2">
      <c r="A187" s="66"/>
      <c r="B187" s="66"/>
      <c r="C187" s="151">
        <v>3792</v>
      </c>
      <c r="D187" s="153" t="s">
        <v>56</v>
      </c>
      <c r="E187" s="180">
        <v>32000</v>
      </c>
    </row>
    <row r="188" spans="1:5" ht="15" customHeight="1" x14ac:dyDescent="0.2">
      <c r="A188" s="175"/>
      <c r="B188" s="175"/>
      <c r="C188" s="146" t="s">
        <v>54</v>
      </c>
      <c r="D188" s="147"/>
      <c r="E188" s="148">
        <f>SUM(E186:E187)</f>
        <v>-16000</v>
      </c>
    </row>
    <row r="189" spans="1:5" ht="15" customHeight="1" x14ac:dyDescent="0.2"/>
    <row r="190" spans="1:5" ht="15" customHeight="1" x14ac:dyDescent="0.2">
      <c r="B190" s="121" t="s">
        <v>49</v>
      </c>
      <c r="C190" s="140" t="s">
        <v>50</v>
      </c>
      <c r="D190" s="161" t="s">
        <v>51</v>
      </c>
      <c r="E190" s="142" t="s">
        <v>52</v>
      </c>
    </row>
    <row r="191" spans="1:5" ht="15" customHeight="1" x14ac:dyDescent="0.2">
      <c r="B191" s="123">
        <v>511</v>
      </c>
      <c r="C191" s="151"/>
      <c r="D191" s="153" t="s">
        <v>131</v>
      </c>
      <c r="E191" s="174">
        <v>16000</v>
      </c>
    </row>
    <row r="192" spans="1:5" ht="15" customHeight="1" x14ac:dyDescent="0.2">
      <c r="B192" s="162"/>
      <c r="C192" s="146" t="s">
        <v>54</v>
      </c>
      <c r="D192" s="178"/>
      <c r="E192" s="163">
        <f>SUM(E191:E191)</f>
        <v>16000</v>
      </c>
    </row>
    <row r="193" spans="1:5" ht="15" customHeight="1" x14ac:dyDescent="0.2"/>
    <row r="194" spans="1:5" ht="15" customHeight="1" x14ac:dyDescent="0.2"/>
    <row r="195" spans="1:5" ht="15" customHeight="1" x14ac:dyDescent="0.25">
      <c r="A195" s="4" t="s">
        <v>295</v>
      </c>
    </row>
    <row r="196" spans="1:5" ht="15" customHeight="1" x14ac:dyDescent="0.2">
      <c r="A196" s="249" t="s">
        <v>140</v>
      </c>
      <c r="B196" s="249"/>
      <c r="C196" s="249"/>
      <c r="D196" s="249"/>
      <c r="E196" s="249"/>
    </row>
    <row r="197" spans="1:5" ht="15" customHeight="1" x14ac:dyDescent="0.2">
      <c r="A197" s="249"/>
      <c r="B197" s="249"/>
      <c r="C197" s="249"/>
      <c r="D197" s="249"/>
      <c r="E197" s="249"/>
    </row>
    <row r="198" spans="1:5" ht="15" customHeight="1" x14ac:dyDescent="0.2">
      <c r="A198" s="250" t="s">
        <v>296</v>
      </c>
      <c r="B198" s="250"/>
      <c r="C198" s="250"/>
      <c r="D198" s="250"/>
      <c r="E198" s="250"/>
    </row>
    <row r="199" spans="1:5" ht="15" customHeight="1" x14ac:dyDescent="0.2">
      <c r="A199" s="250"/>
      <c r="B199" s="250"/>
      <c r="C199" s="250"/>
      <c r="D199" s="250"/>
      <c r="E199" s="250"/>
    </row>
    <row r="200" spans="1:5" ht="15" customHeight="1" x14ac:dyDescent="0.2">
      <c r="A200" s="250"/>
      <c r="B200" s="250"/>
      <c r="C200" s="250"/>
      <c r="D200" s="250"/>
      <c r="E200" s="250"/>
    </row>
    <row r="201" spans="1:5" ht="15" customHeight="1" x14ac:dyDescent="0.2">
      <c r="A201" s="250"/>
      <c r="B201" s="250"/>
      <c r="C201" s="250"/>
      <c r="D201" s="250"/>
      <c r="E201" s="250"/>
    </row>
    <row r="202" spans="1:5" ht="15" customHeight="1" x14ac:dyDescent="0.2">
      <c r="A202" s="250"/>
      <c r="B202" s="250"/>
      <c r="C202" s="250"/>
      <c r="D202" s="250"/>
      <c r="E202" s="250"/>
    </row>
    <row r="203" spans="1:5" ht="15" customHeight="1" x14ac:dyDescent="0.2">
      <c r="A203" s="250"/>
      <c r="B203" s="250"/>
      <c r="C203" s="250"/>
      <c r="D203" s="250"/>
      <c r="E203" s="250"/>
    </row>
    <row r="204" spans="1:5" ht="15" customHeight="1" x14ac:dyDescent="0.2">
      <c r="A204" s="104"/>
      <c r="B204" s="104"/>
      <c r="C204" s="104"/>
      <c r="D204" s="104"/>
      <c r="E204" s="104"/>
    </row>
    <row r="205" spans="1:5" ht="15" customHeight="1" x14ac:dyDescent="0.25">
      <c r="A205" s="25" t="s">
        <v>17</v>
      </c>
      <c r="B205" s="27"/>
      <c r="C205" s="27"/>
      <c r="D205" s="27"/>
      <c r="E205" s="27"/>
    </row>
    <row r="206" spans="1:5" ht="15" customHeight="1" x14ac:dyDescent="0.2">
      <c r="A206" s="7" t="s">
        <v>87</v>
      </c>
      <c r="B206" s="27"/>
      <c r="C206" s="27"/>
      <c r="D206" s="27"/>
      <c r="E206" s="28" t="s">
        <v>88</v>
      </c>
    </row>
    <row r="207" spans="1:5" ht="15" customHeight="1" x14ac:dyDescent="0.2">
      <c r="A207" s="169"/>
      <c r="B207" s="93"/>
      <c r="C207" s="27"/>
      <c r="D207" s="27"/>
      <c r="E207" s="76"/>
    </row>
    <row r="208" spans="1:5" ht="15" customHeight="1" x14ac:dyDescent="0.25">
      <c r="A208" s="4"/>
      <c r="B208" s="140" t="s">
        <v>142</v>
      </c>
      <c r="C208" s="140" t="s">
        <v>50</v>
      </c>
      <c r="D208" s="141" t="s">
        <v>55</v>
      </c>
      <c r="E208" s="121" t="s">
        <v>52</v>
      </c>
    </row>
    <row r="209" spans="1:5" ht="15" customHeight="1" x14ac:dyDescent="0.25">
      <c r="A209" s="4"/>
      <c r="B209" s="182">
        <v>10</v>
      </c>
      <c r="C209" s="151"/>
      <c r="D209" s="157" t="s">
        <v>89</v>
      </c>
      <c r="E209" s="158">
        <f>-2904-3546.51</f>
        <v>-6450.51</v>
      </c>
    </row>
    <row r="210" spans="1:5" ht="15" customHeight="1" x14ac:dyDescent="0.25">
      <c r="A210" s="4"/>
      <c r="B210" s="182">
        <v>10</v>
      </c>
      <c r="C210" s="151"/>
      <c r="D210" s="132" t="s">
        <v>95</v>
      </c>
      <c r="E210" s="158">
        <v>6450.51</v>
      </c>
    </row>
    <row r="211" spans="1:5" ht="15" customHeight="1" x14ac:dyDescent="0.25">
      <c r="A211" s="4"/>
      <c r="B211" s="182"/>
      <c r="C211" s="146" t="s">
        <v>54</v>
      </c>
      <c r="D211" s="147"/>
      <c r="E211" s="148">
        <f>SUM(E209:E210)</f>
        <v>0</v>
      </c>
    </row>
    <row r="212" spans="1:5" ht="15" customHeight="1" x14ac:dyDescent="0.2"/>
    <row r="213" spans="1:5" ht="15" customHeight="1" x14ac:dyDescent="0.2"/>
    <row r="214" spans="1:5" ht="15" customHeight="1" x14ac:dyDescent="0.25">
      <c r="A214" s="4" t="s">
        <v>297</v>
      </c>
    </row>
    <row r="215" spans="1:5" ht="15" customHeight="1" x14ac:dyDescent="0.2">
      <c r="A215" s="249" t="s">
        <v>140</v>
      </c>
      <c r="B215" s="249"/>
      <c r="C215" s="249"/>
      <c r="D215" s="249"/>
      <c r="E215" s="249"/>
    </row>
    <row r="216" spans="1:5" ht="15" customHeight="1" x14ac:dyDescent="0.2">
      <c r="A216" s="249"/>
      <c r="B216" s="249"/>
      <c r="C216" s="249"/>
      <c r="D216" s="249"/>
      <c r="E216" s="249"/>
    </row>
    <row r="217" spans="1:5" ht="15" customHeight="1" x14ac:dyDescent="0.2">
      <c r="A217" s="250" t="s">
        <v>298</v>
      </c>
      <c r="B217" s="250"/>
      <c r="C217" s="250"/>
      <c r="D217" s="250"/>
      <c r="E217" s="250"/>
    </row>
    <row r="218" spans="1:5" ht="15" customHeight="1" x14ac:dyDescent="0.2">
      <c r="A218" s="250"/>
      <c r="B218" s="250"/>
      <c r="C218" s="250"/>
      <c r="D218" s="250"/>
      <c r="E218" s="250"/>
    </row>
    <row r="219" spans="1:5" ht="15" customHeight="1" x14ac:dyDescent="0.2">
      <c r="A219" s="250"/>
      <c r="B219" s="250"/>
      <c r="C219" s="250"/>
      <c r="D219" s="250"/>
      <c r="E219" s="250"/>
    </row>
    <row r="220" spans="1:5" ht="15" customHeight="1" x14ac:dyDescent="0.2">
      <c r="A220" s="250"/>
      <c r="B220" s="250"/>
      <c r="C220" s="250"/>
      <c r="D220" s="250"/>
      <c r="E220" s="250"/>
    </row>
    <row r="221" spans="1:5" ht="15" customHeight="1" x14ac:dyDescent="0.2">
      <c r="A221" s="250"/>
      <c r="B221" s="250"/>
      <c r="C221" s="250"/>
      <c r="D221" s="250"/>
      <c r="E221" s="250"/>
    </row>
    <row r="222" spans="1:5" ht="15" customHeight="1" x14ac:dyDescent="0.2">
      <c r="A222" s="250"/>
      <c r="B222" s="250"/>
      <c r="C222" s="250"/>
      <c r="D222" s="250"/>
      <c r="E222" s="250"/>
    </row>
    <row r="223" spans="1:5" ht="15" customHeight="1" x14ac:dyDescent="0.2">
      <c r="A223" s="104"/>
      <c r="B223" s="104"/>
      <c r="C223" s="104"/>
      <c r="D223" s="104"/>
      <c r="E223" s="104"/>
    </row>
    <row r="224" spans="1:5" ht="15" customHeight="1" x14ac:dyDescent="0.25">
      <c r="A224" s="25" t="s">
        <v>17</v>
      </c>
      <c r="B224" s="27"/>
      <c r="C224" s="27"/>
      <c r="D224" s="27"/>
      <c r="E224" s="27"/>
    </row>
    <row r="225" spans="1:5" ht="15" customHeight="1" x14ac:dyDescent="0.2">
      <c r="A225" s="7" t="s">
        <v>87</v>
      </c>
      <c r="B225" s="27"/>
      <c r="C225" s="27"/>
      <c r="D225" s="27"/>
      <c r="E225" s="28" t="s">
        <v>88</v>
      </c>
    </row>
    <row r="226" spans="1:5" ht="15" customHeight="1" x14ac:dyDescent="0.2">
      <c r="A226" s="169"/>
      <c r="B226" s="93"/>
      <c r="C226" s="27"/>
      <c r="D226" s="27"/>
      <c r="E226" s="76"/>
    </row>
    <row r="227" spans="1:5" ht="15" customHeight="1" x14ac:dyDescent="0.25">
      <c r="A227" s="4"/>
      <c r="B227" s="140" t="s">
        <v>142</v>
      </c>
      <c r="C227" s="140" t="s">
        <v>50</v>
      </c>
      <c r="D227" s="141" t="s">
        <v>55</v>
      </c>
      <c r="E227" s="121" t="s">
        <v>52</v>
      </c>
    </row>
    <row r="228" spans="1:5" ht="15" customHeight="1" x14ac:dyDescent="0.25">
      <c r="A228" s="4"/>
      <c r="B228" s="182">
        <v>11</v>
      </c>
      <c r="C228" s="151"/>
      <c r="D228" s="157" t="s">
        <v>89</v>
      </c>
      <c r="E228" s="158">
        <f>-243049.29-40692.75-1936</f>
        <v>-285678.04000000004</v>
      </c>
    </row>
    <row r="229" spans="1:5" ht="15" customHeight="1" x14ac:dyDescent="0.25">
      <c r="A229" s="4"/>
      <c r="B229" s="182">
        <v>11</v>
      </c>
      <c r="C229" s="151"/>
      <c r="D229" s="157" t="s">
        <v>89</v>
      </c>
      <c r="E229" s="158">
        <v>191096.08</v>
      </c>
    </row>
    <row r="230" spans="1:5" ht="15" customHeight="1" x14ac:dyDescent="0.25">
      <c r="A230" s="4"/>
      <c r="B230" s="182">
        <v>11</v>
      </c>
      <c r="C230" s="151"/>
      <c r="D230" s="132" t="s">
        <v>95</v>
      </c>
      <c r="E230" s="158">
        <f>51953.21+40692.75+1936</f>
        <v>94581.959999999992</v>
      </c>
    </row>
    <row r="231" spans="1:5" ht="15" customHeight="1" x14ac:dyDescent="0.25">
      <c r="A231" s="4"/>
      <c r="B231" s="182"/>
      <c r="C231" s="146" t="s">
        <v>54</v>
      </c>
      <c r="D231" s="147"/>
      <c r="E231" s="148">
        <f>SUM(E228:E230)</f>
        <v>0</v>
      </c>
    </row>
    <row r="232" spans="1:5" ht="15" customHeight="1" x14ac:dyDescent="0.2"/>
    <row r="233" spans="1:5" ht="15" customHeight="1" x14ac:dyDescent="0.2"/>
    <row r="234" spans="1:5" ht="15" customHeight="1" x14ac:dyDescent="0.25">
      <c r="A234" s="4" t="s">
        <v>299</v>
      </c>
    </row>
    <row r="235" spans="1:5" ht="15" customHeight="1" x14ac:dyDescent="0.2">
      <c r="A235" s="250" t="s">
        <v>300</v>
      </c>
      <c r="B235" s="250"/>
      <c r="C235" s="250"/>
      <c r="D235" s="250"/>
      <c r="E235" s="250"/>
    </row>
    <row r="236" spans="1:5" ht="15" customHeight="1" x14ac:dyDescent="0.2">
      <c r="A236" s="250"/>
      <c r="B236" s="250"/>
      <c r="C236" s="250"/>
      <c r="D236" s="250"/>
      <c r="E236" s="250"/>
    </row>
    <row r="237" spans="1:5" ht="15" customHeight="1" x14ac:dyDescent="0.2">
      <c r="A237" s="250"/>
      <c r="B237" s="250"/>
      <c r="C237" s="250"/>
      <c r="D237" s="250"/>
      <c r="E237" s="250"/>
    </row>
    <row r="238" spans="1:5" ht="15" customHeight="1" x14ac:dyDescent="0.2">
      <c r="A238" s="250"/>
      <c r="B238" s="250"/>
      <c r="C238" s="250"/>
      <c r="D238" s="250"/>
      <c r="E238" s="250"/>
    </row>
    <row r="239" spans="1:5" ht="15" customHeight="1" x14ac:dyDescent="0.2">
      <c r="A239" s="250"/>
      <c r="B239" s="250"/>
      <c r="C239" s="250"/>
      <c r="D239" s="250"/>
      <c r="E239" s="250"/>
    </row>
    <row r="240" spans="1:5" ht="15" customHeight="1" x14ac:dyDescent="0.2">
      <c r="A240" s="250"/>
      <c r="B240" s="250"/>
      <c r="C240" s="250"/>
      <c r="D240" s="250"/>
      <c r="E240" s="250"/>
    </row>
    <row r="241" spans="1:5" ht="15" customHeight="1" x14ac:dyDescent="0.2"/>
    <row r="242" spans="1:5" ht="15" customHeight="1" x14ac:dyDescent="0.25">
      <c r="A242" s="25" t="s">
        <v>17</v>
      </c>
      <c r="B242" s="27"/>
      <c r="C242" s="27"/>
      <c r="D242" s="27"/>
      <c r="E242" s="27"/>
    </row>
    <row r="243" spans="1:5" ht="15" customHeight="1" x14ac:dyDescent="0.2">
      <c r="A243" s="7" t="s">
        <v>301</v>
      </c>
      <c r="B243" s="27"/>
      <c r="C243" s="27"/>
      <c r="D243" s="27"/>
      <c r="E243" s="28" t="s">
        <v>302</v>
      </c>
    </row>
    <row r="244" spans="1:5" ht="15" customHeight="1" x14ac:dyDescent="0.25">
      <c r="A244" s="25"/>
      <c r="B244" s="138"/>
      <c r="C244" s="27"/>
      <c r="D244" s="27"/>
      <c r="E244" s="76"/>
    </row>
    <row r="245" spans="1:5" ht="15" customHeight="1" x14ac:dyDescent="0.2">
      <c r="A245" s="173"/>
      <c r="B245" s="66"/>
      <c r="C245" s="140" t="s">
        <v>50</v>
      </c>
      <c r="D245" s="141" t="s">
        <v>55</v>
      </c>
      <c r="E245" s="121" t="s">
        <v>52</v>
      </c>
    </row>
    <row r="246" spans="1:5" ht="15" customHeight="1" x14ac:dyDescent="0.2">
      <c r="A246" s="173"/>
      <c r="B246" s="150"/>
      <c r="C246" s="156">
        <v>6172</v>
      </c>
      <c r="D246" s="157" t="s">
        <v>95</v>
      </c>
      <c r="E246" s="174">
        <v>-23940</v>
      </c>
    </row>
    <row r="247" spans="1:5" ht="15" customHeight="1" x14ac:dyDescent="0.2">
      <c r="A247" s="173"/>
      <c r="B247" s="150"/>
      <c r="C247" s="156">
        <v>6172</v>
      </c>
      <c r="D247" s="157" t="s">
        <v>101</v>
      </c>
      <c r="E247" s="174">
        <v>23940</v>
      </c>
    </row>
    <row r="248" spans="1:5" ht="15" customHeight="1" x14ac:dyDescent="0.2">
      <c r="A248" s="175"/>
      <c r="B248" s="175"/>
      <c r="C248" s="146" t="s">
        <v>54</v>
      </c>
      <c r="D248" s="147"/>
      <c r="E248" s="148">
        <f>SUM(E246:E247)</f>
        <v>0</v>
      </c>
    </row>
    <row r="249" spans="1:5" ht="15" customHeight="1" x14ac:dyDescent="0.2"/>
    <row r="250" spans="1:5" ht="15" customHeight="1" x14ac:dyDescent="0.2"/>
    <row r="251" spans="1:5" ht="15" customHeight="1" x14ac:dyDescent="0.2"/>
    <row r="252" spans="1:5" ht="15" customHeight="1" x14ac:dyDescent="0.2"/>
    <row r="253" spans="1:5" ht="15" customHeight="1" x14ac:dyDescent="0.2"/>
    <row r="254" spans="1:5" ht="15" customHeight="1" x14ac:dyDescent="0.2"/>
    <row r="255" spans="1:5" ht="15" customHeight="1" x14ac:dyDescent="0.2"/>
    <row r="256" spans="1:5"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spans="2:2" ht="15" customHeight="1" x14ac:dyDescent="0.2"/>
    <row r="354" spans="2:2" ht="15" customHeight="1" x14ac:dyDescent="0.2"/>
    <row r="355" spans="2:2" ht="15" customHeight="1" x14ac:dyDescent="0.2"/>
    <row r="356" spans="2:2" ht="15" customHeight="1" x14ac:dyDescent="0.2"/>
    <row r="357" spans="2:2" ht="15" customHeight="1" x14ac:dyDescent="0.2"/>
    <row r="358" spans="2:2" ht="15" customHeight="1" x14ac:dyDescent="0.2"/>
    <row r="359" spans="2:2" ht="15" customHeight="1" x14ac:dyDescent="0.2"/>
    <row r="360" spans="2:2" ht="15" customHeight="1" x14ac:dyDescent="0.2">
      <c r="B360" s="181"/>
    </row>
    <row r="361" spans="2:2" ht="15" customHeight="1" x14ac:dyDescent="0.2"/>
    <row r="362" spans="2:2" ht="15" customHeight="1" x14ac:dyDescent="0.2"/>
    <row r="363" spans="2:2" ht="15" customHeight="1" x14ac:dyDescent="0.2"/>
    <row r="364" spans="2:2" ht="15" customHeight="1" x14ac:dyDescent="0.2"/>
    <row r="365" spans="2:2" ht="15" customHeight="1" x14ac:dyDescent="0.2"/>
    <row r="366" spans="2:2" ht="15" customHeight="1" x14ac:dyDescent="0.2"/>
    <row r="367" spans="2:2" ht="15" customHeight="1" x14ac:dyDescent="0.2"/>
    <row r="368" spans="2:2"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sheetData>
  <mergeCells count="23">
    <mergeCell ref="A196:E197"/>
    <mergeCell ref="A198:E203"/>
    <mergeCell ref="A215:E216"/>
    <mergeCell ref="A217:E222"/>
    <mergeCell ref="A235:E240"/>
    <mergeCell ref="A173:E180"/>
    <mergeCell ref="A55:E55"/>
    <mergeCell ref="A56:E65"/>
    <mergeCell ref="A91:E92"/>
    <mergeCell ref="A93:E97"/>
    <mergeCell ref="A109:E110"/>
    <mergeCell ref="A111:E117"/>
    <mergeCell ref="A129:E130"/>
    <mergeCell ref="A131:E137"/>
    <mergeCell ref="A149:E150"/>
    <mergeCell ref="A151:E158"/>
    <mergeCell ref="A171:E172"/>
    <mergeCell ref="A26:E31"/>
    <mergeCell ref="A2:E2"/>
    <mergeCell ref="A3:E3"/>
    <mergeCell ref="A4:E8"/>
    <mergeCell ref="A24:E24"/>
    <mergeCell ref="A25:E25"/>
  </mergeCells>
  <pageMargins left="0.98425196850393704" right="0.98425196850393704" top="0.98425196850393704" bottom="0.98425196850393704" header="0.51181102362204722" footer="0.51181102362204722"/>
  <pageSetup paperSize="9" scale="92" firstPageNumber="37" orientation="portrait" useFirstPageNumber="1" r:id="rId1"/>
  <headerFooter alignWithMargins="0">
    <oddHeader>&amp;C&amp;"Arial,Kurzíva"Příloha č. 3: Rozpočtové změny č. 530/16 - 540/16 schválené Radou Olomouckého kraje 14.11.2016</oddHeader>
    <oddFooter xml:space="preserve">&amp;L&amp;"Arial,Kurzíva"Zastupitelstvo OK 19.12.2016
5.1. - Rozpočet Olomouckého kraje 2016 - rozpočtové změny 
Příloha č.3: Rozpočtové změny č. 530/16 - 540/16 schválené Radou Olomouckého kraje 14.11.2016&amp;R&amp;"Arial,Kurzíva"Strana &amp;P (celkem 58)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8"/>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 min="7" max="7" width="13.28515625" style="47" customWidth="1"/>
  </cols>
  <sheetData>
    <row r="1" spans="1:5" customFormat="1" ht="15" customHeight="1" x14ac:dyDescent="0.25">
      <c r="A1" s="4" t="s">
        <v>303</v>
      </c>
    </row>
    <row r="2" spans="1:5" customFormat="1" ht="15" customHeight="1" x14ac:dyDescent="0.2">
      <c r="A2" s="246" t="s">
        <v>60</v>
      </c>
      <c r="B2" s="246"/>
      <c r="C2" s="246"/>
      <c r="D2" s="246"/>
      <c r="E2" s="246"/>
    </row>
    <row r="3" spans="1:5" customFormat="1" ht="15" customHeight="1" x14ac:dyDescent="0.2">
      <c r="A3" s="246" t="s">
        <v>61</v>
      </c>
      <c r="B3" s="246"/>
      <c r="C3" s="246"/>
      <c r="D3" s="246"/>
      <c r="E3" s="246"/>
    </row>
    <row r="4" spans="1:5" customFormat="1" ht="15" customHeight="1" x14ac:dyDescent="0.2">
      <c r="A4" s="245" t="s">
        <v>304</v>
      </c>
      <c r="B4" s="245"/>
      <c r="C4" s="245"/>
      <c r="D4" s="245"/>
      <c r="E4" s="245"/>
    </row>
    <row r="5" spans="1:5" customFormat="1" ht="15" customHeight="1" x14ac:dyDescent="0.2">
      <c r="A5" s="245"/>
      <c r="B5" s="245"/>
      <c r="C5" s="245"/>
      <c r="D5" s="245"/>
      <c r="E5" s="245"/>
    </row>
    <row r="6" spans="1:5" customFormat="1" ht="15" customHeight="1" x14ac:dyDescent="0.2">
      <c r="A6" s="245"/>
      <c r="B6" s="245"/>
      <c r="C6" s="245"/>
      <c r="D6" s="245"/>
      <c r="E6" s="245"/>
    </row>
    <row r="7" spans="1:5" customFormat="1" ht="15" customHeight="1" x14ac:dyDescent="0.2">
      <c r="A7" s="245"/>
      <c r="B7" s="245"/>
      <c r="C7" s="245"/>
      <c r="D7" s="245"/>
      <c r="E7" s="245"/>
    </row>
    <row r="8" spans="1:5" customFormat="1" ht="15" customHeight="1" x14ac:dyDescent="0.2">
      <c r="A8" s="245"/>
      <c r="B8" s="245"/>
      <c r="C8" s="245"/>
      <c r="D8" s="245"/>
      <c r="E8" s="245"/>
    </row>
    <row r="9" spans="1:5" customFormat="1" ht="15" customHeight="1" x14ac:dyDescent="0.2">
      <c r="A9" s="107"/>
      <c r="B9" s="107"/>
      <c r="C9" s="107"/>
      <c r="D9" s="107"/>
      <c r="E9" s="107"/>
    </row>
    <row r="10" spans="1:5" customFormat="1" ht="15" customHeight="1" x14ac:dyDescent="0.25">
      <c r="A10" s="5" t="s">
        <v>1</v>
      </c>
      <c r="B10" s="6"/>
      <c r="C10" s="6"/>
      <c r="D10" s="6"/>
      <c r="E10" s="6"/>
    </row>
    <row r="11" spans="1:5" customFormat="1" ht="15" customHeight="1" x14ac:dyDescent="0.2">
      <c r="A11" s="7" t="s">
        <v>47</v>
      </c>
      <c r="B11" s="6"/>
      <c r="C11" s="6"/>
      <c r="D11" s="6"/>
      <c r="E11" s="8" t="s">
        <v>48</v>
      </c>
    </row>
    <row r="12" spans="1:5" customFormat="1" ht="15" customHeight="1" x14ac:dyDescent="0.25">
      <c r="A12" s="120"/>
      <c r="B12" s="5"/>
      <c r="C12" s="6"/>
      <c r="D12" s="6"/>
      <c r="E12" s="10"/>
    </row>
    <row r="13" spans="1:5" customFormat="1" ht="15" customHeight="1" x14ac:dyDescent="0.2">
      <c r="A13" s="138"/>
      <c r="B13" s="121" t="s">
        <v>49</v>
      </c>
      <c r="C13" s="121" t="s">
        <v>50</v>
      </c>
      <c r="D13" s="122" t="s">
        <v>51</v>
      </c>
      <c r="E13" s="121" t="s">
        <v>52</v>
      </c>
    </row>
    <row r="14" spans="1:5" customFormat="1" ht="15" customHeight="1" x14ac:dyDescent="0.2">
      <c r="A14" s="138"/>
      <c r="B14" s="123">
        <v>33049</v>
      </c>
      <c r="C14" s="124"/>
      <c r="D14" s="125" t="s">
        <v>53</v>
      </c>
      <c r="E14" s="126">
        <v>5602500</v>
      </c>
    </row>
    <row r="15" spans="1:5" customFormat="1" ht="15" customHeight="1" x14ac:dyDescent="0.2">
      <c r="A15" s="138"/>
      <c r="B15" s="127"/>
      <c r="C15" s="128" t="s">
        <v>54</v>
      </c>
      <c r="D15" s="129"/>
      <c r="E15" s="130">
        <f>SUM(E14:E14)</f>
        <v>5602500</v>
      </c>
    </row>
    <row r="16" spans="1:5" customFormat="1" ht="15" customHeight="1" x14ac:dyDescent="0.2">
      <c r="A16" s="138"/>
      <c r="B16" s="133"/>
      <c r="C16" s="23"/>
      <c r="D16" s="6"/>
      <c r="E16" s="24"/>
    </row>
    <row r="17" spans="1:5" customFormat="1" ht="15" customHeight="1" x14ac:dyDescent="0.25">
      <c r="A17" s="5" t="s">
        <v>17</v>
      </c>
      <c r="B17" s="6"/>
      <c r="C17" s="6"/>
      <c r="D17" s="6"/>
      <c r="E17" s="120"/>
    </row>
    <row r="18" spans="1:5" customFormat="1" ht="15" customHeight="1" x14ac:dyDescent="0.2">
      <c r="A18" s="7" t="s">
        <v>47</v>
      </c>
      <c r="B18" s="6"/>
      <c r="C18" s="6"/>
      <c r="D18" s="6"/>
      <c r="E18" s="8" t="s">
        <v>48</v>
      </c>
    </row>
    <row r="19" spans="1:5" customFormat="1" ht="15" customHeight="1" x14ac:dyDescent="0.2"/>
    <row r="20" spans="1:5" customFormat="1" ht="15" customHeight="1" x14ac:dyDescent="0.2">
      <c r="A20" s="199" t="s">
        <v>278</v>
      </c>
      <c r="E20" s="200">
        <v>5602500</v>
      </c>
    </row>
    <row r="21" spans="1:5" customFormat="1" ht="15" customHeight="1" x14ac:dyDescent="0.2"/>
    <row r="22" spans="1:5" customFormat="1" ht="15" customHeight="1" x14ac:dyDescent="0.2"/>
    <row r="23" spans="1:5" customFormat="1" ht="15" customHeight="1" x14ac:dyDescent="0.25">
      <c r="A23" s="4" t="s">
        <v>305</v>
      </c>
    </row>
    <row r="24" spans="1:5" customFormat="1" ht="15" customHeight="1" x14ac:dyDescent="0.2">
      <c r="A24" s="246" t="s">
        <v>60</v>
      </c>
      <c r="B24" s="246"/>
      <c r="C24" s="246"/>
      <c r="D24" s="246"/>
      <c r="E24" s="246"/>
    </row>
    <row r="25" spans="1:5" customFormat="1" ht="15" customHeight="1" x14ac:dyDescent="0.2">
      <c r="A25" s="246" t="s">
        <v>65</v>
      </c>
      <c r="B25" s="246"/>
      <c r="C25" s="246"/>
      <c r="D25" s="246"/>
      <c r="E25" s="246"/>
    </row>
    <row r="26" spans="1:5" customFormat="1" ht="15" customHeight="1" x14ac:dyDescent="0.2">
      <c r="A26" s="245" t="s">
        <v>306</v>
      </c>
      <c r="B26" s="245"/>
      <c r="C26" s="245"/>
      <c r="D26" s="245"/>
      <c r="E26" s="245"/>
    </row>
    <row r="27" spans="1:5" customFormat="1" ht="15" customHeight="1" x14ac:dyDescent="0.2">
      <c r="A27" s="245"/>
      <c r="B27" s="245"/>
      <c r="C27" s="245"/>
      <c r="D27" s="245"/>
      <c r="E27" s="245"/>
    </row>
    <row r="28" spans="1:5" customFormat="1" ht="15" customHeight="1" x14ac:dyDescent="0.2">
      <c r="A28" s="245"/>
      <c r="B28" s="245"/>
      <c r="C28" s="245"/>
      <c r="D28" s="245"/>
      <c r="E28" s="245"/>
    </row>
    <row r="29" spans="1:5" customFormat="1" ht="15" customHeight="1" x14ac:dyDescent="0.2">
      <c r="A29" s="245"/>
      <c r="B29" s="245"/>
      <c r="C29" s="245"/>
      <c r="D29" s="245"/>
      <c r="E29" s="245"/>
    </row>
    <row r="30" spans="1:5" customFormat="1" ht="15" customHeight="1" x14ac:dyDescent="0.2">
      <c r="A30" s="202"/>
      <c r="B30" s="202"/>
      <c r="C30" s="202"/>
      <c r="D30" s="202"/>
      <c r="E30" s="202"/>
    </row>
    <row r="31" spans="1:5" customFormat="1" ht="15" customHeight="1" x14ac:dyDescent="0.25">
      <c r="A31" s="5" t="s">
        <v>1</v>
      </c>
      <c r="B31" s="6"/>
      <c r="C31" s="6"/>
      <c r="D31" s="6"/>
      <c r="E31" s="6"/>
    </row>
    <row r="32" spans="1:5" customFormat="1" ht="15" customHeight="1" x14ac:dyDescent="0.2">
      <c r="A32" s="29" t="s">
        <v>67</v>
      </c>
      <c r="B32" s="6"/>
      <c r="C32" s="6"/>
      <c r="D32" s="6"/>
      <c r="E32" s="8" t="s">
        <v>68</v>
      </c>
    </row>
    <row r="33" spans="1:5" customFormat="1" ht="15" customHeight="1" x14ac:dyDescent="0.25">
      <c r="A33" s="138"/>
      <c r="B33" s="25"/>
      <c r="C33" s="27"/>
      <c r="D33" s="27"/>
      <c r="E33" s="76"/>
    </row>
    <row r="34" spans="1:5" customFormat="1" ht="15" customHeight="1" x14ac:dyDescent="0.2">
      <c r="A34" s="138"/>
      <c r="B34" s="140" t="s">
        <v>49</v>
      </c>
      <c r="C34" s="140" t="s">
        <v>50</v>
      </c>
      <c r="D34" s="141" t="s">
        <v>51</v>
      </c>
      <c r="E34" s="142" t="s">
        <v>52</v>
      </c>
    </row>
    <row r="35" spans="1:5" customFormat="1" ht="15" customHeight="1" x14ac:dyDescent="0.2">
      <c r="A35" s="138"/>
      <c r="B35" s="177">
        <v>13016</v>
      </c>
      <c r="C35" s="124"/>
      <c r="D35" s="125" t="s">
        <v>53</v>
      </c>
      <c r="E35" s="126">
        <v>621000</v>
      </c>
    </row>
    <row r="36" spans="1:5" customFormat="1" ht="15" customHeight="1" x14ac:dyDescent="0.2">
      <c r="A36" s="138"/>
      <c r="B36" s="145"/>
      <c r="C36" s="146" t="s">
        <v>54</v>
      </c>
      <c r="D36" s="147"/>
      <c r="E36" s="148">
        <f>SUM(E35:E35)</f>
        <v>621000</v>
      </c>
    </row>
    <row r="37" spans="1:5" customFormat="1" ht="15" customHeight="1" x14ac:dyDescent="0.25">
      <c r="A37" s="40"/>
      <c r="B37" s="120"/>
      <c r="C37" s="120"/>
      <c r="D37" s="120"/>
      <c r="E37" s="120"/>
    </row>
    <row r="38" spans="1:5" customFormat="1" ht="15" customHeight="1" x14ac:dyDescent="0.25">
      <c r="A38" s="25" t="s">
        <v>17</v>
      </c>
      <c r="B38" s="27"/>
      <c r="C38" s="27"/>
      <c r="D38" s="27"/>
      <c r="E38" s="27"/>
    </row>
    <row r="39" spans="1:5" customFormat="1" ht="15" customHeight="1" x14ac:dyDescent="0.2">
      <c r="A39" s="29" t="s">
        <v>69</v>
      </c>
      <c r="B39" s="138"/>
      <c r="C39" s="138"/>
      <c r="D39" s="138"/>
      <c r="E39" s="138" t="s">
        <v>70</v>
      </c>
    </row>
    <row r="40" spans="1:5" customFormat="1" ht="15" customHeight="1" x14ac:dyDescent="0.2">
      <c r="A40" s="138"/>
      <c r="B40" s="55"/>
      <c r="C40" s="27"/>
      <c r="D40" s="138"/>
      <c r="E40" s="56"/>
    </row>
    <row r="41" spans="1:5" customFormat="1" ht="15" customHeight="1" x14ac:dyDescent="0.2">
      <c r="C41" s="140" t="s">
        <v>50</v>
      </c>
      <c r="D41" s="154" t="s">
        <v>55</v>
      </c>
      <c r="E41" s="142" t="s">
        <v>52</v>
      </c>
    </row>
    <row r="42" spans="1:5" customFormat="1" ht="14.65" customHeight="1" x14ac:dyDescent="0.2">
      <c r="C42" s="203">
        <v>4399</v>
      </c>
      <c r="D42" s="157" t="s">
        <v>95</v>
      </c>
      <c r="E42" s="158">
        <v>-430000</v>
      </c>
    </row>
    <row r="43" spans="1:5" customFormat="1" ht="14.65" customHeight="1" x14ac:dyDescent="0.2">
      <c r="C43" s="203">
        <v>4399</v>
      </c>
      <c r="D43" s="157" t="s">
        <v>95</v>
      </c>
      <c r="E43" s="158">
        <v>621000</v>
      </c>
    </row>
    <row r="44" spans="1:5" customFormat="1" ht="15" customHeight="1" x14ac:dyDescent="0.2">
      <c r="C44" s="146" t="s">
        <v>54</v>
      </c>
      <c r="D44" s="178"/>
      <c r="E44" s="163">
        <f>SUM(E42:E43)</f>
        <v>191000</v>
      </c>
    </row>
    <row r="45" spans="1:5" customFormat="1" ht="15" customHeight="1" x14ac:dyDescent="0.2"/>
    <row r="46" spans="1:5" customFormat="1" ht="15" customHeight="1" x14ac:dyDescent="0.25">
      <c r="A46" s="5" t="s">
        <v>17</v>
      </c>
      <c r="B46" s="6"/>
      <c r="C46" s="6"/>
      <c r="D46" s="6"/>
      <c r="E46" s="6"/>
    </row>
    <row r="47" spans="1:5" customFormat="1" ht="15" customHeight="1" x14ac:dyDescent="0.2">
      <c r="A47" s="7" t="s">
        <v>67</v>
      </c>
      <c r="B47" s="6"/>
      <c r="C47" s="6"/>
      <c r="D47" s="6"/>
      <c r="E47" s="8" t="s">
        <v>68</v>
      </c>
    </row>
    <row r="48" spans="1:5" customFormat="1" ht="15" customHeight="1" x14ac:dyDescent="0.25">
      <c r="A48" s="120"/>
      <c r="B48" s="5"/>
      <c r="C48" s="6"/>
      <c r="D48" s="6"/>
      <c r="E48" s="10"/>
    </row>
    <row r="49" spans="1:7" ht="15" customHeight="1" x14ac:dyDescent="0.2">
      <c r="A49" s="63"/>
      <c r="B49" s="66"/>
      <c r="C49" s="121" t="s">
        <v>50</v>
      </c>
      <c r="D49" s="131" t="s">
        <v>55</v>
      </c>
      <c r="E49" s="121" t="s">
        <v>52</v>
      </c>
    </row>
    <row r="50" spans="1:7" ht="15" customHeight="1" x14ac:dyDescent="0.2">
      <c r="A50" s="155"/>
      <c r="B50" s="159"/>
      <c r="C50" s="151">
        <v>6409</v>
      </c>
      <c r="D50" s="157" t="s">
        <v>76</v>
      </c>
      <c r="E50" s="126">
        <v>430000</v>
      </c>
    </row>
    <row r="51" spans="1:7" ht="15" customHeight="1" x14ac:dyDescent="0.2">
      <c r="A51" s="133"/>
      <c r="B51" s="160"/>
      <c r="C51" s="128" t="s">
        <v>54</v>
      </c>
      <c r="D51" s="135"/>
      <c r="E51" s="136">
        <f>SUM(E50:E50)</f>
        <v>430000</v>
      </c>
      <c r="G51" s="47">
        <f>+E44+E51</f>
        <v>621000</v>
      </c>
    </row>
    <row r="52" spans="1:7" ht="15" customHeight="1" x14ac:dyDescent="0.2"/>
    <row r="53" spans="1:7" ht="15" customHeight="1" x14ac:dyDescent="0.2"/>
    <row r="54" spans="1:7" ht="15" customHeight="1" x14ac:dyDescent="0.2"/>
    <row r="55" spans="1:7" ht="15" customHeight="1" x14ac:dyDescent="0.2"/>
    <row r="56" spans="1:7" ht="15" customHeight="1" x14ac:dyDescent="0.25">
      <c r="A56" s="4" t="s">
        <v>307</v>
      </c>
    </row>
    <row r="57" spans="1:7" ht="15" customHeight="1" x14ac:dyDescent="0.2">
      <c r="A57" s="246" t="s">
        <v>45</v>
      </c>
      <c r="B57" s="246"/>
      <c r="C57" s="246"/>
      <c r="D57" s="246"/>
      <c r="E57" s="246"/>
    </row>
    <row r="58" spans="1:7" ht="15" customHeight="1" x14ac:dyDescent="0.2">
      <c r="A58" s="245" t="s">
        <v>308</v>
      </c>
      <c r="B58" s="245"/>
      <c r="C58" s="245"/>
      <c r="D58" s="245"/>
      <c r="E58" s="245"/>
    </row>
    <row r="59" spans="1:7" ht="15" customHeight="1" x14ac:dyDescent="0.2">
      <c r="A59" s="245"/>
      <c r="B59" s="245"/>
      <c r="C59" s="245"/>
      <c r="D59" s="245"/>
      <c r="E59" s="245"/>
    </row>
    <row r="60" spans="1:7" ht="15" customHeight="1" x14ac:dyDescent="0.2">
      <c r="A60" s="245"/>
      <c r="B60" s="245"/>
      <c r="C60" s="245"/>
      <c r="D60" s="245"/>
      <c r="E60" s="245"/>
    </row>
    <row r="61" spans="1:7" ht="15" customHeight="1" x14ac:dyDescent="0.2">
      <c r="A61" s="245"/>
      <c r="B61" s="245"/>
      <c r="C61" s="245"/>
      <c r="D61" s="245"/>
      <c r="E61" s="245"/>
    </row>
    <row r="62" spans="1:7" ht="15" customHeight="1" x14ac:dyDescent="0.2">
      <c r="A62" s="245"/>
      <c r="B62" s="245"/>
      <c r="C62" s="245"/>
      <c r="D62" s="245"/>
      <c r="E62" s="245"/>
    </row>
    <row r="63" spans="1:7" ht="15" customHeight="1" x14ac:dyDescent="0.2">
      <c r="A63" s="245"/>
      <c r="B63" s="245"/>
      <c r="C63" s="245"/>
      <c r="D63" s="245"/>
      <c r="E63" s="245"/>
    </row>
    <row r="64" spans="1:7" ht="15" customHeight="1" x14ac:dyDescent="0.2">
      <c r="A64" s="245"/>
      <c r="B64" s="245"/>
      <c r="C64" s="245"/>
      <c r="D64" s="245"/>
      <c r="E64" s="245"/>
    </row>
    <row r="65" spans="1:5" customFormat="1" ht="15" customHeight="1" x14ac:dyDescent="0.2">
      <c r="A65" s="245"/>
      <c r="B65" s="245"/>
      <c r="C65" s="245"/>
      <c r="D65" s="245"/>
      <c r="E65" s="245"/>
    </row>
    <row r="66" spans="1:5" customFormat="1" ht="15" customHeight="1" x14ac:dyDescent="0.2">
      <c r="A66" s="245"/>
      <c r="B66" s="245"/>
      <c r="C66" s="245"/>
      <c r="D66" s="245"/>
      <c r="E66" s="245"/>
    </row>
    <row r="67" spans="1:5" customFormat="1" ht="15" customHeight="1" x14ac:dyDescent="0.2">
      <c r="A67" s="245"/>
      <c r="B67" s="245"/>
      <c r="C67" s="245"/>
      <c r="D67" s="245"/>
      <c r="E67" s="245"/>
    </row>
    <row r="68" spans="1:5" customFormat="1" ht="15" customHeight="1" x14ac:dyDescent="0.2"/>
    <row r="69" spans="1:5" customFormat="1" ht="15" customHeight="1" x14ac:dyDescent="0.25">
      <c r="A69" s="5" t="s">
        <v>1</v>
      </c>
      <c r="B69" s="6"/>
      <c r="C69" s="6"/>
      <c r="D69" s="6"/>
      <c r="E69" s="6"/>
    </row>
    <row r="70" spans="1:5" customFormat="1" ht="15" customHeight="1" x14ac:dyDescent="0.2">
      <c r="A70" s="7" t="s">
        <v>47</v>
      </c>
      <c r="B70" s="6"/>
      <c r="C70" s="6"/>
      <c r="D70" s="6"/>
      <c r="E70" s="8" t="s">
        <v>48</v>
      </c>
    </row>
    <row r="71" spans="1:5" customFormat="1" ht="15" customHeight="1" x14ac:dyDescent="0.25">
      <c r="A71" s="120"/>
      <c r="B71" s="5"/>
      <c r="C71" s="6"/>
      <c r="D71" s="6"/>
      <c r="E71" s="10"/>
    </row>
    <row r="72" spans="1:5" customFormat="1" ht="15" customHeight="1" x14ac:dyDescent="0.2">
      <c r="A72" s="138"/>
      <c r="B72" s="121" t="s">
        <v>49</v>
      </c>
      <c r="C72" s="121" t="s">
        <v>50</v>
      </c>
      <c r="D72" s="122" t="s">
        <v>51</v>
      </c>
      <c r="E72" s="121" t="s">
        <v>52</v>
      </c>
    </row>
    <row r="73" spans="1:5" customFormat="1" ht="15" customHeight="1" x14ac:dyDescent="0.2">
      <c r="A73" s="138"/>
      <c r="B73" s="123">
        <v>33034</v>
      </c>
      <c r="C73" s="124"/>
      <c r="D73" s="125" t="s">
        <v>53</v>
      </c>
      <c r="E73" s="126">
        <f>-2306.31-1913-2633-3403</f>
        <v>-10255.31</v>
      </c>
    </row>
    <row r="74" spans="1:5" customFormat="1" ht="15" customHeight="1" x14ac:dyDescent="0.2">
      <c r="A74" s="138"/>
      <c r="B74" s="127"/>
      <c r="C74" s="128" t="s">
        <v>54</v>
      </c>
      <c r="D74" s="129"/>
      <c r="E74" s="130">
        <f>SUM(E73:E73)</f>
        <v>-10255.31</v>
      </c>
    </row>
    <row r="75" spans="1:5" customFormat="1" ht="15" customHeight="1" x14ac:dyDescent="0.2">
      <c r="A75" s="138"/>
      <c r="B75" s="133"/>
      <c r="C75" s="23"/>
      <c r="D75" s="6"/>
      <c r="E75" s="24"/>
    </row>
    <row r="76" spans="1:5" customFormat="1" ht="15" customHeight="1" x14ac:dyDescent="0.25">
      <c r="A76" s="5" t="s">
        <v>17</v>
      </c>
      <c r="B76" s="6"/>
      <c r="C76" s="6"/>
      <c r="D76" s="6"/>
      <c r="E76" s="120"/>
    </row>
    <row r="77" spans="1:5" customFormat="1" ht="15" customHeight="1" x14ac:dyDescent="0.2">
      <c r="A77" s="7" t="s">
        <v>47</v>
      </c>
      <c r="B77" s="6"/>
      <c r="C77" s="6"/>
      <c r="D77" s="6"/>
      <c r="E77" s="8" t="s">
        <v>48</v>
      </c>
    </row>
    <row r="78" spans="1:5" customFormat="1" ht="15" customHeight="1" x14ac:dyDescent="0.2"/>
    <row r="79" spans="1:5" customFormat="1" ht="15" customHeight="1" x14ac:dyDescent="0.2">
      <c r="B79" s="121" t="s">
        <v>49</v>
      </c>
      <c r="C79" s="121" t="s">
        <v>50</v>
      </c>
      <c r="D79" s="131" t="s">
        <v>51</v>
      </c>
      <c r="E79" s="121" t="s">
        <v>52</v>
      </c>
    </row>
    <row r="80" spans="1:5" customFormat="1" ht="15" customHeight="1" x14ac:dyDescent="0.2">
      <c r="B80" s="123">
        <v>33034</v>
      </c>
      <c r="C80" s="124"/>
      <c r="D80" s="132" t="s">
        <v>63</v>
      </c>
      <c r="E80" s="126">
        <f>-2306.31-1913-2633-3403</f>
        <v>-10255.31</v>
      </c>
    </row>
    <row r="81" spans="1:5" customFormat="1" ht="15" customHeight="1" x14ac:dyDescent="0.2">
      <c r="A81" s="133"/>
      <c r="B81" s="134"/>
      <c r="C81" s="128" t="s">
        <v>54</v>
      </c>
      <c r="D81" s="135"/>
      <c r="E81" s="136">
        <f>SUM(E80:E80)</f>
        <v>-10255.31</v>
      </c>
    </row>
    <row r="82" spans="1:5" customFormat="1" ht="15" customHeight="1" x14ac:dyDescent="0.2"/>
    <row r="83" spans="1:5" customFormat="1" ht="15" customHeight="1" x14ac:dyDescent="0.2"/>
    <row r="84" spans="1:5" customFormat="1" ht="15" customHeight="1" x14ac:dyDescent="0.25">
      <c r="A84" s="4" t="s">
        <v>309</v>
      </c>
    </row>
    <row r="85" spans="1:5" customFormat="1" ht="15" customHeight="1" x14ac:dyDescent="0.2">
      <c r="A85" s="249" t="s">
        <v>160</v>
      </c>
      <c r="B85" s="249"/>
      <c r="C85" s="249"/>
      <c r="D85" s="249"/>
      <c r="E85" s="249"/>
    </row>
    <row r="86" spans="1:5" customFormat="1" ht="15" customHeight="1" x14ac:dyDescent="0.2">
      <c r="A86" s="249"/>
      <c r="B86" s="249"/>
      <c r="C86" s="249"/>
      <c r="D86" s="249"/>
      <c r="E86" s="249"/>
    </row>
    <row r="87" spans="1:5" customFormat="1" ht="15" customHeight="1" x14ac:dyDescent="0.2">
      <c r="A87" s="245" t="s">
        <v>310</v>
      </c>
      <c r="B87" s="245"/>
      <c r="C87" s="245"/>
      <c r="D87" s="245"/>
      <c r="E87" s="245"/>
    </row>
    <row r="88" spans="1:5" customFormat="1" ht="15" customHeight="1" x14ac:dyDescent="0.2">
      <c r="A88" s="245"/>
      <c r="B88" s="245"/>
      <c r="C88" s="245"/>
      <c r="D88" s="245"/>
      <c r="E88" s="245"/>
    </row>
    <row r="89" spans="1:5" customFormat="1" ht="15" customHeight="1" x14ac:dyDescent="0.2">
      <c r="A89" s="245"/>
      <c r="B89" s="245"/>
      <c r="C89" s="245"/>
      <c r="D89" s="245"/>
      <c r="E89" s="245"/>
    </row>
    <row r="90" spans="1:5" customFormat="1" ht="15" customHeight="1" x14ac:dyDescent="0.2">
      <c r="A90" s="245"/>
      <c r="B90" s="245"/>
      <c r="C90" s="245"/>
      <c r="D90" s="245"/>
      <c r="E90" s="245"/>
    </row>
    <row r="91" spans="1:5" customFormat="1" ht="15" customHeight="1" x14ac:dyDescent="0.2">
      <c r="A91" s="245"/>
      <c r="B91" s="245"/>
      <c r="C91" s="245"/>
      <c r="D91" s="245"/>
      <c r="E91" s="245"/>
    </row>
    <row r="92" spans="1:5" customFormat="1" ht="15" customHeight="1" x14ac:dyDescent="0.2">
      <c r="A92" s="245"/>
      <c r="B92" s="245"/>
      <c r="C92" s="245"/>
      <c r="D92" s="245"/>
      <c r="E92" s="245"/>
    </row>
    <row r="93" spans="1:5" customFormat="1" ht="15" customHeight="1" x14ac:dyDescent="0.2">
      <c r="A93" s="245"/>
      <c r="B93" s="245"/>
      <c r="C93" s="245"/>
      <c r="D93" s="245"/>
      <c r="E93" s="245"/>
    </row>
    <row r="94" spans="1:5" customFormat="1" ht="15" customHeight="1" x14ac:dyDescent="0.2"/>
    <row r="95" spans="1:5" customFormat="1" ht="15" customHeight="1" x14ac:dyDescent="0.25">
      <c r="A95" s="5" t="s">
        <v>1</v>
      </c>
      <c r="B95" s="27"/>
      <c r="C95" s="27"/>
      <c r="D95" s="27"/>
      <c r="E95" s="27"/>
    </row>
    <row r="96" spans="1:5" customFormat="1" ht="15" customHeight="1" x14ac:dyDescent="0.2">
      <c r="A96" s="7" t="s">
        <v>81</v>
      </c>
      <c r="B96" s="27"/>
      <c r="C96" s="27"/>
      <c r="D96" s="27"/>
      <c r="E96" s="28" t="s">
        <v>253</v>
      </c>
    </row>
    <row r="97" spans="1:7" ht="15" customHeight="1" x14ac:dyDescent="0.25">
      <c r="A97" s="25"/>
      <c r="B97" s="138"/>
      <c r="C97" s="27"/>
      <c r="D97" s="27"/>
      <c r="E97" s="76"/>
    </row>
    <row r="98" spans="1:7" ht="15" customHeight="1" x14ac:dyDescent="0.2">
      <c r="B98" s="140" t="s">
        <v>49</v>
      </c>
      <c r="C98" s="140" t="s">
        <v>50</v>
      </c>
      <c r="D98" s="141" t="s">
        <v>51</v>
      </c>
      <c r="E98" s="121" t="s">
        <v>52</v>
      </c>
    </row>
    <row r="99" spans="1:7" ht="15" customHeight="1" x14ac:dyDescent="0.2">
      <c r="B99" s="184">
        <v>103533063</v>
      </c>
      <c r="C99" s="156"/>
      <c r="D99" s="152" t="s">
        <v>254</v>
      </c>
      <c r="E99" s="174">
        <v>-1843044.84</v>
      </c>
      <c r="G99" s="47">
        <f>-1690203.39-152841.45</f>
        <v>-1843044.8399999999</v>
      </c>
    </row>
    <row r="100" spans="1:7" ht="15" customHeight="1" x14ac:dyDescent="0.2">
      <c r="B100" s="184">
        <v>103533063</v>
      </c>
      <c r="C100" s="156"/>
      <c r="D100" s="152" t="s">
        <v>254</v>
      </c>
      <c r="E100" s="174">
        <f>1512287.24+136752.88</f>
        <v>1649040.12</v>
      </c>
    </row>
    <row r="101" spans="1:7" ht="15" customHeight="1" x14ac:dyDescent="0.2">
      <c r="B101" s="184">
        <v>103133063</v>
      </c>
      <c r="C101" s="156"/>
      <c r="D101" s="152" t="s">
        <v>254</v>
      </c>
      <c r="E101" s="174">
        <f>177916.15+16088.57</f>
        <v>194004.72</v>
      </c>
    </row>
    <row r="102" spans="1:7" ht="15" customHeight="1" x14ac:dyDescent="0.2">
      <c r="B102" s="185"/>
      <c r="C102" s="146" t="s">
        <v>54</v>
      </c>
      <c r="D102" s="147"/>
      <c r="E102" s="148">
        <f>SUM(E99:E101)</f>
        <v>0</v>
      </c>
    </row>
    <row r="103" spans="1:7" ht="15" customHeight="1" x14ac:dyDescent="0.2"/>
    <row r="104" spans="1:7" ht="15" customHeight="1" x14ac:dyDescent="0.2"/>
    <row r="105" spans="1:7" ht="15" customHeight="1" x14ac:dyDescent="0.2"/>
    <row r="106" spans="1:7" ht="15" customHeight="1" x14ac:dyDescent="0.2"/>
    <row r="107" spans="1:7" ht="15" customHeight="1" x14ac:dyDescent="0.2"/>
    <row r="108" spans="1:7" ht="15" customHeight="1" x14ac:dyDescent="0.2"/>
    <row r="109" spans="1:7" ht="15" customHeight="1" x14ac:dyDescent="0.25">
      <c r="A109" s="4" t="s">
        <v>311</v>
      </c>
    </row>
    <row r="110" spans="1:7" ht="15" customHeight="1" x14ac:dyDescent="0.2">
      <c r="A110" s="249" t="s">
        <v>312</v>
      </c>
      <c r="B110" s="249"/>
      <c r="C110" s="249"/>
      <c r="D110" s="249"/>
      <c r="E110" s="249"/>
    </row>
    <row r="111" spans="1:7" ht="15" customHeight="1" x14ac:dyDescent="0.2">
      <c r="A111" s="249"/>
      <c r="B111" s="249"/>
      <c r="C111" s="249"/>
      <c r="D111" s="249"/>
      <c r="E111" s="249"/>
    </row>
    <row r="112" spans="1:7" ht="15" customHeight="1" x14ac:dyDescent="0.2">
      <c r="A112" s="245" t="s">
        <v>347</v>
      </c>
      <c r="B112" s="245"/>
      <c r="C112" s="245"/>
      <c r="D112" s="245"/>
      <c r="E112" s="245"/>
    </row>
    <row r="113" spans="1:5" customFormat="1" ht="15" customHeight="1" x14ac:dyDescent="0.2">
      <c r="A113" s="245"/>
      <c r="B113" s="245"/>
      <c r="C113" s="245"/>
      <c r="D113" s="245"/>
      <c r="E113" s="245"/>
    </row>
    <row r="114" spans="1:5" customFormat="1" ht="15" customHeight="1" x14ac:dyDescent="0.2">
      <c r="A114" s="245"/>
      <c r="B114" s="245"/>
      <c r="C114" s="245"/>
      <c r="D114" s="245"/>
      <c r="E114" s="245"/>
    </row>
    <row r="115" spans="1:5" customFormat="1" ht="15" customHeight="1" x14ac:dyDescent="0.2">
      <c r="A115" s="245"/>
      <c r="B115" s="245"/>
      <c r="C115" s="245"/>
      <c r="D115" s="245"/>
      <c r="E115" s="245"/>
    </row>
    <row r="116" spans="1:5" customFormat="1" ht="15" customHeight="1" x14ac:dyDescent="0.2">
      <c r="A116" s="245"/>
      <c r="B116" s="245"/>
      <c r="C116" s="245"/>
      <c r="D116" s="245"/>
      <c r="E116" s="245"/>
    </row>
    <row r="117" spans="1:5" customFormat="1" ht="15" customHeight="1" x14ac:dyDescent="0.2">
      <c r="A117" s="245"/>
      <c r="B117" s="245"/>
      <c r="C117" s="245"/>
      <c r="D117" s="245"/>
      <c r="E117" s="245"/>
    </row>
    <row r="118" spans="1:5" customFormat="1" ht="15" customHeight="1" x14ac:dyDescent="0.2">
      <c r="A118" s="245"/>
      <c r="B118" s="245"/>
      <c r="C118" s="245"/>
      <c r="D118" s="245"/>
      <c r="E118" s="245"/>
    </row>
    <row r="119" spans="1:5" customFormat="1" ht="15" customHeight="1" x14ac:dyDescent="0.2">
      <c r="A119" s="245"/>
      <c r="B119" s="245"/>
      <c r="C119" s="245"/>
      <c r="D119" s="245"/>
      <c r="E119" s="245"/>
    </row>
    <row r="120" spans="1:5" customFormat="1" ht="15" customHeight="1" x14ac:dyDescent="0.2">
      <c r="A120" s="245"/>
      <c r="B120" s="245"/>
      <c r="C120" s="245"/>
      <c r="D120" s="245"/>
      <c r="E120" s="245"/>
    </row>
    <row r="121" spans="1:5" customFormat="1" ht="15" customHeight="1" x14ac:dyDescent="0.2">
      <c r="A121" s="43"/>
      <c r="B121" s="43"/>
      <c r="C121" s="43"/>
      <c r="D121" s="43"/>
      <c r="E121" s="43"/>
    </row>
    <row r="122" spans="1:5" customFormat="1" ht="15" customHeight="1" x14ac:dyDescent="0.25">
      <c r="A122" s="25" t="s">
        <v>17</v>
      </c>
      <c r="B122" s="27"/>
      <c r="C122" s="27"/>
      <c r="D122" s="27"/>
      <c r="E122" s="138"/>
    </row>
    <row r="123" spans="1:5" customFormat="1" ht="15" customHeight="1" x14ac:dyDescent="0.2">
      <c r="A123" s="29" t="s">
        <v>122</v>
      </c>
      <c r="B123" s="11"/>
      <c r="C123" s="11"/>
      <c r="D123" s="11"/>
      <c r="E123" s="138" t="s">
        <v>123</v>
      </c>
    </row>
    <row r="124" spans="1:5" customFormat="1" ht="15" customHeight="1" x14ac:dyDescent="0.2">
      <c r="A124" s="29"/>
      <c r="B124" s="138"/>
      <c r="C124" s="27"/>
      <c r="D124" s="27"/>
      <c r="E124" s="76"/>
    </row>
    <row r="125" spans="1:5" customFormat="1" ht="15" customHeight="1" x14ac:dyDescent="0.2">
      <c r="A125" s="66"/>
      <c r="B125" s="121" t="s">
        <v>49</v>
      </c>
      <c r="C125" s="140" t="s">
        <v>50</v>
      </c>
      <c r="D125" s="161" t="s">
        <v>51</v>
      </c>
      <c r="E125" s="142" t="s">
        <v>52</v>
      </c>
    </row>
    <row r="126" spans="1:5" customFormat="1" ht="15" customHeight="1" x14ac:dyDescent="0.2">
      <c r="A126" s="66"/>
      <c r="B126" s="177">
        <v>11</v>
      </c>
      <c r="C126" s="151"/>
      <c r="D126" s="157" t="s">
        <v>124</v>
      </c>
      <c r="E126" s="174">
        <v>-200000</v>
      </c>
    </row>
    <row r="127" spans="1:5" customFormat="1" ht="15" customHeight="1" x14ac:dyDescent="0.2">
      <c r="A127" s="175"/>
      <c r="B127" s="162"/>
      <c r="C127" s="146" t="s">
        <v>54</v>
      </c>
      <c r="D127" s="178"/>
      <c r="E127" s="163">
        <f>SUM(E126:E126)</f>
        <v>-200000</v>
      </c>
    </row>
    <row r="128" spans="1:5" customFormat="1" ht="15" customHeight="1" x14ac:dyDescent="0.2"/>
    <row r="129" spans="1:5" customFormat="1" ht="15" customHeight="1" x14ac:dyDescent="0.25">
      <c r="A129" s="25" t="s">
        <v>17</v>
      </c>
      <c r="B129" s="27"/>
      <c r="C129" s="27"/>
      <c r="D129" s="27"/>
      <c r="E129" s="27"/>
    </row>
    <row r="130" spans="1:5" customFormat="1" ht="15" customHeight="1" x14ac:dyDescent="0.2">
      <c r="A130" s="29" t="s">
        <v>67</v>
      </c>
      <c r="B130" s="27"/>
      <c r="C130" s="27"/>
      <c r="D130" s="27"/>
      <c r="E130" s="28" t="s">
        <v>68</v>
      </c>
    </row>
    <row r="131" spans="1:5" customFormat="1" ht="15" customHeight="1" x14ac:dyDescent="0.25">
      <c r="A131" s="25"/>
      <c r="B131" s="138"/>
      <c r="C131" s="27"/>
      <c r="D131" s="27"/>
      <c r="E131" s="76"/>
    </row>
    <row r="132" spans="1:5" customFormat="1" ht="15" customHeight="1" x14ac:dyDescent="0.2">
      <c r="A132" s="66"/>
      <c r="B132" s="66"/>
      <c r="C132" s="140" t="s">
        <v>50</v>
      </c>
      <c r="D132" s="131" t="s">
        <v>55</v>
      </c>
      <c r="E132" s="142" t="s">
        <v>52</v>
      </c>
    </row>
    <row r="133" spans="1:5" customFormat="1" ht="15" customHeight="1" x14ac:dyDescent="0.2">
      <c r="A133" s="183"/>
      <c r="B133" s="150"/>
      <c r="C133" s="204">
        <v>6409</v>
      </c>
      <c r="D133" s="157" t="s">
        <v>76</v>
      </c>
      <c r="E133" s="205">
        <v>200000</v>
      </c>
    </row>
    <row r="134" spans="1:5" customFormat="1" ht="15" customHeight="1" x14ac:dyDescent="0.2">
      <c r="A134" s="206"/>
      <c r="B134" s="168"/>
      <c r="C134" s="146" t="s">
        <v>54</v>
      </c>
      <c r="D134" s="147"/>
      <c r="E134" s="148">
        <f>E133</f>
        <v>200000</v>
      </c>
    </row>
    <row r="135" spans="1:5" customFormat="1" ht="15" customHeight="1" x14ac:dyDescent="0.2"/>
    <row r="136" spans="1:5" customFormat="1" ht="15" customHeight="1" x14ac:dyDescent="0.2"/>
    <row r="137" spans="1:5" customFormat="1" ht="15" customHeight="1" x14ac:dyDescent="0.25">
      <c r="A137" s="4" t="s">
        <v>313</v>
      </c>
    </row>
    <row r="138" spans="1:5" customFormat="1" ht="15" customHeight="1" x14ac:dyDescent="0.2">
      <c r="A138" s="249" t="s">
        <v>129</v>
      </c>
      <c r="B138" s="249"/>
      <c r="C138" s="249"/>
      <c r="D138" s="249"/>
      <c r="E138" s="249"/>
    </row>
    <row r="139" spans="1:5" customFormat="1" ht="15" customHeight="1" x14ac:dyDescent="0.2">
      <c r="A139" s="249"/>
      <c r="B139" s="249"/>
      <c r="C139" s="249"/>
      <c r="D139" s="249"/>
      <c r="E139" s="249"/>
    </row>
    <row r="140" spans="1:5" customFormat="1" ht="15" customHeight="1" x14ac:dyDescent="0.2">
      <c r="A140" s="245" t="s">
        <v>314</v>
      </c>
      <c r="B140" s="245"/>
      <c r="C140" s="245"/>
      <c r="D140" s="245"/>
      <c r="E140" s="245"/>
    </row>
    <row r="141" spans="1:5" customFormat="1" ht="15" customHeight="1" x14ac:dyDescent="0.2">
      <c r="A141" s="245"/>
      <c r="B141" s="245"/>
      <c r="C141" s="245"/>
      <c r="D141" s="245"/>
      <c r="E141" s="245"/>
    </row>
    <row r="142" spans="1:5" customFormat="1" ht="15" customHeight="1" x14ac:dyDescent="0.2">
      <c r="A142" s="245"/>
      <c r="B142" s="245"/>
      <c r="C142" s="245"/>
      <c r="D142" s="245"/>
      <c r="E142" s="245"/>
    </row>
    <row r="143" spans="1:5" customFormat="1" ht="15" customHeight="1" x14ac:dyDescent="0.2">
      <c r="A143" s="245"/>
      <c r="B143" s="245"/>
      <c r="C143" s="245"/>
      <c r="D143" s="245"/>
      <c r="E143" s="245"/>
    </row>
    <row r="144" spans="1:5" customFormat="1" ht="15" customHeight="1" x14ac:dyDescent="0.2">
      <c r="A144" s="245"/>
      <c r="B144" s="245"/>
      <c r="C144" s="245"/>
      <c r="D144" s="245"/>
      <c r="E144" s="245"/>
    </row>
    <row r="145" spans="1:5" customFormat="1" ht="15" customHeight="1" x14ac:dyDescent="0.2"/>
    <row r="146" spans="1:5" customFormat="1" ht="15" customHeight="1" x14ac:dyDescent="0.25">
      <c r="A146" s="25" t="s">
        <v>17</v>
      </c>
      <c r="B146" s="27"/>
      <c r="C146" s="27"/>
      <c r="D146" s="27"/>
      <c r="E146" s="138"/>
    </row>
    <row r="147" spans="1:5" customFormat="1" ht="15" customHeight="1" x14ac:dyDescent="0.2">
      <c r="A147" s="7" t="s">
        <v>47</v>
      </c>
      <c r="B147" s="27"/>
      <c r="C147" s="27"/>
      <c r="D147" s="27"/>
      <c r="E147" s="28" t="s">
        <v>48</v>
      </c>
    </row>
    <row r="148" spans="1:5" customFormat="1" ht="15" customHeight="1" x14ac:dyDescent="0.2">
      <c r="B148" s="93"/>
      <c r="C148" s="27"/>
      <c r="D148" s="27"/>
      <c r="E148" s="76"/>
    </row>
    <row r="149" spans="1:5" customFormat="1" ht="15" customHeight="1" x14ac:dyDescent="0.2">
      <c r="B149" s="66"/>
      <c r="C149" s="140" t="s">
        <v>50</v>
      </c>
      <c r="D149" s="141" t="s">
        <v>55</v>
      </c>
      <c r="E149" s="142" t="s">
        <v>52</v>
      </c>
    </row>
    <row r="150" spans="1:5" customFormat="1" ht="15" customHeight="1" x14ac:dyDescent="0.2">
      <c r="B150" s="99"/>
      <c r="C150" s="156">
        <v>3233</v>
      </c>
      <c r="D150" s="153" t="s">
        <v>56</v>
      </c>
      <c r="E150" s="158">
        <v>-50500</v>
      </c>
    </row>
    <row r="151" spans="1:5" customFormat="1" ht="15" customHeight="1" x14ac:dyDescent="0.2">
      <c r="B151" s="99"/>
      <c r="C151" s="146" t="s">
        <v>54</v>
      </c>
      <c r="D151" s="147"/>
      <c r="E151" s="148">
        <f>SUM(E150:E150)</f>
        <v>-50500</v>
      </c>
    </row>
    <row r="152" spans="1:5" customFormat="1" ht="15" customHeight="1" x14ac:dyDescent="0.2"/>
    <row r="153" spans="1:5" customFormat="1" ht="15" customHeight="1" x14ac:dyDescent="0.2">
      <c r="B153" s="27"/>
      <c r="C153" s="27"/>
      <c r="D153" s="27"/>
      <c r="E153" s="28" t="s">
        <v>48</v>
      </c>
    </row>
    <row r="154" spans="1:5" customFormat="1" ht="15" customHeight="1" x14ac:dyDescent="0.2">
      <c r="B154" s="93"/>
      <c r="C154" s="27"/>
      <c r="D154" s="27"/>
      <c r="E154" s="76"/>
    </row>
    <row r="155" spans="1:5" customFormat="1" ht="15" customHeight="1" x14ac:dyDescent="0.2">
      <c r="B155" s="140" t="s">
        <v>49</v>
      </c>
      <c r="C155" s="140" t="s">
        <v>50</v>
      </c>
      <c r="D155" s="141" t="s">
        <v>51</v>
      </c>
      <c r="E155" s="142" t="s">
        <v>52</v>
      </c>
    </row>
    <row r="156" spans="1:5" customFormat="1" ht="15" customHeight="1" x14ac:dyDescent="0.2">
      <c r="B156" s="182">
        <v>112</v>
      </c>
      <c r="C156" s="156"/>
      <c r="D156" s="207" t="s">
        <v>131</v>
      </c>
      <c r="E156" s="158">
        <v>50500</v>
      </c>
    </row>
    <row r="157" spans="1:5" customFormat="1" ht="15" customHeight="1" x14ac:dyDescent="0.2">
      <c r="B157" s="182"/>
      <c r="C157" s="146" t="s">
        <v>54</v>
      </c>
      <c r="D157" s="147"/>
      <c r="E157" s="148">
        <f>SUM(E156:E156)</f>
        <v>50500</v>
      </c>
    </row>
    <row r="158" spans="1:5" customFormat="1" ht="15" customHeight="1" x14ac:dyDescent="0.2"/>
    <row r="159" spans="1:5" customFormat="1" ht="15" customHeight="1" x14ac:dyDescent="0.2"/>
    <row r="160" spans="1:5" customFormat="1" ht="15" customHeight="1" x14ac:dyDescent="0.2"/>
    <row r="161" spans="1:5" customFormat="1" ht="15" customHeight="1" x14ac:dyDescent="0.2"/>
    <row r="162" spans="1:5" customFormat="1" ht="15" customHeight="1" x14ac:dyDescent="0.25">
      <c r="A162" s="4" t="s">
        <v>315</v>
      </c>
    </row>
    <row r="163" spans="1:5" customFormat="1" ht="15" customHeight="1" x14ac:dyDescent="0.2">
      <c r="A163" s="249" t="s">
        <v>153</v>
      </c>
      <c r="B163" s="249"/>
      <c r="C163" s="249"/>
      <c r="D163" s="249"/>
      <c r="E163" s="249"/>
    </row>
    <row r="164" spans="1:5" customFormat="1" ht="15" customHeight="1" x14ac:dyDescent="0.2">
      <c r="A164" s="249"/>
      <c r="B164" s="249"/>
      <c r="C164" s="249"/>
      <c r="D164" s="249"/>
      <c r="E164" s="249"/>
    </row>
    <row r="165" spans="1:5" customFormat="1" ht="15" customHeight="1" x14ac:dyDescent="0.2">
      <c r="A165" s="245" t="s">
        <v>348</v>
      </c>
      <c r="B165" s="245"/>
      <c r="C165" s="245"/>
      <c r="D165" s="245"/>
      <c r="E165" s="245"/>
    </row>
    <row r="166" spans="1:5" customFormat="1" ht="15" customHeight="1" x14ac:dyDescent="0.2">
      <c r="A166" s="245"/>
      <c r="B166" s="245"/>
      <c r="C166" s="245"/>
      <c r="D166" s="245"/>
      <c r="E166" s="245"/>
    </row>
    <row r="167" spans="1:5" customFormat="1" ht="15" customHeight="1" x14ac:dyDescent="0.2">
      <c r="A167" s="245"/>
      <c r="B167" s="245"/>
      <c r="C167" s="245"/>
      <c r="D167" s="245"/>
      <c r="E167" s="245"/>
    </row>
    <row r="168" spans="1:5" customFormat="1" ht="15" customHeight="1" x14ac:dyDescent="0.2">
      <c r="A168" s="245"/>
      <c r="B168" s="245"/>
      <c r="C168" s="245"/>
      <c r="D168" s="245"/>
      <c r="E168" s="245"/>
    </row>
    <row r="169" spans="1:5" customFormat="1" ht="15" customHeight="1" x14ac:dyDescent="0.2">
      <c r="A169" s="245"/>
      <c r="B169" s="245"/>
      <c r="C169" s="245"/>
      <c r="D169" s="245"/>
      <c r="E169" s="245"/>
    </row>
    <row r="170" spans="1:5" customFormat="1" ht="15" customHeight="1" x14ac:dyDescent="0.2">
      <c r="A170" s="245"/>
      <c r="B170" s="245"/>
      <c r="C170" s="245"/>
      <c r="D170" s="245"/>
      <c r="E170" s="245"/>
    </row>
    <row r="171" spans="1:5" customFormat="1" ht="15" customHeight="1" x14ac:dyDescent="0.2">
      <c r="A171" s="245"/>
      <c r="B171" s="245"/>
      <c r="C171" s="245"/>
      <c r="D171" s="245"/>
      <c r="E171" s="245"/>
    </row>
    <row r="172" spans="1:5" customFormat="1" ht="15" customHeight="1" x14ac:dyDescent="0.2">
      <c r="A172" s="245"/>
      <c r="B172" s="245"/>
      <c r="C172" s="245"/>
      <c r="D172" s="245"/>
      <c r="E172" s="245"/>
    </row>
    <row r="173" spans="1:5" customFormat="1" ht="15" customHeight="1" x14ac:dyDescent="0.2">
      <c r="A173" s="245"/>
      <c r="B173" s="245"/>
      <c r="C173" s="245"/>
      <c r="D173" s="245"/>
      <c r="E173" s="245"/>
    </row>
    <row r="174" spans="1:5" customFormat="1" ht="15" customHeight="1" x14ac:dyDescent="0.2">
      <c r="A174" s="245"/>
      <c r="B174" s="245"/>
      <c r="C174" s="245"/>
      <c r="D174" s="245"/>
      <c r="E174" s="245"/>
    </row>
    <row r="175" spans="1:5" customFormat="1" ht="15" customHeight="1" x14ac:dyDescent="0.2">
      <c r="A175" s="245"/>
      <c r="B175" s="245"/>
      <c r="C175" s="245"/>
      <c r="D175" s="245"/>
      <c r="E175" s="245"/>
    </row>
    <row r="176" spans="1:5" customFormat="1" ht="15" customHeight="1" x14ac:dyDescent="0.2">
      <c r="A176" s="245"/>
      <c r="B176" s="245"/>
      <c r="C176" s="245"/>
      <c r="D176" s="245"/>
      <c r="E176" s="245"/>
    </row>
    <row r="177" spans="1:5" customFormat="1" ht="15" customHeight="1" x14ac:dyDescent="0.2"/>
    <row r="178" spans="1:5" customFormat="1" ht="15" customHeight="1" x14ac:dyDescent="0.25">
      <c r="A178" s="25" t="s">
        <v>17</v>
      </c>
      <c r="B178" s="27"/>
      <c r="C178" s="27"/>
      <c r="D178" s="27"/>
      <c r="E178" s="138"/>
    </row>
    <row r="179" spans="1:5" customFormat="1" ht="15" customHeight="1" x14ac:dyDescent="0.2">
      <c r="A179" s="29" t="s">
        <v>122</v>
      </c>
      <c r="B179" s="11"/>
      <c r="C179" s="11"/>
      <c r="D179" s="11"/>
      <c r="E179" s="138" t="s">
        <v>123</v>
      </c>
    </row>
    <row r="180" spans="1:5" customFormat="1" ht="15" customHeight="1" x14ac:dyDescent="0.2"/>
    <row r="181" spans="1:5" customFormat="1" ht="15" customHeight="1" x14ac:dyDescent="0.2">
      <c r="B181" s="121" t="s">
        <v>49</v>
      </c>
      <c r="C181" s="140" t="s">
        <v>50</v>
      </c>
      <c r="D181" s="161" t="s">
        <v>51</v>
      </c>
      <c r="E181" s="142" t="s">
        <v>52</v>
      </c>
    </row>
    <row r="182" spans="1:5" customFormat="1" ht="15" customHeight="1" x14ac:dyDescent="0.2">
      <c r="B182" s="123">
        <v>300</v>
      </c>
      <c r="C182" s="151"/>
      <c r="D182" s="132" t="s">
        <v>131</v>
      </c>
      <c r="E182" s="126">
        <f>-151000-8500</f>
        <v>-159500</v>
      </c>
    </row>
    <row r="183" spans="1:5" customFormat="1" ht="15" customHeight="1" x14ac:dyDescent="0.2">
      <c r="B183" s="123">
        <v>301</v>
      </c>
      <c r="C183" s="151"/>
      <c r="D183" s="132" t="s">
        <v>131</v>
      </c>
      <c r="E183" s="126">
        <v>-10000</v>
      </c>
    </row>
    <row r="184" spans="1:5" customFormat="1" ht="15" customHeight="1" x14ac:dyDescent="0.2">
      <c r="B184" s="123">
        <v>301</v>
      </c>
      <c r="C184" s="151"/>
      <c r="D184" s="132" t="s">
        <v>131</v>
      </c>
      <c r="E184" s="126">
        <f>11000+8500</f>
        <v>19500</v>
      </c>
    </row>
    <row r="185" spans="1:5" customFormat="1" ht="15" customHeight="1" x14ac:dyDescent="0.2">
      <c r="B185" s="123">
        <v>300</v>
      </c>
      <c r="C185" s="151"/>
      <c r="D185" s="132" t="s">
        <v>131</v>
      </c>
      <c r="E185" s="126">
        <v>10000</v>
      </c>
    </row>
    <row r="186" spans="1:5" customFormat="1" ht="15" customHeight="1" x14ac:dyDescent="0.2">
      <c r="B186" s="123">
        <v>307</v>
      </c>
      <c r="C186" s="151"/>
      <c r="D186" s="132" t="s">
        <v>131</v>
      </c>
      <c r="E186" s="126">
        <v>140000</v>
      </c>
    </row>
    <row r="187" spans="1:5" customFormat="1" ht="15" customHeight="1" x14ac:dyDescent="0.2">
      <c r="B187" s="162"/>
      <c r="C187" s="146" t="s">
        <v>54</v>
      </c>
      <c r="D187" s="178"/>
      <c r="E187" s="163">
        <f>SUM(E182:E186)</f>
        <v>0</v>
      </c>
    </row>
    <row r="188" spans="1:5" customFormat="1" ht="15" customHeight="1" x14ac:dyDescent="0.2"/>
    <row r="189" spans="1:5" customFormat="1" ht="15" customHeight="1" x14ac:dyDescent="0.2"/>
    <row r="190" spans="1:5" customFormat="1" ht="15" customHeight="1" x14ac:dyDescent="0.25">
      <c r="A190" s="4" t="s">
        <v>316</v>
      </c>
    </row>
    <row r="191" spans="1:5" customFormat="1" ht="15" customHeight="1" x14ac:dyDescent="0.2">
      <c r="A191" s="249" t="s">
        <v>153</v>
      </c>
      <c r="B191" s="249"/>
      <c r="C191" s="249"/>
      <c r="D191" s="249"/>
      <c r="E191" s="249"/>
    </row>
    <row r="192" spans="1:5" customFormat="1" ht="15" customHeight="1" x14ac:dyDescent="0.2">
      <c r="A192" s="249"/>
      <c r="B192" s="249"/>
      <c r="C192" s="249"/>
      <c r="D192" s="249"/>
      <c r="E192" s="249"/>
    </row>
    <row r="193" spans="1:5" customFormat="1" ht="15" customHeight="1" x14ac:dyDescent="0.2">
      <c r="A193" s="245" t="s">
        <v>349</v>
      </c>
      <c r="B193" s="245"/>
      <c r="C193" s="245"/>
      <c r="D193" s="245"/>
      <c r="E193" s="245"/>
    </row>
    <row r="194" spans="1:5" customFormat="1" ht="15" customHeight="1" x14ac:dyDescent="0.2">
      <c r="A194" s="245"/>
      <c r="B194" s="245"/>
      <c r="C194" s="245"/>
      <c r="D194" s="245"/>
      <c r="E194" s="245"/>
    </row>
    <row r="195" spans="1:5" customFormat="1" ht="15" customHeight="1" x14ac:dyDescent="0.2">
      <c r="A195" s="245"/>
      <c r="B195" s="245"/>
      <c r="C195" s="245"/>
      <c r="D195" s="245"/>
      <c r="E195" s="245"/>
    </row>
    <row r="196" spans="1:5" customFormat="1" ht="15" customHeight="1" x14ac:dyDescent="0.2">
      <c r="A196" s="245"/>
      <c r="B196" s="245"/>
      <c r="C196" s="245"/>
      <c r="D196" s="245"/>
      <c r="E196" s="245"/>
    </row>
    <row r="197" spans="1:5" customFormat="1" ht="15" customHeight="1" x14ac:dyDescent="0.2">
      <c r="A197" s="245"/>
      <c r="B197" s="245"/>
      <c r="C197" s="245"/>
      <c r="D197" s="245"/>
      <c r="E197" s="245"/>
    </row>
    <row r="198" spans="1:5" customFormat="1" ht="15" customHeight="1" x14ac:dyDescent="0.2">
      <c r="A198" s="245"/>
      <c r="B198" s="245"/>
      <c r="C198" s="245"/>
      <c r="D198" s="245"/>
      <c r="E198" s="245"/>
    </row>
    <row r="199" spans="1:5" customFormat="1" ht="15" customHeight="1" x14ac:dyDescent="0.2">
      <c r="A199" s="245"/>
      <c r="B199" s="245"/>
      <c r="C199" s="245"/>
      <c r="D199" s="245"/>
      <c r="E199" s="245"/>
    </row>
    <row r="200" spans="1:5" customFormat="1" ht="15" customHeight="1" x14ac:dyDescent="0.2">
      <c r="A200" s="245"/>
      <c r="B200" s="245"/>
      <c r="C200" s="245"/>
      <c r="D200" s="245"/>
      <c r="E200" s="245"/>
    </row>
    <row r="201" spans="1:5" customFormat="1" ht="15" customHeight="1" x14ac:dyDescent="0.2">
      <c r="A201" s="245"/>
      <c r="B201" s="245"/>
      <c r="C201" s="245"/>
      <c r="D201" s="245"/>
      <c r="E201" s="245"/>
    </row>
    <row r="202" spans="1:5" customFormat="1" ht="15" customHeight="1" x14ac:dyDescent="0.2"/>
    <row r="203" spans="1:5" customFormat="1" ht="15" customHeight="1" x14ac:dyDescent="0.25">
      <c r="A203" s="25" t="s">
        <v>17</v>
      </c>
      <c r="B203" s="27"/>
      <c r="C203" s="27"/>
      <c r="D203" s="27"/>
      <c r="E203" s="138"/>
    </row>
    <row r="204" spans="1:5" customFormat="1" ht="15" customHeight="1" x14ac:dyDescent="0.2">
      <c r="A204" s="29" t="s">
        <v>122</v>
      </c>
      <c r="B204" s="11"/>
      <c r="C204" s="11"/>
      <c r="D204" s="11"/>
      <c r="E204" s="138" t="s">
        <v>123</v>
      </c>
    </row>
    <row r="205" spans="1:5" customFormat="1" ht="15" customHeight="1" x14ac:dyDescent="0.2"/>
    <row r="206" spans="1:5" customFormat="1" ht="15" customHeight="1" x14ac:dyDescent="0.2">
      <c r="B206" s="121" t="s">
        <v>49</v>
      </c>
      <c r="C206" s="140" t="s">
        <v>50</v>
      </c>
      <c r="D206" s="161" t="s">
        <v>51</v>
      </c>
      <c r="E206" s="142" t="s">
        <v>52</v>
      </c>
    </row>
    <row r="207" spans="1:5" customFormat="1" ht="15" customHeight="1" x14ac:dyDescent="0.2">
      <c r="B207" s="123">
        <v>13</v>
      </c>
      <c r="C207" s="151"/>
      <c r="D207" s="132" t="s">
        <v>124</v>
      </c>
      <c r="E207" s="126">
        <v>-232496.99</v>
      </c>
    </row>
    <row r="208" spans="1:5" customFormat="1" ht="15" customHeight="1" x14ac:dyDescent="0.2">
      <c r="B208" s="123">
        <v>303</v>
      </c>
      <c r="C208" s="151"/>
      <c r="D208" s="132" t="s">
        <v>131</v>
      </c>
      <c r="E208" s="126">
        <v>232496.99</v>
      </c>
    </row>
    <row r="209" spans="1:7" ht="15" customHeight="1" x14ac:dyDescent="0.2">
      <c r="B209" s="162"/>
      <c r="C209" s="146" t="s">
        <v>54</v>
      </c>
      <c r="D209" s="178"/>
      <c r="E209" s="163">
        <f>SUM(E207:E208)</f>
        <v>0</v>
      </c>
      <c r="G209"/>
    </row>
    <row r="210" spans="1:7" ht="15" customHeight="1" x14ac:dyDescent="0.2">
      <c r="G210"/>
    </row>
    <row r="211" spans="1:7" ht="15" customHeight="1" x14ac:dyDescent="0.2">
      <c r="G211"/>
    </row>
    <row r="212" spans="1:7" ht="15" customHeight="1" x14ac:dyDescent="0.2">
      <c r="G212"/>
    </row>
    <row r="213" spans="1:7" ht="15" customHeight="1" x14ac:dyDescent="0.2">
      <c r="G213"/>
    </row>
    <row r="214" spans="1:7" ht="15" customHeight="1" x14ac:dyDescent="0.25">
      <c r="A214" s="4" t="s">
        <v>317</v>
      </c>
      <c r="G214"/>
    </row>
    <row r="215" spans="1:7" ht="15" customHeight="1" x14ac:dyDescent="0.2">
      <c r="A215" s="249" t="s">
        <v>153</v>
      </c>
      <c r="B215" s="249"/>
      <c r="C215" s="249"/>
      <c r="D215" s="249"/>
      <c r="E215" s="249"/>
      <c r="G215"/>
    </row>
    <row r="216" spans="1:7" ht="15" customHeight="1" x14ac:dyDescent="0.2">
      <c r="A216" s="249"/>
      <c r="B216" s="249"/>
      <c r="C216" s="249"/>
      <c r="D216" s="249"/>
      <c r="E216" s="249"/>
      <c r="G216"/>
    </row>
    <row r="217" spans="1:7" ht="15" customHeight="1" x14ac:dyDescent="0.2">
      <c r="A217" s="245" t="s">
        <v>350</v>
      </c>
      <c r="B217" s="245"/>
      <c r="C217" s="245"/>
      <c r="D217" s="245"/>
      <c r="E217" s="245"/>
      <c r="G217"/>
    </row>
    <row r="218" spans="1:7" ht="15" customHeight="1" x14ac:dyDescent="0.2">
      <c r="A218" s="245"/>
      <c r="B218" s="245"/>
      <c r="C218" s="245"/>
      <c r="D218" s="245"/>
      <c r="E218" s="245"/>
      <c r="G218"/>
    </row>
    <row r="219" spans="1:7" ht="15" customHeight="1" x14ac:dyDescent="0.2">
      <c r="A219" s="245"/>
      <c r="B219" s="245"/>
      <c r="C219" s="245"/>
      <c r="D219" s="245"/>
      <c r="E219" s="245"/>
      <c r="G219"/>
    </row>
    <row r="220" spans="1:7" ht="15" customHeight="1" x14ac:dyDescent="0.2">
      <c r="A220" s="245"/>
      <c r="B220" s="245"/>
      <c r="C220" s="245"/>
      <c r="D220" s="245"/>
      <c r="E220" s="245"/>
      <c r="G220"/>
    </row>
    <row r="221" spans="1:7" ht="15" customHeight="1" x14ac:dyDescent="0.2">
      <c r="A221" s="245"/>
      <c r="B221" s="245"/>
      <c r="C221" s="245"/>
      <c r="D221" s="245"/>
      <c r="E221" s="245"/>
      <c r="G221"/>
    </row>
    <row r="222" spans="1:7" ht="15" customHeight="1" x14ac:dyDescent="0.2">
      <c r="A222" s="245"/>
      <c r="B222" s="245"/>
      <c r="C222" s="245"/>
      <c r="D222" s="245"/>
      <c r="E222" s="245"/>
      <c r="G222"/>
    </row>
    <row r="223" spans="1:7" ht="15" customHeight="1" x14ac:dyDescent="0.2">
      <c r="A223" s="245"/>
      <c r="B223" s="245"/>
      <c r="C223" s="245"/>
      <c r="D223" s="245"/>
      <c r="E223" s="245"/>
      <c r="G223"/>
    </row>
    <row r="224" spans="1:7" ht="15" customHeight="1" x14ac:dyDescent="0.2">
      <c r="A224" s="245"/>
      <c r="B224" s="245"/>
      <c r="C224" s="245"/>
      <c r="D224" s="245"/>
      <c r="E224" s="245"/>
      <c r="G224"/>
    </row>
    <row r="225" spans="1:7" ht="15" customHeight="1" x14ac:dyDescent="0.2">
      <c r="A225" s="245"/>
      <c r="B225" s="245"/>
      <c r="C225" s="245"/>
      <c r="D225" s="245"/>
      <c r="E225" s="245"/>
    </row>
    <row r="226" spans="1:7" ht="15" customHeight="1" x14ac:dyDescent="0.2"/>
    <row r="227" spans="1:7" ht="15" customHeight="1" x14ac:dyDescent="0.25">
      <c r="A227" s="25" t="s">
        <v>17</v>
      </c>
      <c r="B227" s="27"/>
      <c r="C227" s="27"/>
      <c r="D227" s="27"/>
      <c r="E227" s="138"/>
    </row>
    <row r="228" spans="1:7" ht="15" customHeight="1" x14ac:dyDescent="0.2">
      <c r="A228" s="29" t="s">
        <v>122</v>
      </c>
      <c r="B228" s="11"/>
      <c r="C228" s="11"/>
      <c r="D228" s="11"/>
      <c r="E228" s="138" t="s">
        <v>123</v>
      </c>
    </row>
    <row r="229" spans="1:7" ht="15" customHeight="1" x14ac:dyDescent="0.2"/>
    <row r="230" spans="1:7" ht="15" customHeight="1" x14ac:dyDescent="0.2">
      <c r="B230" s="121" t="s">
        <v>49</v>
      </c>
      <c r="C230" s="140" t="s">
        <v>50</v>
      </c>
      <c r="D230" s="161" t="s">
        <v>51</v>
      </c>
      <c r="E230" s="142" t="s">
        <v>52</v>
      </c>
    </row>
    <row r="231" spans="1:7" ht="15" customHeight="1" x14ac:dyDescent="0.2">
      <c r="B231" s="123">
        <v>10</v>
      </c>
      <c r="C231" s="151"/>
      <c r="D231" s="132" t="s">
        <v>124</v>
      </c>
      <c r="E231" s="126">
        <v>-483325.25</v>
      </c>
    </row>
    <row r="232" spans="1:7" ht="15" customHeight="1" x14ac:dyDescent="0.2">
      <c r="B232" s="123">
        <v>10</v>
      </c>
      <c r="C232" s="151"/>
      <c r="D232" s="132" t="s">
        <v>131</v>
      </c>
      <c r="E232" s="126">
        <v>-21992</v>
      </c>
      <c r="G232" s="47">
        <f>SUM(E231:E232)</f>
        <v>-505317.25</v>
      </c>
    </row>
    <row r="233" spans="1:7" ht="15" customHeight="1" x14ac:dyDescent="0.2">
      <c r="B233" s="123">
        <v>10</v>
      </c>
      <c r="C233" s="151"/>
      <c r="D233" s="132" t="s">
        <v>124</v>
      </c>
      <c r="E233" s="126">
        <v>500000</v>
      </c>
    </row>
    <row r="234" spans="1:7" ht="15" customHeight="1" x14ac:dyDescent="0.2">
      <c r="B234" s="123">
        <v>10</v>
      </c>
      <c r="C234" s="151"/>
      <c r="D234" s="132" t="s">
        <v>131</v>
      </c>
      <c r="E234" s="126">
        <v>5317.25</v>
      </c>
    </row>
    <row r="235" spans="1:7" ht="15" customHeight="1" x14ac:dyDescent="0.2">
      <c r="B235" s="162"/>
      <c r="C235" s="146" t="s">
        <v>54</v>
      </c>
      <c r="D235" s="178"/>
      <c r="E235" s="163">
        <f>SUM(E231:E234)</f>
        <v>0</v>
      </c>
    </row>
    <row r="236" spans="1:7" ht="15" customHeight="1" x14ac:dyDescent="0.2"/>
    <row r="237" spans="1:7" ht="15" customHeight="1" x14ac:dyDescent="0.2"/>
    <row r="238" spans="1:7" ht="15" customHeight="1" x14ac:dyDescent="0.25">
      <c r="A238" s="4" t="s">
        <v>318</v>
      </c>
    </row>
    <row r="239" spans="1:7" ht="15" customHeight="1" x14ac:dyDescent="0.2">
      <c r="A239" s="249" t="s">
        <v>140</v>
      </c>
      <c r="B239" s="249"/>
      <c r="C239" s="249"/>
      <c r="D239" s="249"/>
      <c r="E239" s="249"/>
    </row>
    <row r="240" spans="1:7" ht="15" customHeight="1" x14ac:dyDescent="0.2">
      <c r="A240" s="249"/>
      <c r="B240" s="249"/>
      <c r="C240" s="249"/>
      <c r="D240" s="249"/>
      <c r="E240" s="249"/>
    </row>
    <row r="241" spans="1:7" ht="15" customHeight="1" x14ac:dyDescent="0.2">
      <c r="A241" s="250" t="s">
        <v>319</v>
      </c>
      <c r="B241" s="250"/>
      <c r="C241" s="250"/>
      <c r="D241" s="250"/>
      <c r="E241" s="250"/>
      <c r="G241"/>
    </row>
    <row r="242" spans="1:7" ht="15" customHeight="1" x14ac:dyDescent="0.2">
      <c r="A242" s="250"/>
      <c r="B242" s="250"/>
      <c r="C242" s="250"/>
      <c r="D242" s="250"/>
      <c r="E242" s="250"/>
      <c r="G242"/>
    </row>
    <row r="243" spans="1:7" ht="15" customHeight="1" x14ac:dyDescent="0.2">
      <c r="A243" s="250"/>
      <c r="B243" s="250"/>
      <c r="C243" s="250"/>
      <c r="D243" s="250"/>
      <c r="E243" s="250"/>
      <c r="G243"/>
    </row>
    <row r="244" spans="1:7" ht="15" customHeight="1" x14ac:dyDescent="0.2">
      <c r="A244" s="250"/>
      <c r="B244" s="250"/>
      <c r="C244" s="250"/>
      <c r="D244" s="250"/>
      <c r="E244" s="250"/>
      <c r="G244"/>
    </row>
    <row r="245" spans="1:7" ht="15" customHeight="1" x14ac:dyDescent="0.2">
      <c r="A245" s="250"/>
      <c r="B245" s="250"/>
      <c r="C245" s="250"/>
      <c r="D245" s="250"/>
      <c r="E245" s="250"/>
      <c r="G245"/>
    </row>
    <row r="246" spans="1:7" ht="15" customHeight="1" x14ac:dyDescent="0.2">
      <c r="A246" s="250"/>
      <c r="B246" s="250"/>
      <c r="C246" s="250"/>
      <c r="D246" s="250"/>
      <c r="E246" s="250"/>
      <c r="G246"/>
    </row>
    <row r="247" spans="1:7" ht="15" customHeight="1" x14ac:dyDescent="0.2">
      <c r="A247" s="250"/>
      <c r="B247" s="250"/>
      <c r="C247" s="250"/>
      <c r="D247" s="250"/>
      <c r="E247" s="250"/>
      <c r="G247"/>
    </row>
    <row r="248" spans="1:7" ht="15" customHeight="1" x14ac:dyDescent="0.2">
      <c r="A248" s="104"/>
      <c r="B248" s="104"/>
      <c r="C248" s="104"/>
      <c r="D248" s="104"/>
      <c r="E248" s="104"/>
      <c r="G248"/>
    </row>
    <row r="249" spans="1:7" ht="15" customHeight="1" x14ac:dyDescent="0.25">
      <c r="A249" s="25" t="s">
        <v>17</v>
      </c>
      <c r="B249" s="27"/>
      <c r="C249" s="27"/>
      <c r="D249" s="27"/>
      <c r="E249" s="27"/>
      <c r="G249"/>
    </row>
    <row r="250" spans="1:7" ht="15" customHeight="1" x14ac:dyDescent="0.2">
      <c r="A250" s="7" t="s">
        <v>87</v>
      </c>
      <c r="B250" s="27"/>
      <c r="C250" s="27"/>
      <c r="D250" s="27"/>
      <c r="E250" s="28" t="s">
        <v>88</v>
      </c>
      <c r="G250"/>
    </row>
    <row r="251" spans="1:7" ht="15" customHeight="1" x14ac:dyDescent="0.2">
      <c r="A251" s="169"/>
      <c r="B251" s="93"/>
      <c r="C251" s="27"/>
      <c r="D251" s="27"/>
      <c r="E251" s="76"/>
      <c r="G251"/>
    </row>
    <row r="252" spans="1:7" ht="15" customHeight="1" x14ac:dyDescent="0.2">
      <c r="B252" s="140" t="s">
        <v>142</v>
      </c>
      <c r="C252" s="140" t="s">
        <v>50</v>
      </c>
      <c r="D252" s="141" t="s">
        <v>55</v>
      </c>
      <c r="E252" s="121" t="s">
        <v>52</v>
      </c>
      <c r="G252"/>
    </row>
    <row r="253" spans="1:7" ht="15" customHeight="1" x14ac:dyDescent="0.2">
      <c r="B253" s="182">
        <v>15</v>
      </c>
      <c r="C253" s="151"/>
      <c r="D253" s="157" t="s">
        <v>89</v>
      </c>
      <c r="E253" s="158">
        <v>-1188</v>
      </c>
      <c r="G253"/>
    </row>
    <row r="254" spans="1:7" ht="15" customHeight="1" x14ac:dyDescent="0.2">
      <c r="B254" s="182">
        <v>15</v>
      </c>
      <c r="C254" s="151"/>
      <c r="D254" s="157" t="s">
        <v>95</v>
      </c>
      <c r="E254" s="158">
        <v>1188</v>
      </c>
      <c r="G254"/>
    </row>
    <row r="255" spans="1:7" ht="15" customHeight="1" x14ac:dyDescent="0.2">
      <c r="B255" s="182"/>
      <c r="C255" s="146" t="s">
        <v>54</v>
      </c>
      <c r="D255" s="147"/>
      <c r="E255" s="148">
        <f>SUM(E253:E254)</f>
        <v>0</v>
      </c>
      <c r="G255"/>
    </row>
    <row r="256" spans="1:7" ht="15" customHeight="1" x14ac:dyDescent="0.2">
      <c r="G256"/>
    </row>
    <row r="257" spans="1:7" ht="15" customHeight="1" x14ac:dyDescent="0.2">
      <c r="G257"/>
    </row>
    <row r="258" spans="1:7" ht="15" customHeight="1" x14ac:dyDescent="0.25">
      <c r="A258" s="4" t="s">
        <v>320</v>
      </c>
      <c r="G258"/>
    </row>
    <row r="259" spans="1:7" ht="15" customHeight="1" x14ac:dyDescent="0.2">
      <c r="A259" s="246" t="s">
        <v>85</v>
      </c>
      <c r="B259" s="246"/>
      <c r="C259" s="246"/>
      <c r="D259" s="246"/>
      <c r="E259" s="246"/>
      <c r="G259"/>
    </row>
    <row r="260" spans="1:7" ht="15" customHeight="1" x14ac:dyDescent="0.2">
      <c r="A260" s="246"/>
      <c r="B260" s="246"/>
      <c r="C260" s="246"/>
      <c r="D260" s="246"/>
      <c r="E260" s="246"/>
      <c r="G260"/>
    </row>
    <row r="261" spans="1:7" ht="15" customHeight="1" x14ac:dyDescent="0.2">
      <c r="A261" s="245" t="s">
        <v>321</v>
      </c>
      <c r="B261" s="245"/>
      <c r="C261" s="245"/>
      <c r="D261" s="245"/>
      <c r="E261" s="245"/>
      <c r="G261"/>
    </row>
    <row r="262" spans="1:7" ht="15" customHeight="1" x14ac:dyDescent="0.2">
      <c r="A262" s="245"/>
      <c r="B262" s="245"/>
      <c r="C262" s="245"/>
      <c r="D262" s="245"/>
      <c r="E262" s="245"/>
      <c r="G262"/>
    </row>
    <row r="263" spans="1:7" ht="15" customHeight="1" x14ac:dyDescent="0.2">
      <c r="A263" s="245"/>
      <c r="B263" s="245"/>
      <c r="C263" s="245"/>
      <c r="D263" s="245"/>
      <c r="E263" s="245"/>
      <c r="G263"/>
    </row>
    <row r="264" spans="1:7" ht="15" customHeight="1" x14ac:dyDescent="0.2">
      <c r="A264" s="245"/>
      <c r="B264" s="245"/>
      <c r="C264" s="245"/>
      <c r="D264" s="245"/>
      <c r="E264" s="245"/>
      <c r="G264"/>
    </row>
    <row r="265" spans="1:7" ht="15" customHeight="1" x14ac:dyDescent="0.2">
      <c r="A265" s="245"/>
      <c r="B265" s="245"/>
      <c r="C265" s="245"/>
      <c r="D265" s="245"/>
      <c r="E265" s="245"/>
      <c r="G265"/>
    </row>
    <row r="266" spans="1:7" ht="15" customHeight="1" x14ac:dyDescent="0.2">
      <c r="A266" s="245"/>
      <c r="B266" s="245"/>
      <c r="C266" s="245"/>
      <c r="D266" s="245"/>
      <c r="E266" s="245"/>
      <c r="G266"/>
    </row>
    <row r="267" spans="1:7" ht="15" customHeight="1" x14ac:dyDescent="0.2">
      <c r="A267" s="36"/>
      <c r="B267" s="36"/>
      <c r="C267" s="36"/>
      <c r="D267" s="36"/>
      <c r="E267" s="36"/>
      <c r="G267"/>
    </row>
    <row r="268" spans="1:7" ht="15" customHeight="1" x14ac:dyDescent="0.25">
      <c r="A268" s="5" t="s">
        <v>17</v>
      </c>
      <c r="B268" s="6"/>
      <c r="C268" s="6"/>
      <c r="D268" s="138"/>
      <c r="E268" s="138"/>
      <c r="G268"/>
    </row>
    <row r="269" spans="1:7" ht="15" customHeight="1" x14ac:dyDescent="0.2">
      <c r="A269" s="7" t="s">
        <v>87</v>
      </c>
      <c r="B269" s="6"/>
      <c r="C269" s="6"/>
      <c r="D269" s="6"/>
      <c r="E269" s="8" t="s">
        <v>88</v>
      </c>
      <c r="G269"/>
    </row>
    <row r="270" spans="1:7" ht="15" customHeight="1" x14ac:dyDescent="0.2">
      <c r="A270" s="120"/>
      <c r="B270" s="70"/>
      <c r="C270" s="6"/>
      <c r="D270" s="120"/>
      <c r="E270" s="71"/>
      <c r="G270"/>
    </row>
    <row r="271" spans="1:7" ht="15" customHeight="1" x14ac:dyDescent="0.2">
      <c r="A271" s="63"/>
      <c r="B271" s="140" t="s">
        <v>49</v>
      </c>
      <c r="C271" s="121" t="s">
        <v>50</v>
      </c>
      <c r="D271" s="131" t="s">
        <v>55</v>
      </c>
      <c r="E271" s="121" t="s">
        <v>52</v>
      </c>
      <c r="G271"/>
    </row>
    <row r="272" spans="1:7" ht="15" customHeight="1" x14ac:dyDescent="0.2">
      <c r="A272" s="149"/>
      <c r="B272" s="123">
        <v>10</v>
      </c>
      <c r="C272" s="151"/>
      <c r="D272" s="152" t="s">
        <v>89</v>
      </c>
      <c r="E272" s="126">
        <v>-3546326.74</v>
      </c>
      <c r="G272"/>
    </row>
    <row r="273" spans="1:7" ht="15" customHeight="1" x14ac:dyDescent="0.2">
      <c r="A273" s="149"/>
      <c r="B273" s="123">
        <v>10</v>
      </c>
      <c r="C273" s="151"/>
      <c r="D273" s="157" t="s">
        <v>95</v>
      </c>
      <c r="E273" s="126">
        <f>-15935-696955</f>
        <v>-712890</v>
      </c>
    </row>
    <row r="274" spans="1:7" ht="15" customHeight="1" x14ac:dyDescent="0.2">
      <c r="A274" s="133"/>
      <c r="B274" s="145"/>
      <c r="C274" s="128" t="s">
        <v>54</v>
      </c>
      <c r="D274" s="135"/>
      <c r="E274" s="136">
        <f>SUM(E272:E273)</f>
        <v>-4259216.74</v>
      </c>
    </row>
    <row r="275" spans="1:7" ht="15" customHeight="1" x14ac:dyDescent="0.2"/>
    <row r="276" spans="1:7" ht="15" customHeight="1" x14ac:dyDescent="0.25">
      <c r="A276" s="5" t="s">
        <v>17</v>
      </c>
      <c r="B276" s="6"/>
      <c r="C276" s="6"/>
      <c r="D276" s="6"/>
      <c r="E276" s="6"/>
    </row>
    <row r="277" spans="1:7" ht="15" customHeight="1" x14ac:dyDescent="0.2">
      <c r="A277" s="7" t="s">
        <v>67</v>
      </c>
      <c r="B277" s="6"/>
      <c r="C277" s="6"/>
      <c r="D277" s="6"/>
      <c r="E277" s="8" t="s">
        <v>68</v>
      </c>
    </row>
    <row r="278" spans="1:7" ht="15" customHeight="1" x14ac:dyDescent="0.25">
      <c r="A278" s="120"/>
      <c r="B278" s="5"/>
      <c r="C278" s="6"/>
      <c r="D278" s="6"/>
      <c r="E278" s="10"/>
    </row>
    <row r="279" spans="1:7" ht="15" customHeight="1" x14ac:dyDescent="0.2">
      <c r="A279" s="63"/>
      <c r="B279" s="66"/>
      <c r="C279" s="121" t="s">
        <v>50</v>
      </c>
      <c r="D279" s="131" t="s">
        <v>55</v>
      </c>
      <c r="E279" s="121" t="s">
        <v>52</v>
      </c>
    </row>
    <row r="280" spans="1:7" ht="15" customHeight="1" x14ac:dyDescent="0.2">
      <c r="A280" s="155"/>
      <c r="B280" s="159"/>
      <c r="C280" s="151">
        <v>6409</v>
      </c>
      <c r="D280" s="157" t="s">
        <v>76</v>
      </c>
      <c r="E280" s="126">
        <v>4259216.74</v>
      </c>
      <c r="G280" s="47">
        <f>+E280+E273</f>
        <v>3546326.74</v>
      </c>
    </row>
    <row r="281" spans="1:7" ht="15" customHeight="1" x14ac:dyDescent="0.2">
      <c r="A281" s="133"/>
      <c r="B281" s="160"/>
      <c r="C281" s="128" t="s">
        <v>54</v>
      </c>
      <c r="D281" s="135"/>
      <c r="E281" s="136">
        <f>SUM(E280:E280)</f>
        <v>4259216.74</v>
      </c>
    </row>
    <row r="282" spans="1:7" ht="15" customHeight="1" x14ac:dyDescent="0.2"/>
    <row r="283" spans="1:7" ht="15" customHeight="1" x14ac:dyDescent="0.2"/>
    <row r="284" spans="1:7" ht="15" customHeight="1" x14ac:dyDescent="0.25">
      <c r="A284" s="4" t="s">
        <v>322</v>
      </c>
    </row>
    <row r="285" spans="1:7" ht="15" customHeight="1" x14ac:dyDescent="0.2">
      <c r="A285" s="246" t="s">
        <v>85</v>
      </c>
      <c r="B285" s="246"/>
      <c r="C285" s="246"/>
      <c r="D285" s="246"/>
      <c r="E285" s="246"/>
    </row>
    <row r="286" spans="1:7" ht="15" customHeight="1" x14ac:dyDescent="0.2">
      <c r="A286" s="246"/>
      <c r="B286" s="246"/>
      <c r="C286" s="246"/>
      <c r="D286" s="246"/>
      <c r="E286" s="246"/>
    </row>
    <row r="287" spans="1:7" ht="15" customHeight="1" x14ac:dyDescent="0.2">
      <c r="A287" s="245" t="s">
        <v>323</v>
      </c>
      <c r="B287" s="245"/>
      <c r="C287" s="245"/>
      <c r="D287" s="245"/>
      <c r="E287" s="245"/>
    </row>
    <row r="288" spans="1:7" ht="15" customHeight="1" x14ac:dyDescent="0.2">
      <c r="A288" s="245"/>
      <c r="B288" s="245"/>
      <c r="C288" s="245"/>
      <c r="D288" s="245"/>
      <c r="E288" s="245"/>
    </row>
    <row r="289" spans="1:7" ht="15" customHeight="1" x14ac:dyDescent="0.2">
      <c r="A289" s="245"/>
      <c r="B289" s="245"/>
      <c r="C289" s="245"/>
      <c r="D289" s="245"/>
      <c r="E289" s="245"/>
      <c r="G289"/>
    </row>
    <row r="290" spans="1:7" ht="15" customHeight="1" x14ac:dyDescent="0.2">
      <c r="A290" s="245"/>
      <c r="B290" s="245"/>
      <c r="C290" s="245"/>
      <c r="D290" s="245"/>
      <c r="E290" s="245"/>
      <c r="G290"/>
    </row>
    <row r="291" spans="1:7" ht="15" customHeight="1" x14ac:dyDescent="0.2">
      <c r="A291" s="245"/>
      <c r="B291" s="245"/>
      <c r="C291" s="245"/>
      <c r="D291" s="245"/>
      <c r="E291" s="245"/>
      <c r="G291"/>
    </row>
    <row r="292" spans="1:7" ht="15" customHeight="1" x14ac:dyDescent="0.2">
      <c r="A292" s="245"/>
      <c r="B292" s="245"/>
      <c r="C292" s="245"/>
      <c r="D292" s="245"/>
      <c r="E292" s="245"/>
      <c r="G292"/>
    </row>
    <row r="293" spans="1:7" ht="15" customHeight="1" x14ac:dyDescent="0.2">
      <c r="A293" s="36"/>
      <c r="B293" s="36"/>
      <c r="C293" s="36"/>
      <c r="D293" s="36"/>
      <c r="E293" s="36"/>
      <c r="G293"/>
    </row>
    <row r="294" spans="1:7" ht="15" customHeight="1" x14ac:dyDescent="0.25">
      <c r="A294" s="5" t="s">
        <v>17</v>
      </c>
      <c r="B294" s="6"/>
      <c r="C294" s="6"/>
      <c r="D294" s="138"/>
      <c r="E294" s="138"/>
      <c r="G294"/>
    </row>
    <row r="295" spans="1:7" ht="15" customHeight="1" x14ac:dyDescent="0.2">
      <c r="A295" s="7" t="s">
        <v>87</v>
      </c>
      <c r="B295" s="6"/>
      <c r="C295" s="6"/>
      <c r="D295" s="6"/>
      <c r="E295" s="8" t="s">
        <v>88</v>
      </c>
      <c r="G295"/>
    </row>
    <row r="296" spans="1:7" ht="15" customHeight="1" x14ac:dyDescent="0.2">
      <c r="A296" s="120"/>
      <c r="B296" s="70"/>
      <c r="C296" s="6"/>
      <c r="D296" s="120"/>
      <c r="E296" s="71"/>
      <c r="G296"/>
    </row>
    <row r="297" spans="1:7" ht="15" customHeight="1" x14ac:dyDescent="0.2">
      <c r="A297" s="63"/>
      <c r="B297" s="140" t="s">
        <v>49</v>
      </c>
      <c r="C297" s="121" t="s">
        <v>50</v>
      </c>
      <c r="D297" s="131" t="s">
        <v>55</v>
      </c>
      <c r="E297" s="121" t="s">
        <v>52</v>
      </c>
      <c r="G297"/>
    </row>
    <row r="298" spans="1:7" ht="15" customHeight="1" x14ac:dyDescent="0.2">
      <c r="A298" s="149"/>
      <c r="B298" s="123">
        <v>11</v>
      </c>
      <c r="C298" s="151"/>
      <c r="D298" s="152" t="s">
        <v>89</v>
      </c>
      <c r="E298" s="126">
        <v>-488487</v>
      </c>
      <c r="G298"/>
    </row>
    <row r="299" spans="1:7" ht="15" customHeight="1" x14ac:dyDescent="0.2">
      <c r="A299" s="149"/>
      <c r="B299" s="123">
        <v>11</v>
      </c>
      <c r="C299" s="151"/>
      <c r="D299" s="157" t="s">
        <v>95</v>
      </c>
      <c r="E299" s="126">
        <f>-77680-72751.72-1199694.74</f>
        <v>-1350126.46</v>
      </c>
      <c r="G299"/>
    </row>
    <row r="300" spans="1:7" ht="15" customHeight="1" x14ac:dyDescent="0.2">
      <c r="A300" s="133"/>
      <c r="B300" s="145"/>
      <c r="C300" s="128" t="s">
        <v>54</v>
      </c>
      <c r="D300" s="135"/>
      <c r="E300" s="136">
        <f>SUM(E298:E299)</f>
        <v>-1838613.46</v>
      </c>
      <c r="G300"/>
    </row>
    <row r="301" spans="1:7" ht="15" customHeight="1" x14ac:dyDescent="0.2">
      <c r="G301"/>
    </row>
    <row r="302" spans="1:7" ht="15" customHeight="1" x14ac:dyDescent="0.25">
      <c r="A302" s="5" t="s">
        <v>17</v>
      </c>
      <c r="B302" s="6"/>
      <c r="C302" s="6"/>
      <c r="D302" s="6"/>
      <c r="E302" s="6"/>
      <c r="G302"/>
    </row>
    <row r="303" spans="1:7" ht="15" customHeight="1" x14ac:dyDescent="0.2">
      <c r="A303" s="7" t="s">
        <v>67</v>
      </c>
      <c r="B303" s="6"/>
      <c r="C303" s="6"/>
      <c r="D303" s="6"/>
      <c r="E303" s="8" t="s">
        <v>68</v>
      </c>
      <c r="G303"/>
    </row>
    <row r="304" spans="1:7" ht="15" customHeight="1" x14ac:dyDescent="0.25">
      <c r="A304" s="120"/>
      <c r="B304" s="5"/>
      <c r="C304" s="6"/>
      <c r="D304" s="6"/>
      <c r="E304" s="10"/>
      <c r="G304"/>
    </row>
    <row r="305" spans="1:7" ht="15" customHeight="1" x14ac:dyDescent="0.2">
      <c r="A305" s="63"/>
      <c r="B305" s="66"/>
      <c r="C305" s="121" t="s">
        <v>50</v>
      </c>
      <c r="D305" s="131" t="s">
        <v>55</v>
      </c>
      <c r="E305" s="121" t="s">
        <v>52</v>
      </c>
      <c r="G305"/>
    </row>
    <row r="306" spans="1:7" ht="15" customHeight="1" x14ac:dyDescent="0.2">
      <c r="A306" s="155"/>
      <c r="B306" s="159"/>
      <c r="C306" s="151">
        <v>6409</v>
      </c>
      <c r="D306" s="157" t="s">
        <v>76</v>
      </c>
      <c r="E306" s="126">
        <v>1838613.46</v>
      </c>
      <c r="G306"/>
    </row>
    <row r="307" spans="1:7" ht="15" customHeight="1" x14ac:dyDescent="0.2">
      <c r="A307" s="133"/>
      <c r="B307" s="160"/>
      <c r="C307" s="128" t="s">
        <v>54</v>
      </c>
      <c r="D307" s="135"/>
      <c r="E307" s="136">
        <f>SUM(E306:E306)</f>
        <v>1838613.46</v>
      </c>
      <c r="G307"/>
    </row>
    <row r="308" spans="1:7" ht="15" customHeight="1" x14ac:dyDescent="0.2">
      <c r="G308"/>
    </row>
    <row r="309" spans="1:7" ht="15" customHeight="1" x14ac:dyDescent="0.2">
      <c r="G309"/>
    </row>
    <row r="310" spans="1:7" ht="15" customHeight="1" x14ac:dyDescent="0.25">
      <c r="A310" s="4" t="s">
        <v>324</v>
      </c>
      <c r="G310"/>
    </row>
    <row r="311" spans="1:7" ht="15" customHeight="1" x14ac:dyDescent="0.2">
      <c r="A311" s="246" t="s">
        <v>85</v>
      </c>
      <c r="B311" s="246"/>
      <c r="C311" s="246"/>
      <c r="D311" s="246"/>
      <c r="E311" s="246"/>
      <c r="G311"/>
    </row>
    <row r="312" spans="1:7" ht="15" customHeight="1" x14ac:dyDescent="0.2">
      <c r="A312" s="246"/>
      <c r="B312" s="246"/>
      <c r="C312" s="246"/>
      <c r="D312" s="246"/>
      <c r="E312" s="246"/>
      <c r="G312"/>
    </row>
    <row r="313" spans="1:7" ht="15" customHeight="1" x14ac:dyDescent="0.2">
      <c r="A313" s="245" t="s">
        <v>325</v>
      </c>
      <c r="B313" s="245"/>
      <c r="C313" s="245"/>
      <c r="D313" s="245"/>
      <c r="E313" s="245"/>
      <c r="G313"/>
    </row>
    <row r="314" spans="1:7" ht="15" customHeight="1" x14ac:dyDescent="0.2">
      <c r="A314" s="245"/>
      <c r="B314" s="245"/>
      <c r="C314" s="245"/>
      <c r="D314" s="245"/>
      <c r="E314" s="245"/>
      <c r="G314"/>
    </row>
    <row r="315" spans="1:7" ht="15" customHeight="1" x14ac:dyDescent="0.2">
      <c r="A315" s="245"/>
      <c r="B315" s="245"/>
      <c r="C315" s="245"/>
      <c r="D315" s="245"/>
      <c r="E315" s="245"/>
      <c r="G315"/>
    </row>
    <row r="316" spans="1:7" ht="15" customHeight="1" x14ac:dyDescent="0.2">
      <c r="A316" s="245"/>
      <c r="B316" s="245"/>
      <c r="C316" s="245"/>
      <c r="D316" s="245"/>
      <c r="E316" s="245"/>
      <c r="G316"/>
    </row>
    <row r="317" spans="1:7" ht="15" customHeight="1" x14ac:dyDescent="0.2">
      <c r="A317" s="245"/>
      <c r="B317" s="245"/>
      <c r="C317" s="245"/>
      <c r="D317" s="245"/>
      <c r="E317" s="245"/>
      <c r="G317"/>
    </row>
    <row r="318" spans="1:7" ht="15" customHeight="1" x14ac:dyDescent="0.2">
      <c r="A318" s="245"/>
      <c r="B318" s="245"/>
      <c r="C318" s="245"/>
      <c r="D318" s="245"/>
      <c r="E318" s="245"/>
      <c r="G318"/>
    </row>
    <row r="319" spans="1:7" ht="15" customHeight="1" x14ac:dyDescent="0.2">
      <c r="A319" s="245"/>
      <c r="B319" s="245"/>
      <c r="C319" s="245"/>
      <c r="D319" s="245"/>
      <c r="E319" s="245"/>
      <c r="G319"/>
    </row>
    <row r="320" spans="1:7" ht="15" customHeight="1" x14ac:dyDescent="0.2">
      <c r="A320" s="36"/>
      <c r="B320" s="36"/>
      <c r="C320" s="36"/>
      <c r="D320" s="36"/>
      <c r="E320" s="36"/>
      <c r="G320"/>
    </row>
    <row r="321" spans="1:7" ht="15" customHeight="1" x14ac:dyDescent="0.25">
      <c r="A321" s="5" t="s">
        <v>17</v>
      </c>
      <c r="B321" s="6"/>
      <c r="C321" s="6"/>
      <c r="D321" s="138"/>
      <c r="E321" s="138"/>
      <c r="G321"/>
    </row>
    <row r="322" spans="1:7" ht="15" customHeight="1" x14ac:dyDescent="0.2">
      <c r="A322" s="7" t="s">
        <v>87</v>
      </c>
      <c r="B322" s="6"/>
      <c r="C322" s="6"/>
      <c r="D322" s="6"/>
      <c r="E322" s="8" t="s">
        <v>88</v>
      </c>
      <c r="G322"/>
    </row>
    <row r="323" spans="1:7" ht="15" customHeight="1" x14ac:dyDescent="0.2">
      <c r="A323" s="120"/>
      <c r="B323" s="70"/>
      <c r="C323" s="6"/>
      <c r="D323" s="120"/>
      <c r="E323" s="71"/>
      <c r="G323"/>
    </row>
    <row r="324" spans="1:7" ht="15" customHeight="1" x14ac:dyDescent="0.2">
      <c r="A324" s="63"/>
      <c r="B324" s="140" t="s">
        <v>49</v>
      </c>
      <c r="C324" s="121" t="s">
        <v>50</v>
      </c>
      <c r="D324" s="131" t="s">
        <v>55</v>
      </c>
      <c r="E324" s="121" t="s">
        <v>52</v>
      </c>
      <c r="G324"/>
    </row>
    <row r="325" spans="1:7" ht="15" customHeight="1" x14ac:dyDescent="0.2">
      <c r="A325" s="149"/>
      <c r="B325" s="123">
        <v>12</v>
      </c>
      <c r="C325" s="151"/>
      <c r="D325" s="152" t="s">
        <v>89</v>
      </c>
      <c r="E325" s="126">
        <v>-11239429.15</v>
      </c>
      <c r="G325"/>
    </row>
    <row r="326" spans="1:7" ht="15" customHeight="1" x14ac:dyDescent="0.2">
      <c r="A326" s="133"/>
      <c r="B326" s="145"/>
      <c r="C326" s="128" t="s">
        <v>54</v>
      </c>
      <c r="D326" s="135"/>
      <c r="E326" s="136">
        <f>SUM(E325:E325)</f>
        <v>-11239429.15</v>
      </c>
      <c r="G326"/>
    </row>
    <row r="327" spans="1:7" ht="15" customHeight="1" x14ac:dyDescent="0.2">
      <c r="G327"/>
    </row>
    <row r="328" spans="1:7" ht="15" customHeight="1" x14ac:dyDescent="0.25">
      <c r="A328" s="5" t="s">
        <v>17</v>
      </c>
      <c r="B328" s="6"/>
      <c r="C328" s="6"/>
      <c r="D328" s="138"/>
      <c r="E328" s="138"/>
      <c r="G328"/>
    </row>
    <row r="329" spans="1:7" ht="15" customHeight="1" x14ac:dyDescent="0.2">
      <c r="A329" s="7" t="s">
        <v>87</v>
      </c>
      <c r="B329" s="6"/>
      <c r="C329" s="6"/>
      <c r="D329" s="6"/>
      <c r="E329" s="8" t="s">
        <v>207</v>
      </c>
      <c r="G329"/>
    </row>
    <row r="330" spans="1:7" ht="15" customHeight="1" x14ac:dyDescent="0.2">
      <c r="A330" s="120"/>
      <c r="B330" s="70"/>
      <c r="C330" s="6"/>
      <c r="D330" s="120"/>
      <c r="E330" s="71"/>
      <c r="G330"/>
    </row>
    <row r="331" spans="1:7" ht="15" customHeight="1" x14ac:dyDescent="0.2">
      <c r="A331" s="63"/>
      <c r="B331" s="140" t="s">
        <v>49</v>
      </c>
      <c r="C331" s="121" t="s">
        <v>50</v>
      </c>
      <c r="D331" s="131" t="s">
        <v>55</v>
      </c>
      <c r="E331" s="121" t="s">
        <v>52</v>
      </c>
      <c r="G331"/>
    </row>
    <row r="332" spans="1:7" ht="15" customHeight="1" x14ac:dyDescent="0.2">
      <c r="A332" s="149"/>
      <c r="B332" s="143">
        <v>38100880</v>
      </c>
      <c r="C332" s="151"/>
      <c r="D332" s="152" t="s">
        <v>89</v>
      </c>
      <c r="E332" s="126">
        <v>-141768</v>
      </c>
      <c r="G332"/>
    </row>
    <row r="333" spans="1:7" ht="15" customHeight="1" x14ac:dyDescent="0.2">
      <c r="A333" s="133"/>
      <c r="B333" s="145"/>
      <c r="C333" s="128" t="s">
        <v>54</v>
      </c>
      <c r="D333" s="135"/>
      <c r="E333" s="136">
        <f>SUM(E332:E332)</f>
        <v>-141768</v>
      </c>
      <c r="G333"/>
    </row>
    <row r="334" spans="1:7" ht="15" customHeight="1" x14ac:dyDescent="0.2">
      <c r="G334"/>
    </row>
    <row r="335" spans="1:7" ht="15" customHeight="1" x14ac:dyDescent="0.25">
      <c r="A335" s="5" t="s">
        <v>17</v>
      </c>
      <c r="B335" s="6"/>
      <c r="C335" s="6"/>
      <c r="D335" s="6"/>
      <c r="E335" s="6"/>
      <c r="G335"/>
    </row>
    <row r="336" spans="1:7" ht="15" customHeight="1" x14ac:dyDescent="0.2">
      <c r="A336" s="7" t="s">
        <v>67</v>
      </c>
      <c r="B336" s="6"/>
      <c r="C336" s="6"/>
      <c r="D336" s="6"/>
      <c r="E336" s="8" t="s">
        <v>68</v>
      </c>
      <c r="G336"/>
    </row>
    <row r="337" spans="1:7" ht="15" customHeight="1" x14ac:dyDescent="0.25">
      <c r="A337" s="120"/>
      <c r="B337" s="5"/>
      <c r="C337" s="6"/>
      <c r="D337" s="6"/>
      <c r="E337" s="10"/>
    </row>
    <row r="338" spans="1:7" ht="15" customHeight="1" x14ac:dyDescent="0.2">
      <c r="A338" s="63"/>
      <c r="B338" s="66"/>
      <c r="C338" s="121" t="s">
        <v>50</v>
      </c>
      <c r="D338" s="131" t="s">
        <v>55</v>
      </c>
      <c r="E338" s="121" t="s">
        <v>52</v>
      </c>
    </row>
    <row r="339" spans="1:7" ht="15" customHeight="1" x14ac:dyDescent="0.2">
      <c r="A339" s="155"/>
      <c r="B339" s="159"/>
      <c r="C339" s="151">
        <v>6409</v>
      </c>
      <c r="D339" s="157" t="s">
        <v>76</v>
      </c>
      <c r="E339" s="126">
        <v>11381197.15</v>
      </c>
      <c r="G339" s="47">
        <f>-E326-E333</f>
        <v>11381197.15</v>
      </c>
    </row>
    <row r="340" spans="1:7" ht="15" customHeight="1" x14ac:dyDescent="0.2">
      <c r="A340" s="133"/>
      <c r="B340" s="160"/>
      <c r="C340" s="128" t="s">
        <v>54</v>
      </c>
      <c r="D340" s="135"/>
      <c r="E340" s="136">
        <f>SUM(E339:E339)</f>
        <v>11381197.15</v>
      </c>
    </row>
    <row r="341" spans="1:7" ht="15" customHeight="1" x14ac:dyDescent="0.2"/>
    <row r="342" spans="1:7" ht="15" customHeight="1" x14ac:dyDescent="0.2"/>
    <row r="343" spans="1:7" ht="15" customHeight="1" x14ac:dyDescent="0.25">
      <c r="A343" s="4" t="s">
        <v>326</v>
      </c>
    </row>
    <row r="344" spans="1:7" ht="15" customHeight="1" x14ac:dyDescent="0.2">
      <c r="A344" s="246" t="s">
        <v>85</v>
      </c>
      <c r="B344" s="246"/>
      <c r="C344" s="246"/>
      <c r="D344" s="246"/>
      <c r="E344" s="246"/>
    </row>
    <row r="345" spans="1:7" ht="15" customHeight="1" x14ac:dyDescent="0.2">
      <c r="A345" s="246"/>
      <c r="B345" s="246"/>
      <c r="C345" s="246"/>
      <c r="D345" s="246"/>
      <c r="E345" s="246"/>
    </row>
    <row r="346" spans="1:7" ht="15" customHeight="1" x14ac:dyDescent="0.2">
      <c r="A346" s="245" t="s">
        <v>327</v>
      </c>
      <c r="B346" s="245"/>
      <c r="C346" s="245"/>
      <c r="D346" s="245"/>
      <c r="E346" s="245"/>
    </row>
    <row r="347" spans="1:7" ht="15" customHeight="1" x14ac:dyDescent="0.2">
      <c r="A347" s="245"/>
      <c r="B347" s="245"/>
      <c r="C347" s="245"/>
      <c r="D347" s="245"/>
      <c r="E347" s="245"/>
    </row>
    <row r="348" spans="1:7" ht="15" customHeight="1" x14ac:dyDescent="0.2">
      <c r="A348" s="245"/>
      <c r="B348" s="245"/>
      <c r="C348" s="245"/>
      <c r="D348" s="245"/>
      <c r="E348" s="245"/>
    </row>
    <row r="349" spans="1:7" ht="15" customHeight="1" x14ac:dyDescent="0.2">
      <c r="A349" s="245"/>
      <c r="B349" s="245"/>
      <c r="C349" s="245"/>
      <c r="D349" s="245"/>
      <c r="E349" s="245"/>
    </row>
    <row r="350" spans="1:7" ht="15" customHeight="1" x14ac:dyDescent="0.2">
      <c r="A350" s="245"/>
      <c r="B350" s="245"/>
      <c r="C350" s="245"/>
      <c r="D350" s="245"/>
      <c r="E350" s="245"/>
    </row>
    <row r="351" spans="1:7" ht="15" customHeight="1" x14ac:dyDescent="0.2">
      <c r="A351" s="245"/>
      <c r="B351" s="245"/>
      <c r="C351" s="245"/>
      <c r="D351" s="245"/>
      <c r="E351" s="245"/>
    </row>
    <row r="352" spans="1:7" ht="15" customHeight="1" x14ac:dyDescent="0.2">
      <c r="A352" s="245"/>
      <c r="B352" s="245"/>
      <c r="C352" s="245"/>
      <c r="D352" s="245"/>
      <c r="E352" s="245"/>
    </row>
    <row r="353" spans="1:7" ht="15" customHeight="1" x14ac:dyDescent="0.2">
      <c r="A353" s="36"/>
      <c r="B353" s="36"/>
      <c r="C353" s="36"/>
      <c r="D353" s="36"/>
      <c r="E353" s="36"/>
      <c r="G353"/>
    </row>
    <row r="354" spans="1:7" ht="15" customHeight="1" x14ac:dyDescent="0.25">
      <c r="A354" s="5" t="s">
        <v>17</v>
      </c>
      <c r="B354" s="6"/>
      <c r="C354" s="6"/>
      <c r="D354" s="6"/>
      <c r="E354" s="6"/>
      <c r="G354"/>
    </row>
    <row r="355" spans="1:7" ht="15" customHeight="1" x14ac:dyDescent="0.2">
      <c r="A355" s="7" t="s">
        <v>67</v>
      </c>
      <c r="B355" s="6"/>
      <c r="C355" s="6"/>
      <c r="D355" s="6"/>
      <c r="E355" s="8" t="s">
        <v>68</v>
      </c>
      <c r="G355"/>
    </row>
    <row r="356" spans="1:7" ht="15" customHeight="1" x14ac:dyDescent="0.25">
      <c r="A356" s="120"/>
      <c r="B356" s="5"/>
      <c r="C356" s="6"/>
      <c r="D356" s="6"/>
      <c r="E356" s="10"/>
      <c r="G356"/>
    </row>
    <row r="357" spans="1:7" ht="15" customHeight="1" x14ac:dyDescent="0.2">
      <c r="A357" s="63"/>
      <c r="B357" s="66"/>
      <c r="C357" s="121" t="s">
        <v>50</v>
      </c>
      <c r="D357" s="131" t="s">
        <v>55</v>
      </c>
      <c r="E357" s="121" t="s">
        <v>52</v>
      </c>
      <c r="G357"/>
    </row>
    <row r="358" spans="1:7" ht="15" customHeight="1" x14ac:dyDescent="0.2">
      <c r="A358" s="155"/>
      <c r="B358" s="159"/>
      <c r="C358" s="151">
        <v>6409</v>
      </c>
      <c r="D358" s="157" t="s">
        <v>76</v>
      </c>
      <c r="E358" s="126">
        <v>-934329.39</v>
      </c>
      <c r="G358"/>
    </row>
    <row r="359" spans="1:7" ht="15" customHeight="1" x14ac:dyDescent="0.2">
      <c r="A359" s="133"/>
      <c r="B359" s="160"/>
      <c r="C359" s="128" t="s">
        <v>54</v>
      </c>
      <c r="D359" s="135"/>
      <c r="E359" s="136">
        <f>SUM(E358:E358)</f>
        <v>-934329.39</v>
      </c>
      <c r="G359"/>
    </row>
    <row r="360" spans="1:7" ht="15" customHeight="1" x14ac:dyDescent="0.2">
      <c r="A360" s="36"/>
      <c r="B360" s="36"/>
      <c r="C360" s="36"/>
      <c r="D360" s="36"/>
      <c r="E360" s="36"/>
      <c r="G360"/>
    </row>
    <row r="361" spans="1:7" ht="15" customHeight="1" x14ac:dyDescent="0.25">
      <c r="A361" s="5" t="s">
        <v>17</v>
      </c>
      <c r="B361" s="6"/>
      <c r="C361" s="6"/>
      <c r="D361" s="138"/>
      <c r="E361" s="138"/>
      <c r="G361"/>
    </row>
    <row r="362" spans="1:7" ht="15" customHeight="1" x14ac:dyDescent="0.2">
      <c r="A362" s="7" t="s">
        <v>87</v>
      </c>
      <c r="B362" s="6"/>
      <c r="C362" s="6"/>
      <c r="D362" s="6"/>
      <c r="E362" s="8" t="s">
        <v>88</v>
      </c>
      <c r="G362"/>
    </row>
    <row r="363" spans="1:7" ht="15" customHeight="1" x14ac:dyDescent="0.2">
      <c r="A363" s="120"/>
      <c r="B363" s="70"/>
      <c r="C363" s="6"/>
      <c r="D363" s="120"/>
      <c r="E363" s="71"/>
      <c r="G363"/>
    </row>
    <row r="364" spans="1:7" ht="15" customHeight="1" x14ac:dyDescent="0.2">
      <c r="A364" s="63"/>
      <c r="B364" s="140" t="s">
        <v>49</v>
      </c>
      <c r="C364" s="121" t="s">
        <v>50</v>
      </c>
      <c r="D364" s="131" t="s">
        <v>55</v>
      </c>
      <c r="E364" s="121" t="s">
        <v>52</v>
      </c>
      <c r="G364"/>
    </row>
    <row r="365" spans="1:7" ht="15" customHeight="1" x14ac:dyDescent="0.2">
      <c r="A365" s="149"/>
      <c r="B365" s="123">
        <v>11</v>
      </c>
      <c r="C365" s="151"/>
      <c r="D365" s="152" t="s">
        <v>89</v>
      </c>
      <c r="E365" s="126">
        <v>934329.39</v>
      </c>
      <c r="G365"/>
    </row>
    <row r="366" spans="1:7" ht="15" customHeight="1" x14ac:dyDescent="0.2">
      <c r="A366" s="133"/>
      <c r="B366" s="145"/>
      <c r="C366" s="128" t="s">
        <v>54</v>
      </c>
      <c r="D366" s="135"/>
      <c r="E366" s="136">
        <f>SUM(E365:E365)</f>
        <v>934329.39</v>
      </c>
      <c r="G366"/>
    </row>
    <row r="367" spans="1:7" ht="15" customHeight="1" x14ac:dyDescent="0.2">
      <c r="G367"/>
    </row>
    <row r="368" spans="1:7" ht="15" customHeight="1" x14ac:dyDescent="0.2">
      <c r="G368"/>
    </row>
    <row r="369" spans="1:7" ht="15" customHeight="1" x14ac:dyDescent="0.2">
      <c r="G369"/>
    </row>
    <row r="370" spans="1:7" ht="15" customHeight="1" x14ac:dyDescent="0.2">
      <c r="G370"/>
    </row>
    <row r="371" spans="1:7" ht="15" customHeight="1" x14ac:dyDescent="0.2">
      <c r="G371"/>
    </row>
    <row r="372" spans="1:7" ht="15" customHeight="1" x14ac:dyDescent="0.2">
      <c r="G372"/>
    </row>
    <row r="373" spans="1:7" ht="15" customHeight="1" x14ac:dyDescent="0.2">
      <c r="G373"/>
    </row>
    <row r="374" spans="1:7" ht="15" customHeight="1" x14ac:dyDescent="0.25">
      <c r="A374" s="4" t="s">
        <v>328</v>
      </c>
      <c r="G374"/>
    </row>
    <row r="375" spans="1:7" ht="15" customHeight="1" x14ac:dyDescent="0.2">
      <c r="A375" s="249" t="s">
        <v>97</v>
      </c>
      <c r="B375" s="249"/>
      <c r="C375" s="249"/>
      <c r="D375" s="249"/>
      <c r="E375" s="249"/>
      <c r="G375"/>
    </row>
    <row r="376" spans="1:7" ht="15" customHeight="1" x14ac:dyDescent="0.2">
      <c r="A376" s="249"/>
      <c r="B376" s="249"/>
      <c r="C376" s="249"/>
      <c r="D376" s="249"/>
      <c r="E376" s="249"/>
      <c r="G376"/>
    </row>
    <row r="377" spans="1:7" ht="15" customHeight="1" x14ac:dyDescent="0.2">
      <c r="A377" s="245" t="s">
        <v>329</v>
      </c>
      <c r="B377" s="245"/>
      <c r="C377" s="245"/>
      <c r="D377" s="245"/>
      <c r="E377" s="245"/>
      <c r="G377"/>
    </row>
    <row r="378" spans="1:7" ht="15" customHeight="1" x14ac:dyDescent="0.2">
      <c r="A378" s="245"/>
      <c r="B378" s="245"/>
      <c r="C378" s="245"/>
      <c r="D378" s="245"/>
      <c r="E378" s="245"/>
      <c r="G378"/>
    </row>
    <row r="379" spans="1:7" ht="15" customHeight="1" x14ac:dyDescent="0.2">
      <c r="A379" s="245"/>
      <c r="B379" s="245"/>
      <c r="C379" s="245"/>
      <c r="D379" s="245"/>
      <c r="E379" s="245"/>
      <c r="G379"/>
    </row>
    <row r="380" spans="1:7" ht="15" customHeight="1" x14ac:dyDescent="0.2">
      <c r="A380" s="245"/>
      <c r="B380" s="245"/>
      <c r="C380" s="245"/>
      <c r="D380" s="245"/>
      <c r="E380" s="245"/>
      <c r="G380"/>
    </row>
    <row r="381" spans="1:7" ht="15" customHeight="1" x14ac:dyDescent="0.2">
      <c r="A381" s="245"/>
      <c r="B381" s="245"/>
      <c r="C381" s="245"/>
      <c r="D381" s="245"/>
      <c r="E381" s="245"/>
      <c r="G381"/>
    </row>
    <row r="382" spans="1:7" ht="15" customHeight="1" x14ac:dyDescent="0.2">
      <c r="A382" s="245"/>
      <c r="B382" s="245"/>
      <c r="C382" s="245"/>
      <c r="D382" s="245"/>
      <c r="E382" s="245"/>
      <c r="G382"/>
    </row>
    <row r="383" spans="1:7" ht="15" customHeight="1" x14ac:dyDescent="0.2">
      <c r="A383" s="245"/>
      <c r="B383" s="245"/>
      <c r="C383" s="245"/>
      <c r="D383" s="245"/>
      <c r="E383" s="245"/>
      <c r="G383"/>
    </row>
    <row r="384" spans="1:7" ht="15" customHeight="1" x14ac:dyDescent="0.2">
      <c r="A384" s="43"/>
      <c r="B384" s="43"/>
      <c r="C384" s="43"/>
      <c r="D384" s="43"/>
      <c r="E384" s="43"/>
      <c r="G384"/>
    </row>
    <row r="385" spans="1:7" ht="15" customHeight="1" x14ac:dyDescent="0.25">
      <c r="A385" s="25" t="s">
        <v>17</v>
      </c>
      <c r="B385" s="27"/>
      <c r="C385" s="27"/>
      <c r="D385" s="27"/>
      <c r="E385" s="27"/>
      <c r="G385"/>
    </row>
    <row r="386" spans="1:7" ht="15" customHeight="1" x14ac:dyDescent="0.2">
      <c r="A386" s="29" t="s">
        <v>67</v>
      </c>
      <c r="B386" s="27"/>
      <c r="C386" s="27"/>
      <c r="D386" s="27"/>
      <c r="E386" s="28" t="s">
        <v>68</v>
      </c>
      <c r="G386"/>
    </row>
    <row r="387" spans="1:7" ht="15" customHeight="1" x14ac:dyDescent="0.25">
      <c r="A387" s="25"/>
      <c r="B387" s="138"/>
      <c r="C387" s="27"/>
      <c r="D387" s="27"/>
      <c r="E387" s="76"/>
      <c r="G387"/>
    </row>
    <row r="388" spans="1:7" ht="15" customHeight="1" x14ac:dyDescent="0.2">
      <c r="A388" s="66"/>
      <c r="B388" s="66"/>
      <c r="C388" s="140" t="s">
        <v>50</v>
      </c>
      <c r="D388" s="131" t="s">
        <v>55</v>
      </c>
      <c r="E388" s="142" t="s">
        <v>52</v>
      </c>
      <c r="G388"/>
    </row>
    <row r="389" spans="1:7" ht="15" customHeight="1" x14ac:dyDescent="0.2">
      <c r="A389" s="183"/>
      <c r="B389" s="150"/>
      <c r="C389" s="204">
        <v>6409</v>
      </c>
      <c r="D389" s="157" t="s">
        <v>76</v>
      </c>
      <c r="E389" s="205">
        <v>-307000</v>
      </c>
      <c r="G389"/>
    </row>
    <row r="390" spans="1:7" ht="15" customHeight="1" x14ac:dyDescent="0.2">
      <c r="A390" s="206"/>
      <c r="B390" s="168"/>
      <c r="C390" s="146" t="s">
        <v>54</v>
      </c>
      <c r="D390" s="147"/>
      <c r="E390" s="148">
        <f>E389</f>
        <v>-307000</v>
      </c>
      <c r="G390"/>
    </row>
    <row r="391" spans="1:7" ht="15" customHeight="1" x14ac:dyDescent="0.2">
      <c r="G391"/>
    </row>
    <row r="392" spans="1:7" ht="15" customHeight="1" x14ac:dyDescent="0.25">
      <c r="A392" s="25" t="s">
        <v>17</v>
      </c>
      <c r="B392" s="27"/>
      <c r="C392" s="27"/>
      <c r="D392" s="27"/>
      <c r="E392" s="138"/>
      <c r="G392"/>
    </row>
    <row r="393" spans="1:7" ht="15" customHeight="1" x14ac:dyDescent="0.2">
      <c r="A393" s="29" t="s">
        <v>99</v>
      </c>
      <c r="B393" s="27"/>
      <c r="C393" s="27"/>
      <c r="D393" s="27"/>
      <c r="E393" s="28" t="s">
        <v>219</v>
      </c>
      <c r="G393"/>
    </row>
    <row r="394" spans="1:7" ht="15" customHeight="1" x14ac:dyDescent="0.2">
      <c r="A394" s="29"/>
      <c r="B394" s="138"/>
      <c r="C394" s="27"/>
      <c r="D394" s="27"/>
      <c r="E394" s="76"/>
      <c r="G394"/>
    </row>
    <row r="395" spans="1:7" ht="15" customHeight="1" x14ac:dyDescent="0.2">
      <c r="A395" s="66"/>
      <c r="B395" s="66"/>
      <c r="C395" s="140" t="s">
        <v>50</v>
      </c>
      <c r="D395" s="131" t="s">
        <v>55</v>
      </c>
      <c r="E395" s="142" t="s">
        <v>52</v>
      </c>
      <c r="G395"/>
    </row>
    <row r="396" spans="1:7" ht="15" customHeight="1" x14ac:dyDescent="0.2">
      <c r="A396" s="66"/>
      <c r="B396" s="66"/>
      <c r="C396" s="156">
        <v>6172</v>
      </c>
      <c r="D396" s="157" t="s">
        <v>95</v>
      </c>
      <c r="E396" s="174">
        <v>307000</v>
      </c>
      <c r="G396"/>
    </row>
    <row r="397" spans="1:7" ht="15" customHeight="1" x14ac:dyDescent="0.2">
      <c r="A397" s="175"/>
      <c r="B397" s="175"/>
      <c r="C397" s="146" t="s">
        <v>54</v>
      </c>
      <c r="D397" s="147"/>
      <c r="E397" s="148">
        <f>SUM(E396:E396)</f>
        <v>307000</v>
      </c>
      <c r="G397"/>
    </row>
    <row r="398" spans="1:7" ht="15" customHeight="1" x14ac:dyDescent="0.2">
      <c r="G398"/>
    </row>
    <row r="399" spans="1:7" ht="15" customHeight="1" x14ac:dyDescent="0.2">
      <c r="G399"/>
    </row>
    <row r="400" spans="1:7" ht="15" customHeight="1" x14ac:dyDescent="0.25">
      <c r="A400" s="4" t="s">
        <v>330</v>
      </c>
      <c r="G400"/>
    </row>
    <row r="401" spans="1:7" ht="15" customHeight="1" x14ac:dyDescent="0.2">
      <c r="A401" s="246" t="s">
        <v>110</v>
      </c>
      <c r="B401" s="246"/>
      <c r="C401" s="246"/>
      <c r="D401" s="246"/>
      <c r="E401" s="246"/>
      <c r="G401"/>
    </row>
    <row r="402" spans="1:7" ht="15" customHeight="1" x14ac:dyDescent="0.2">
      <c r="A402" s="246"/>
      <c r="B402" s="246"/>
      <c r="C402" s="246"/>
      <c r="D402" s="246"/>
      <c r="E402" s="246"/>
      <c r="G402"/>
    </row>
    <row r="403" spans="1:7" ht="15" customHeight="1" x14ac:dyDescent="0.2">
      <c r="A403" s="245" t="s">
        <v>331</v>
      </c>
      <c r="B403" s="245"/>
      <c r="C403" s="245"/>
      <c r="D403" s="245"/>
      <c r="E403" s="245"/>
      <c r="G403"/>
    </row>
    <row r="404" spans="1:7" ht="15" customHeight="1" x14ac:dyDescent="0.2">
      <c r="A404" s="245"/>
      <c r="B404" s="245"/>
      <c r="C404" s="245"/>
      <c r="D404" s="245"/>
      <c r="E404" s="245"/>
      <c r="G404"/>
    </row>
    <row r="405" spans="1:7" ht="15" customHeight="1" x14ac:dyDescent="0.2">
      <c r="A405" s="245"/>
      <c r="B405" s="245"/>
      <c r="C405" s="245"/>
      <c r="D405" s="245"/>
      <c r="E405" s="245"/>
      <c r="G405"/>
    </row>
    <row r="406" spans="1:7" ht="15" customHeight="1" x14ac:dyDescent="0.2">
      <c r="A406" s="245"/>
      <c r="B406" s="245"/>
      <c r="C406" s="245"/>
      <c r="D406" s="245"/>
      <c r="E406" s="245"/>
      <c r="G406"/>
    </row>
    <row r="407" spans="1:7" ht="15" customHeight="1" x14ac:dyDescent="0.2">
      <c r="A407" s="245"/>
      <c r="B407" s="245"/>
      <c r="C407" s="245"/>
      <c r="D407" s="245"/>
      <c r="E407" s="245"/>
      <c r="G407"/>
    </row>
    <row r="408" spans="1:7" ht="15" customHeight="1" x14ac:dyDescent="0.2">
      <c r="A408" s="245"/>
      <c r="B408" s="245"/>
      <c r="C408" s="245"/>
      <c r="D408" s="245"/>
      <c r="E408" s="245"/>
      <c r="G408"/>
    </row>
    <row r="409" spans="1:7" ht="15" customHeight="1" x14ac:dyDescent="0.2">
      <c r="A409" s="36"/>
      <c r="B409" s="36"/>
      <c r="C409" s="36"/>
      <c r="D409" s="36"/>
      <c r="E409" s="36"/>
      <c r="G409"/>
    </row>
    <row r="410" spans="1:7" ht="15" customHeight="1" x14ac:dyDescent="0.25">
      <c r="A410" s="25" t="s">
        <v>17</v>
      </c>
      <c r="G410"/>
    </row>
    <row r="411" spans="1:7" ht="15" customHeight="1" x14ac:dyDescent="0.2">
      <c r="A411" s="29" t="s">
        <v>112</v>
      </c>
      <c r="B411" s="26"/>
      <c r="C411" s="27"/>
      <c r="D411" s="27"/>
      <c r="E411" s="28" t="s">
        <v>113</v>
      </c>
      <c r="G411"/>
    </row>
    <row r="412" spans="1:7" ht="15" customHeight="1" x14ac:dyDescent="0.2">
      <c r="A412" s="29"/>
      <c r="B412" s="138"/>
      <c r="C412" s="27"/>
      <c r="D412" s="27"/>
      <c r="E412" s="76"/>
      <c r="G412"/>
    </row>
    <row r="413" spans="1:7" ht="15" customHeight="1" x14ac:dyDescent="0.2">
      <c r="A413" s="66"/>
      <c r="B413" s="66"/>
      <c r="C413" s="140" t="s">
        <v>50</v>
      </c>
      <c r="D413" s="131" t="s">
        <v>55</v>
      </c>
      <c r="E413" s="121" t="s">
        <v>52</v>
      </c>
      <c r="G413"/>
    </row>
    <row r="414" spans="1:7" ht="15" customHeight="1" x14ac:dyDescent="0.2">
      <c r="A414" s="183"/>
      <c r="B414" s="150"/>
      <c r="C414" s="156">
        <v>6113</v>
      </c>
      <c r="D414" s="157" t="s">
        <v>101</v>
      </c>
      <c r="E414" s="174">
        <v>-241200</v>
      </c>
      <c r="G414"/>
    </row>
    <row r="415" spans="1:7" ht="15" customHeight="1" x14ac:dyDescent="0.2">
      <c r="A415" s="175"/>
      <c r="B415" s="175"/>
      <c r="C415" s="146" t="s">
        <v>54</v>
      </c>
      <c r="D415" s="153"/>
      <c r="E415" s="148">
        <f>SUM(E414:E414)</f>
        <v>-241200</v>
      </c>
      <c r="G415"/>
    </row>
    <row r="416" spans="1:7" ht="15" customHeight="1" x14ac:dyDescent="0.2">
      <c r="G416"/>
    </row>
    <row r="417" spans="1:7" ht="15" customHeight="1" x14ac:dyDescent="0.25">
      <c r="A417" s="25" t="s">
        <v>17</v>
      </c>
      <c r="B417" s="27"/>
      <c r="C417" s="27"/>
      <c r="D417" s="27"/>
      <c r="E417" s="27"/>
      <c r="G417"/>
    </row>
    <row r="418" spans="1:7" ht="15" customHeight="1" x14ac:dyDescent="0.2">
      <c r="A418" s="29" t="s">
        <v>99</v>
      </c>
      <c r="B418" s="27"/>
      <c r="C418" s="27"/>
      <c r="D418" s="27"/>
      <c r="E418" s="28" t="s">
        <v>100</v>
      </c>
      <c r="G418"/>
    </row>
    <row r="419" spans="1:7" ht="15" customHeight="1" x14ac:dyDescent="0.25">
      <c r="A419" s="25"/>
      <c r="B419" s="138"/>
      <c r="C419" s="27"/>
      <c r="D419" s="27"/>
      <c r="E419" s="76"/>
      <c r="G419"/>
    </row>
    <row r="420" spans="1:7" ht="15" customHeight="1" x14ac:dyDescent="0.2">
      <c r="A420" s="63"/>
      <c r="B420" s="63"/>
      <c r="C420" s="140" t="s">
        <v>50</v>
      </c>
      <c r="D420" s="131" t="s">
        <v>55</v>
      </c>
      <c r="E420" s="142" t="s">
        <v>52</v>
      </c>
      <c r="G420"/>
    </row>
    <row r="421" spans="1:7" ht="15" customHeight="1" x14ac:dyDescent="0.2">
      <c r="A421" s="196"/>
      <c r="B421" s="159"/>
      <c r="C421" s="156">
        <v>6172</v>
      </c>
      <c r="D421" s="157" t="s">
        <v>101</v>
      </c>
      <c r="E421" s="174">
        <v>241200</v>
      </c>
      <c r="G421"/>
    </row>
    <row r="422" spans="1:7" ht="15" customHeight="1" x14ac:dyDescent="0.2">
      <c r="A422" s="155"/>
      <c r="B422" s="159"/>
      <c r="C422" s="146" t="s">
        <v>54</v>
      </c>
      <c r="D422" s="147"/>
      <c r="E422" s="148">
        <f>SUM(E421:E421)</f>
        <v>241200</v>
      </c>
      <c r="G422"/>
    </row>
    <row r="423" spans="1:7" ht="15" customHeight="1" x14ac:dyDescent="0.2">
      <c r="G423"/>
    </row>
    <row r="424" spans="1:7" ht="15" customHeight="1" x14ac:dyDescent="0.2">
      <c r="G424"/>
    </row>
    <row r="425" spans="1:7" ht="15" customHeight="1" x14ac:dyDescent="0.2">
      <c r="G425"/>
    </row>
    <row r="426" spans="1:7" ht="15" customHeight="1" x14ac:dyDescent="0.25">
      <c r="A426" s="4" t="s">
        <v>332</v>
      </c>
      <c r="G426"/>
    </row>
    <row r="427" spans="1:7" ht="15" customHeight="1" x14ac:dyDescent="0.2">
      <c r="A427" s="249" t="s">
        <v>271</v>
      </c>
      <c r="B427" s="249"/>
      <c r="C427" s="249"/>
      <c r="D427" s="249"/>
      <c r="E427" s="249"/>
      <c r="G427"/>
    </row>
    <row r="428" spans="1:7" ht="15" customHeight="1" x14ac:dyDescent="0.2">
      <c r="A428" s="250" t="s">
        <v>333</v>
      </c>
      <c r="B428" s="250"/>
      <c r="C428" s="250"/>
      <c r="D428" s="250"/>
      <c r="E428" s="250"/>
      <c r="G428"/>
    </row>
    <row r="429" spans="1:7" ht="15" customHeight="1" x14ac:dyDescent="0.2">
      <c r="A429" s="250"/>
      <c r="B429" s="250"/>
      <c r="C429" s="250"/>
      <c r="D429" s="250"/>
      <c r="E429" s="250"/>
      <c r="G429"/>
    </row>
    <row r="430" spans="1:7" ht="15" customHeight="1" x14ac:dyDescent="0.2">
      <c r="A430" s="250"/>
      <c r="B430" s="250"/>
      <c r="C430" s="250"/>
      <c r="D430" s="250"/>
      <c r="E430" s="250"/>
      <c r="G430"/>
    </row>
    <row r="431" spans="1:7" ht="15" customHeight="1" x14ac:dyDescent="0.2">
      <c r="A431" s="250"/>
      <c r="B431" s="250"/>
      <c r="C431" s="250"/>
      <c r="D431" s="250"/>
      <c r="E431" s="250"/>
      <c r="G431"/>
    </row>
    <row r="432" spans="1:7" ht="15" customHeight="1" x14ac:dyDescent="0.2">
      <c r="A432" s="250"/>
      <c r="B432" s="250"/>
      <c r="C432" s="250"/>
      <c r="D432" s="250"/>
      <c r="E432" s="250"/>
      <c r="G432"/>
    </row>
    <row r="433" spans="1:7" ht="15" customHeight="1" x14ac:dyDescent="0.2">
      <c r="A433" s="250"/>
      <c r="B433" s="250"/>
      <c r="C433" s="250"/>
      <c r="D433" s="250"/>
      <c r="E433" s="250"/>
      <c r="G433"/>
    </row>
    <row r="434" spans="1:7" ht="15" customHeight="1" x14ac:dyDescent="0.2">
      <c r="A434" s="250"/>
      <c r="B434" s="250"/>
      <c r="C434" s="250"/>
      <c r="D434" s="250"/>
      <c r="E434" s="250"/>
      <c r="G434"/>
    </row>
    <row r="435" spans="1:7" ht="15" customHeight="1" x14ac:dyDescent="0.2">
      <c r="A435" s="250"/>
      <c r="B435" s="250"/>
      <c r="C435" s="250"/>
      <c r="D435" s="250"/>
      <c r="E435" s="250"/>
      <c r="G435"/>
    </row>
    <row r="436" spans="1:7" ht="15" customHeight="1" x14ac:dyDescent="0.2">
      <c r="G436"/>
    </row>
    <row r="437" spans="1:7" ht="15" customHeight="1" x14ac:dyDescent="0.25">
      <c r="A437" s="5" t="s">
        <v>1</v>
      </c>
      <c r="B437" s="27"/>
      <c r="C437" s="27"/>
      <c r="D437" s="27"/>
      <c r="E437" s="27"/>
      <c r="G437"/>
    </row>
    <row r="438" spans="1:7" ht="15" customHeight="1" x14ac:dyDescent="0.2">
      <c r="A438" s="69" t="s">
        <v>81</v>
      </c>
      <c r="B438" s="27"/>
      <c r="C438" s="27"/>
      <c r="D438" s="27"/>
      <c r="E438" s="28" t="s">
        <v>282</v>
      </c>
      <c r="G438"/>
    </row>
    <row r="439" spans="1:7" ht="15" customHeight="1" x14ac:dyDescent="0.25">
      <c r="A439" s="25"/>
      <c r="B439" s="138"/>
      <c r="C439" s="27"/>
      <c r="D439" s="27"/>
      <c r="E439" s="76"/>
      <c r="G439"/>
    </row>
    <row r="440" spans="1:7" ht="15" customHeight="1" x14ac:dyDescent="0.2">
      <c r="A440" s="66"/>
      <c r="B440" s="66"/>
      <c r="C440" s="140" t="s">
        <v>50</v>
      </c>
      <c r="D440" s="141" t="s">
        <v>51</v>
      </c>
      <c r="E440" s="121" t="s">
        <v>52</v>
      </c>
      <c r="G440"/>
    </row>
    <row r="441" spans="1:7" ht="15" customHeight="1" x14ac:dyDescent="0.2">
      <c r="A441" s="149"/>
      <c r="B441" s="150"/>
      <c r="C441" s="156"/>
      <c r="D441" s="176" t="s">
        <v>259</v>
      </c>
      <c r="E441" s="174">
        <v>11.88</v>
      </c>
      <c r="G441"/>
    </row>
    <row r="442" spans="1:7" ht="15" customHeight="1" x14ac:dyDescent="0.2">
      <c r="A442" s="149"/>
      <c r="B442" s="175"/>
      <c r="C442" s="146" t="s">
        <v>54</v>
      </c>
      <c r="D442" s="147"/>
      <c r="E442" s="148">
        <f>SUM(E441:E441)</f>
        <v>11.88</v>
      </c>
      <c r="G442"/>
    </row>
    <row r="443" spans="1:7" ht="15" customHeight="1" x14ac:dyDescent="0.2">
      <c r="G443"/>
    </row>
    <row r="444" spans="1:7" ht="15" customHeight="1" x14ac:dyDescent="0.25">
      <c r="A444" s="25" t="s">
        <v>17</v>
      </c>
      <c r="B444" s="27"/>
      <c r="C444" s="27"/>
      <c r="D444" s="27"/>
      <c r="E444" s="27"/>
      <c r="G444"/>
    </row>
    <row r="445" spans="1:7" ht="15" customHeight="1" x14ac:dyDescent="0.2">
      <c r="A445" s="69" t="s">
        <v>81</v>
      </c>
      <c r="B445" s="27"/>
      <c r="C445" s="27"/>
      <c r="D445" s="27"/>
      <c r="E445" s="28" t="s">
        <v>282</v>
      </c>
      <c r="G445"/>
    </row>
    <row r="446" spans="1:7" ht="15" customHeight="1" x14ac:dyDescent="0.25">
      <c r="A446" s="25"/>
      <c r="B446" s="138"/>
      <c r="C446" s="27"/>
      <c r="D446" s="27"/>
      <c r="E446" s="76"/>
      <c r="G446"/>
    </row>
    <row r="447" spans="1:7" ht="15" customHeight="1" x14ac:dyDescent="0.2">
      <c r="A447" s="173"/>
      <c r="B447" s="66"/>
      <c r="C447" s="140" t="s">
        <v>50</v>
      </c>
      <c r="D447" s="122" t="s">
        <v>55</v>
      </c>
      <c r="E447" s="121" t="s">
        <v>52</v>
      </c>
      <c r="G447"/>
    </row>
    <row r="448" spans="1:7" ht="15" customHeight="1" x14ac:dyDescent="0.2">
      <c r="A448" s="149"/>
      <c r="B448" s="150"/>
      <c r="C448" s="156">
        <v>3713</v>
      </c>
      <c r="D448" s="132" t="s">
        <v>95</v>
      </c>
      <c r="E448" s="174">
        <v>11.88</v>
      </c>
      <c r="G448"/>
    </row>
    <row r="449" spans="1:7" ht="15" customHeight="1" x14ac:dyDescent="0.2">
      <c r="A449" s="175"/>
      <c r="B449" s="172"/>
      <c r="C449" s="146" t="s">
        <v>54</v>
      </c>
      <c r="D449" s="147"/>
      <c r="E449" s="148">
        <f>SUM(E448:E448)</f>
        <v>11.88</v>
      </c>
      <c r="G449"/>
    </row>
    <row r="450" spans="1:7" ht="15" customHeight="1" x14ac:dyDescent="0.2">
      <c r="A450" s="175"/>
      <c r="B450" s="172"/>
      <c r="C450" s="95"/>
      <c r="D450" s="27"/>
      <c r="E450" s="116"/>
      <c r="G450"/>
    </row>
    <row r="451" spans="1:7" ht="15" customHeight="1" x14ac:dyDescent="0.2">
      <c r="G451"/>
    </row>
    <row r="452" spans="1:7" ht="15" customHeight="1" x14ac:dyDescent="0.25">
      <c r="A452" s="4" t="s">
        <v>334</v>
      </c>
      <c r="G452"/>
    </row>
    <row r="453" spans="1:7" ht="15" customHeight="1" x14ac:dyDescent="0.2">
      <c r="A453" s="249" t="s">
        <v>312</v>
      </c>
      <c r="B453" s="249"/>
      <c r="C453" s="249"/>
      <c r="D453" s="249"/>
      <c r="E453" s="249"/>
      <c r="G453"/>
    </row>
    <row r="454" spans="1:7" ht="15" customHeight="1" x14ac:dyDescent="0.2">
      <c r="A454" s="249"/>
      <c r="B454" s="249"/>
      <c r="C454" s="249"/>
      <c r="D454" s="249"/>
      <c r="E454" s="249"/>
      <c r="G454"/>
    </row>
    <row r="455" spans="1:7" ht="15" customHeight="1" x14ac:dyDescent="0.2">
      <c r="A455" s="245" t="s">
        <v>351</v>
      </c>
      <c r="B455" s="245"/>
      <c r="C455" s="245"/>
      <c r="D455" s="245"/>
      <c r="E455" s="245"/>
      <c r="G455"/>
    </row>
    <row r="456" spans="1:7" ht="15" customHeight="1" x14ac:dyDescent="0.2">
      <c r="A456" s="245"/>
      <c r="B456" s="245"/>
      <c r="C456" s="245"/>
      <c r="D456" s="245"/>
      <c r="E456" s="245"/>
      <c r="G456"/>
    </row>
    <row r="457" spans="1:7" ht="15" customHeight="1" x14ac:dyDescent="0.2">
      <c r="A457" s="245"/>
      <c r="B457" s="245"/>
      <c r="C457" s="245"/>
      <c r="D457" s="245"/>
      <c r="E457" s="245"/>
      <c r="G457"/>
    </row>
    <row r="458" spans="1:7" ht="15" customHeight="1" x14ac:dyDescent="0.2">
      <c r="A458" s="245"/>
      <c r="B458" s="245"/>
      <c r="C458" s="245"/>
      <c r="D458" s="245"/>
      <c r="E458" s="245"/>
      <c r="G458"/>
    </row>
    <row r="459" spans="1:7" ht="15" customHeight="1" x14ac:dyDescent="0.2">
      <c r="A459" s="245"/>
      <c r="B459" s="245"/>
      <c r="C459" s="245"/>
      <c r="D459" s="245"/>
      <c r="E459" s="245"/>
      <c r="G459"/>
    </row>
    <row r="460" spans="1:7" ht="15" customHeight="1" x14ac:dyDescent="0.2">
      <c r="A460" s="245"/>
      <c r="B460" s="245"/>
      <c r="C460" s="245"/>
      <c r="D460" s="245"/>
      <c r="E460" s="245"/>
      <c r="G460"/>
    </row>
    <row r="461" spans="1:7" ht="15" customHeight="1" x14ac:dyDescent="0.2">
      <c r="A461" s="245"/>
      <c r="B461" s="245"/>
      <c r="C461" s="245"/>
      <c r="D461" s="245"/>
      <c r="E461" s="245"/>
      <c r="G461"/>
    </row>
    <row r="462" spans="1:7" ht="15" customHeight="1" x14ac:dyDescent="0.2">
      <c r="A462" s="245"/>
      <c r="B462" s="245"/>
      <c r="C462" s="245"/>
      <c r="D462" s="245"/>
      <c r="E462" s="245"/>
      <c r="G462"/>
    </row>
    <row r="463" spans="1:7" ht="15" customHeight="1" x14ac:dyDescent="0.2">
      <c r="A463" s="245"/>
      <c r="B463" s="245"/>
      <c r="C463" s="245"/>
      <c r="D463" s="245"/>
      <c r="E463" s="245"/>
      <c r="G463"/>
    </row>
    <row r="464" spans="1:7" ht="15" customHeight="1" x14ac:dyDescent="0.2">
      <c r="A464" s="245"/>
      <c r="B464" s="245"/>
      <c r="C464" s="245"/>
      <c r="D464" s="245"/>
      <c r="E464" s="245"/>
      <c r="G464"/>
    </row>
    <row r="465" spans="1:7" ht="15" customHeight="1" x14ac:dyDescent="0.2">
      <c r="A465" s="245"/>
      <c r="B465" s="245"/>
      <c r="C465" s="245"/>
      <c r="D465" s="245"/>
      <c r="E465" s="245"/>
      <c r="G465"/>
    </row>
    <row r="466" spans="1:7" ht="15" customHeight="1" x14ac:dyDescent="0.2">
      <c r="A466" s="245"/>
      <c r="B466" s="245"/>
      <c r="C466" s="245"/>
      <c r="D466" s="245"/>
      <c r="E466" s="245"/>
      <c r="G466"/>
    </row>
    <row r="467" spans="1:7" ht="15" customHeight="1" x14ac:dyDescent="0.2">
      <c r="A467" s="245"/>
      <c r="B467" s="245"/>
      <c r="C467" s="245"/>
      <c r="D467" s="245"/>
      <c r="E467" s="245"/>
      <c r="G467"/>
    </row>
    <row r="468" spans="1:7" ht="15" customHeight="1" x14ac:dyDescent="0.2">
      <c r="A468" s="245"/>
      <c r="B468" s="245"/>
      <c r="C468" s="245"/>
      <c r="D468" s="245"/>
      <c r="E468" s="245"/>
      <c r="G468"/>
    </row>
    <row r="469" spans="1:7" ht="15" customHeight="1" x14ac:dyDescent="0.2">
      <c r="A469" s="245"/>
      <c r="B469" s="245"/>
      <c r="C469" s="245"/>
      <c r="D469" s="245"/>
      <c r="E469" s="245"/>
      <c r="G469"/>
    </row>
    <row r="470" spans="1:7" ht="15" customHeight="1" x14ac:dyDescent="0.2">
      <c r="A470" s="43"/>
      <c r="B470" s="43"/>
      <c r="C470" s="43"/>
      <c r="D470" s="43"/>
      <c r="E470" s="43"/>
      <c r="G470"/>
    </row>
    <row r="471" spans="1:7" ht="15" customHeight="1" x14ac:dyDescent="0.25">
      <c r="A471" s="25" t="s">
        <v>17</v>
      </c>
      <c r="B471" s="27"/>
      <c r="C471" s="27"/>
      <c r="D471" s="27"/>
      <c r="E471" s="138"/>
      <c r="G471"/>
    </row>
    <row r="472" spans="1:7" ht="15" customHeight="1" x14ac:dyDescent="0.2">
      <c r="A472" s="29" t="s">
        <v>122</v>
      </c>
      <c r="B472" s="11"/>
      <c r="C472" s="11"/>
      <c r="D472" s="11"/>
      <c r="E472" s="138" t="s">
        <v>123</v>
      </c>
      <c r="G472"/>
    </row>
    <row r="473" spans="1:7" ht="15" customHeight="1" x14ac:dyDescent="0.2">
      <c r="A473" s="29"/>
      <c r="B473" s="138"/>
      <c r="C473" s="27"/>
      <c r="D473" s="27"/>
      <c r="E473" s="76"/>
      <c r="G473"/>
    </row>
    <row r="474" spans="1:7" ht="15" customHeight="1" x14ac:dyDescent="0.2">
      <c r="A474" s="66"/>
      <c r="B474" s="121" t="s">
        <v>49</v>
      </c>
      <c r="C474" s="140" t="s">
        <v>50</v>
      </c>
      <c r="D474" s="161" t="s">
        <v>51</v>
      </c>
      <c r="E474" s="142" t="s">
        <v>52</v>
      </c>
      <c r="G474"/>
    </row>
    <row r="475" spans="1:7" ht="15" customHeight="1" x14ac:dyDescent="0.2">
      <c r="A475" s="66"/>
      <c r="B475" s="177">
        <v>11</v>
      </c>
      <c r="C475" s="151"/>
      <c r="D475" s="157" t="s">
        <v>124</v>
      </c>
      <c r="E475" s="174">
        <v>-295507</v>
      </c>
      <c r="G475"/>
    </row>
    <row r="476" spans="1:7" ht="15" customHeight="1" x14ac:dyDescent="0.2">
      <c r="A476" s="66"/>
      <c r="B476" s="177">
        <v>11</v>
      </c>
      <c r="C476" s="151"/>
      <c r="D476" s="207" t="s">
        <v>131</v>
      </c>
      <c r="E476" s="174">
        <v>-180000</v>
      </c>
      <c r="G476"/>
    </row>
    <row r="477" spans="1:7" ht="15" customHeight="1" x14ac:dyDescent="0.2">
      <c r="A477" s="66"/>
      <c r="B477" s="177">
        <v>11</v>
      </c>
      <c r="C477" s="151"/>
      <c r="D477" s="207" t="s">
        <v>131</v>
      </c>
      <c r="E477" s="174">
        <v>42531.6</v>
      </c>
      <c r="G477"/>
    </row>
    <row r="478" spans="1:7" ht="15" customHeight="1" x14ac:dyDescent="0.2">
      <c r="A478" s="175"/>
      <c r="B478" s="162"/>
      <c r="C478" s="146" t="s">
        <v>54</v>
      </c>
      <c r="D478" s="178"/>
      <c r="E478" s="163">
        <f>SUM(E475:E477)</f>
        <v>-432975.4</v>
      </c>
      <c r="G478"/>
    </row>
    <row r="479" spans="1:7" ht="15" customHeight="1" x14ac:dyDescent="0.25">
      <c r="A479" s="25" t="s">
        <v>17</v>
      </c>
      <c r="B479" s="27"/>
      <c r="C479" s="27"/>
      <c r="D479" s="27"/>
      <c r="E479" s="27"/>
      <c r="G479"/>
    </row>
    <row r="480" spans="1:7" ht="15" customHeight="1" x14ac:dyDescent="0.2">
      <c r="A480" s="29" t="s">
        <v>67</v>
      </c>
      <c r="B480" s="27"/>
      <c r="C480" s="27"/>
      <c r="D480" s="27"/>
      <c r="E480" s="28" t="s">
        <v>68</v>
      </c>
      <c r="G480"/>
    </row>
    <row r="481" spans="1:7" ht="15" customHeight="1" x14ac:dyDescent="0.25">
      <c r="A481" s="25"/>
      <c r="B481" s="138"/>
      <c r="C481" s="27"/>
      <c r="D481" s="27"/>
      <c r="E481" s="76"/>
    </row>
    <row r="482" spans="1:7" ht="15" customHeight="1" x14ac:dyDescent="0.2">
      <c r="A482" s="66"/>
      <c r="B482" s="66"/>
      <c r="C482" s="140" t="s">
        <v>50</v>
      </c>
      <c r="D482" s="131" t="s">
        <v>55</v>
      </c>
      <c r="E482" s="142" t="s">
        <v>52</v>
      </c>
    </row>
    <row r="483" spans="1:7" ht="15" customHeight="1" x14ac:dyDescent="0.2">
      <c r="A483" s="183"/>
      <c r="B483" s="150"/>
      <c r="C483" s="204">
        <v>6409</v>
      </c>
      <c r="D483" s="157" t="s">
        <v>76</v>
      </c>
      <c r="E483" s="205">
        <v>32975.4</v>
      </c>
    </row>
    <row r="484" spans="1:7" ht="15" customHeight="1" x14ac:dyDescent="0.2">
      <c r="A484" s="206"/>
      <c r="B484" s="168"/>
      <c r="C484" s="146" t="s">
        <v>54</v>
      </c>
      <c r="D484" s="147"/>
      <c r="E484" s="148">
        <f>E483</f>
        <v>32975.4</v>
      </c>
    </row>
    <row r="485" spans="1:7" ht="15" customHeight="1" x14ac:dyDescent="0.2"/>
    <row r="486" spans="1:7" ht="15" customHeight="1" x14ac:dyDescent="0.25">
      <c r="A486" s="5" t="s">
        <v>17</v>
      </c>
      <c r="B486" s="6"/>
      <c r="C486" s="6"/>
      <c r="D486" s="138"/>
      <c r="E486" s="138"/>
    </row>
    <row r="487" spans="1:7" ht="15" customHeight="1" x14ac:dyDescent="0.2">
      <c r="A487" s="7" t="s">
        <v>87</v>
      </c>
      <c r="B487" s="6"/>
      <c r="C487" s="6"/>
      <c r="D487" s="6"/>
      <c r="E487" s="8" t="s">
        <v>88</v>
      </c>
    </row>
    <row r="488" spans="1:7" ht="15" customHeight="1" x14ac:dyDescent="0.2">
      <c r="A488" s="120"/>
      <c r="B488" s="70"/>
      <c r="C488" s="6"/>
      <c r="D488" s="120"/>
      <c r="E488" s="71"/>
    </row>
    <row r="489" spans="1:7" ht="15" customHeight="1" x14ac:dyDescent="0.2">
      <c r="A489" s="63"/>
      <c r="B489" s="140" t="s">
        <v>49</v>
      </c>
      <c r="C489" s="121" t="s">
        <v>50</v>
      </c>
      <c r="D489" s="131" t="s">
        <v>55</v>
      </c>
      <c r="E489" s="121" t="s">
        <v>52</v>
      </c>
    </row>
    <row r="490" spans="1:7" ht="15" customHeight="1" x14ac:dyDescent="0.2">
      <c r="A490" s="149"/>
      <c r="B490" s="123">
        <v>11</v>
      </c>
      <c r="C490" s="151"/>
      <c r="D490" s="152" t="s">
        <v>89</v>
      </c>
      <c r="E490" s="126">
        <v>400000</v>
      </c>
    </row>
    <row r="491" spans="1:7" ht="15" customHeight="1" x14ac:dyDescent="0.2">
      <c r="A491" s="133"/>
      <c r="B491" s="145"/>
      <c r="C491" s="128" t="s">
        <v>54</v>
      </c>
      <c r="D491" s="135"/>
      <c r="E491" s="136">
        <f>SUM(E490:E490)</f>
        <v>400000</v>
      </c>
      <c r="G491" s="47">
        <f>+E478+E484+E491</f>
        <v>0</v>
      </c>
    </row>
    <row r="492" spans="1:7" ht="15" customHeight="1" x14ac:dyDescent="0.2"/>
    <row r="493" spans="1:7" ht="15" customHeight="1" x14ac:dyDescent="0.2"/>
    <row r="494" spans="1:7" ht="15" customHeight="1" x14ac:dyDescent="0.25">
      <c r="A494" s="4" t="s">
        <v>335</v>
      </c>
    </row>
    <row r="495" spans="1:7" ht="15" customHeight="1" x14ac:dyDescent="0.2">
      <c r="A495" s="247" t="s">
        <v>60</v>
      </c>
      <c r="B495" s="247"/>
      <c r="C495" s="247"/>
      <c r="D495" s="247"/>
      <c r="E495" s="247"/>
    </row>
    <row r="496" spans="1:7" ht="15" customHeight="1" x14ac:dyDescent="0.2">
      <c r="A496" s="246" t="s">
        <v>61</v>
      </c>
      <c r="B496" s="246"/>
      <c r="C496" s="246"/>
      <c r="D496" s="246"/>
      <c r="E496" s="246"/>
    </row>
    <row r="497" spans="1:7" ht="15" customHeight="1" x14ac:dyDescent="0.2">
      <c r="A497" s="245" t="s">
        <v>336</v>
      </c>
      <c r="B497" s="245"/>
      <c r="C497" s="245"/>
      <c r="D497" s="245"/>
      <c r="E497" s="245"/>
      <c r="G497"/>
    </row>
    <row r="498" spans="1:7" ht="15" customHeight="1" x14ac:dyDescent="0.2">
      <c r="A498" s="245"/>
      <c r="B498" s="245"/>
      <c r="C498" s="245"/>
      <c r="D498" s="245"/>
      <c r="E498" s="245"/>
      <c r="G498"/>
    </row>
    <row r="499" spans="1:7" ht="15" customHeight="1" x14ac:dyDescent="0.2">
      <c r="A499" s="245"/>
      <c r="B499" s="245"/>
      <c r="C499" s="245"/>
      <c r="D499" s="245"/>
      <c r="E499" s="245"/>
      <c r="G499"/>
    </row>
    <row r="500" spans="1:7" ht="15" customHeight="1" x14ac:dyDescent="0.2">
      <c r="A500" s="245"/>
      <c r="B500" s="245"/>
      <c r="C500" s="245"/>
      <c r="D500" s="245"/>
      <c r="E500" s="245"/>
      <c r="G500"/>
    </row>
    <row r="501" spans="1:7" ht="15" customHeight="1" x14ac:dyDescent="0.2">
      <c r="A501" s="245"/>
      <c r="B501" s="245"/>
      <c r="C501" s="245"/>
      <c r="D501" s="245"/>
      <c r="E501" s="245"/>
      <c r="G501"/>
    </row>
    <row r="502" spans="1:7" ht="15" customHeight="1" x14ac:dyDescent="0.2">
      <c r="A502" s="36"/>
      <c r="B502" s="37"/>
      <c r="C502" s="36"/>
      <c r="D502" s="36"/>
      <c r="E502" s="36"/>
      <c r="G502"/>
    </row>
    <row r="503" spans="1:7" ht="15" customHeight="1" x14ac:dyDescent="0.25">
      <c r="A503" s="5" t="s">
        <v>1</v>
      </c>
      <c r="B503" s="38"/>
      <c r="C503" s="6"/>
      <c r="D503" s="6"/>
      <c r="E503" s="6"/>
      <c r="G503"/>
    </row>
    <row r="504" spans="1:7" ht="15" customHeight="1" x14ac:dyDescent="0.2">
      <c r="A504" s="7" t="s">
        <v>47</v>
      </c>
      <c r="B504" s="38"/>
      <c r="C504" s="6"/>
      <c r="D504" s="6"/>
      <c r="E504" s="8" t="s">
        <v>48</v>
      </c>
      <c r="G504"/>
    </row>
    <row r="505" spans="1:7" ht="15" customHeight="1" x14ac:dyDescent="0.25">
      <c r="A505" s="120"/>
      <c r="B505" s="39"/>
      <c r="C505" s="6"/>
      <c r="D505" s="6"/>
      <c r="E505" s="10"/>
      <c r="G505"/>
    </row>
    <row r="506" spans="1:7" ht="15" customHeight="1" x14ac:dyDescent="0.2">
      <c r="B506" s="121" t="s">
        <v>49</v>
      </c>
      <c r="C506" s="121" t="s">
        <v>50</v>
      </c>
      <c r="D506" s="122" t="s">
        <v>51</v>
      </c>
      <c r="E506" s="121" t="s">
        <v>52</v>
      </c>
      <c r="G506"/>
    </row>
    <row r="507" spans="1:7" ht="15" customHeight="1" x14ac:dyDescent="0.2">
      <c r="B507" s="123">
        <v>33052</v>
      </c>
      <c r="C507" s="124"/>
      <c r="D507" s="125" t="s">
        <v>53</v>
      </c>
      <c r="E507" s="126">
        <v>31502457</v>
      </c>
      <c r="G507"/>
    </row>
    <row r="508" spans="1:7" ht="15" customHeight="1" x14ac:dyDescent="0.2">
      <c r="B508" s="127"/>
      <c r="C508" s="128" t="s">
        <v>54</v>
      </c>
      <c r="D508" s="129"/>
      <c r="E508" s="130">
        <f>SUM(E507:E507)</f>
        <v>31502457</v>
      </c>
      <c r="G508"/>
    </row>
    <row r="509" spans="1:7" ht="15" customHeight="1" x14ac:dyDescent="0.25">
      <c r="A509" s="40"/>
      <c r="B509" s="41"/>
      <c r="C509" s="42"/>
      <c r="D509" s="42"/>
      <c r="E509" s="42"/>
      <c r="G509"/>
    </row>
    <row r="510" spans="1:7" ht="15" customHeight="1" x14ac:dyDescent="0.25">
      <c r="A510" s="25" t="s">
        <v>17</v>
      </c>
      <c r="B510" s="26"/>
      <c r="C510" s="27"/>
      <c r="D510" s="27"/>
      <c r="E510" s="138"/>
      <c r="G510"/>
    </row>
    <row r="511" spans="1:7" ht="15" customHeight="1" x14ac:dyDescent="0.2">
      <c r="A511" s="7" t="s">
        <v>47</v>
      </c>
      <c r="B511" s="26"/>
      <c r="C511" s="27"/>
      <c r="D511" s="27"/>
      <c r="E511" s="28" t="s">
        <v>48</v>
      </c>
      <c r="G511"/>
    </row>
    <row r="512" spans="1:7" ht="15" customHeight="1" x14ac:dyDescent="0.2">
      <c r="A512" s="29"/>
      <c r="B512" s="26"/>
      <c r="C512" s="27"/>
      <c r="D512" s="27"/>
      <c r="E512" s="28"/>
      <c r="G512"/>
    </row>
    <row r="513" spans="1:7" ht="15" customHeight="1" x14ac:dyDescent="0.2">
      <c r="A513" s="199" t="s">
        <v>278</v>
      </c>
      <c r="E513" s="200">
        <v>31502457</v>
      </c>
      <c r="G513"/>
    </row>
    <row r="514" spans="1:7" ht="15" customHeight="1" x14ac:dyDescent="0.2">
      <c r="G514"/>
    </row>
    <row r="515" spans="1:7" ht="15" customHeight="1" x14ac:dyDescent="0.2">
      <c r="G515"/>
    </row>
    <row r="516" spans="1:7" ht="15" customHeight="1" x14ac:dyDescent="0.25">
      <c r="A516" s="4" t="s">
        <v>337</v>
      </c>
      <c r="G516"/>
    </row>
    <row r="517" spans="1:7" ht="15" customHeight="1" x14ac:dyDescent="0.2">
      <c r="A517" s="246" t="s">
        <v>60</v>
      </c>
      <c r="B517" s="246"/>
      <c r="C517" s="246"/>
      <c r="D517" s="246"/>
      <c r="E517" s="246"/>
      <c r="G517"/>
    </row>
    <row r="518" spans="1:7" ht="15" customHeight="1" x14ac:dyDescent="0.2">
      <c r="A518" s="246" t="s">
        <v>169</v>
      </c>
      <c r="B518" s="246"/>
      <c r="C518" s="246"/>
      <c r="D518" s="246"/>
      <c r="E518" s="246"/>
      <c r="G518"/>
    </row>
    <row r="519" spans="1:7" ht="15" customHeight="1" x14ac:dyDescent="0.2">
      <c r="A519" s="250" t="s">
        <v>338</v>
      </c>
      <c r="B519" s="250"/>
      <c r="C519" s="250"/>
      <c r="D519" s="250"/>
      <c r="E519" s="250"/>
      <c r="G519"/>
    </row>
    <row r="520" spans="1:7" ht="15" customHeight="1" x14ac:dyDescent="0.2">
      <c r="A520" s="250"/>
      <c r="B520" s="250"/>
      <c r="C520" s="250"/>
      <c r="D520" s="250"/>
      <c r="E520" s="250"/>
      <c r="G520"/>
    </row>
    <row r="521" spans="1:7" ht="15" customHeight="1" x14ac:dyDescent="0.2">
      <c r="A521" s="250"/>
      <c r="B521" s="250"/>
      <c r="C521" s="250"/>
      <c r="D521" s="250"/>
      <c r="E521" s="250"/>
      <c r="G521"/>
    </row>
    <row r="522" spans="1:7" ht="15" customHeight="1" x14ac:dyDescent="0.2">
      <c r="A522" s="250"/>
      <c r="B522" s="250"/>
      <c r="C522" s="250"/>
      <c r="D522" s="250"/>
      <c r="E522" s="250"/>
      <c r="G522"/>
    </row>
    <row r="523" spans="1:7" ht="15" customHeight="1" x14ac:dyDescent="0.2">
      <c r="A523" s="250"/>
      <c r="B523" s="250"/>
      <c r="C523" s="250"/>
      <c r="D523" s="250"/>
      <c r="E523" s="250"/>
      <c r="G523"/>
    </row>
    <row r="524" spans="1:7" ht="15" customHeight="1" x14ac:dyDescent="0.2">
      <c r="A524" s="104"/>
      <c r="B524" s="104"/>
      <c r="C524" s="104"/>
      <c r="D524" s="104"/>
      <c r="E524" s="104"/>
      <c r="G524"/>
    </row>
    <row r="525" spans="1:7" ht="15" customHeight="1" x14ac:dyDescent="0.25">
      <c r="A525" s="25" t="s">
        <v>1</v>
      </c>
      <c r="B525" s="27"/>
      <c r="C525" s="27"/>
      <c r="D525" s="27"/>
      <c r="E525" s="27"/>
      <c r="G525"/>
    </row>
    <row r="526" spans="1:7" ht="15" customHeight="1" x14ac:dyDescent="0.2">
      <c r="A526" s="29" t="s">
        <v>67</v>
      </c>
      <c r="B526" s="27"/>
      <c r="C526" s="27"/>
      <c r="D526" s="27"/>
      <c r="E526" s="28" t="s">
        <v>68</v>
      </c>
      <c r="G526"/>
    </row>
    <row r="527" spans="1:7" ht="15" customHeight="1" x14ac:dyDescent="0.25">
      <c r="B527" s="25"/>
      <c r="C527" s="27"/>
      <c r="D527" s="27"/>
      <c r="E527" s="76"/>
      <c r="G527"/>
    </row>
    <row r="528" spans="1:7" ht="15" customHeight="1" x14ac:dyDescent="0.2">
      <c r="B528" s="140" t="s">
        <v>49</v>
      </c>
      <c r="C528" s="140" t="s">
        <v>50</v>
      </c>
      <c r="D528" s="141" t="s">
        <v>51</v>
      </c>
      <c r="E528" s="142" t="s">
        <v>52</v>
      </c>
      <c r="G528"/>
    </row>
    <row r="529" spans="1:7" ht="15" customHeight="1" x14ac:dyDescent="0.2">
      <c r="B529" s="208">
        <v>98297</v>
      </c>
      <c r="C529" s="209"/>
      <c r="D529" s="210" t="s">
        <v>178</v>
      </c>
      <c r="E529" s="158">
        <v>187307.93</v>
      </c>
      <c r="G529"/>
    </row>
    <row r="530" spans="1:7" ht="15" customHeight="1" x14ac:dyDescent="0.2">
      <c r="B530" s="211"/>
      <c r="C530" s="146" t="s">
        <v>54</v>
      </c>
      <c r="D530" s="147"/>
      <c r="E530" s="148">
        <f>SUM(E529:E529)</f>
        <v>187307.93</v>
      </c>
      <c r="G530"/>
    </row>
    <row r="531" spans="1:7" ht="15" customHeight="1" x14ac:dyDescent="0.2">
      <c r="A531" s="11"/>
      <c r="B531" s="11"/>
      <c r="C531" s="11"/>
      <c r="D531" s="11"/>
      <c r="E531" s="11"/>
      <c r="G531"/>
    </row>
    <row r="532" spans="1:7" ht="15" customHeight="1" x14ac:dyDescent="0.2">
      <c r="A532" s="11"/>
      <c r="B532" s="11"/>
      <c r="C532" s="11"/>
      <c r="D532" s="11"/>
      <c r="E532" s="11"/>
      <c r="G532"/>
    </row>
    <row r="533" spans="1:7" ht="15" customHeight="1" x14ac:dyDescent="0.25">
      <c r="A533" s="25" t="s">
        <v>17</v>
      </c>
      <c r="B533" s="27"/>
      <c r="C533" s="27"/>
      <c r="D533" s="27"/>
      <c r="E533" s="11"/>
      <c r="G533"/>
    </row>
    <row r="534" spans="1:7" ht="15" customHeight="1" x14ac:dyDescent="0.2">
      <c r="A534" s="29" t="s">
        <v>77</v>
      </c>
      <c r="E534" t="s">
        <v>78</v>
      </c>
      <c r="G534"/>
    </row>
    <row r="535" spans="1:7" ht="15" customHeight="1" x14ac:dyDescent="0.2">
      <c r="A535" s="11"/>
      <c r="B535" s="55"/>
      <c r="C535" s="27"/>
      <c r="E535" s="56"/>
      <c r="G535"/>
    </row>
    <row r="536" spans="1:7" ht="15" customHeight="1" x14ac:dyDescent="0.2">
      <c r="A536" s="66"/>
      <c r="B536" s="63"/>
      <c r="C536" s="140" t="s">
        <v>50</v>
      </c>
      <c r="D536" s="154" t="s">
        <v>55</v>
      </c>
      <c r="E536" s="142" t="s">
        <v>52</v>
      </c>
      <c r="G536"/>
    </row>
    <row r="537" spans="1:7" ht="15" customHeight="1" x14ac:dyDescent="0.2">
      <c r="A537" s="113"/>
      <c r="B537" s="68"/>
      <c r="C537" s="203">
        <v>3599</v>
      </c>
      <c r="D537" s="157" t="s">
        <v>95</v>
      </c>
      <c r="E537" s="158">
        <v>187307.93</v>
      </c>
      <c r="G537"/>
    </row>
    <row r="538" spans="1:7" ht="15" customHeight="1" x14ac:dyDescent="0.2">
      <c r="A538" s="115"/>
      <c r="B538" s="68"/>
      <c r="C538" s="146" t="s">
        <v>54</v>
      </c>
      <c r="D538" s="178"/>
      <c r="E538" s="163">
        <f>SUM(E537:E537)</f>
        <v>187307.93</v>
      </c>
      <c r="G538"/>
    </row>
    <row r="539" spans="1:7" ht="15" customHeight="1" x14ac:dyDescent="0.2">
      <c r="G539"/>
    </row>
    <row r="540" spans="1:7" ht="15" customHeight="1" x14ac:dyDescent="0.2">
      <c r="G540"/>
    </row>
    <row r="541" spans="1:7" ht="15" customHeight="1" x14ac:dyDescent="0.25">
      <c r="A541" s="4" t="s">
        <v>339</v>
      </c>
      <c r="G541"/>
    </row>
    <row r="542" spans="1:7" ht="15" customHeight="1" x14ac:dyDescent="0.2">
      <c r="A542" s="246" t="s">
        <v>110</v>
      </c>
      <c r="B542" s="246"/>
      <c r="C542" s="246"/>
      <c r="D542" s="246"/>
      <c r="E542" s="246"/>
      <c r="G542"/>
    </row>
    <row r="543" spans="1:7" ht="15" customHeight="1" x14ac:dyDescent="0.2">
      <c r="A543" s="246"/>
      <c r="B543" s="246"/>
      <c r="C543" s="246"/>
      <c r="D543" s="246"/>
      <c r="E543" s="246"/>
      <c r="G543"/>
    </row>
    <row r="544" spans="1:7" ht="15" customHeight="1" x14ac:dyDescent="0.2">
      <c r="A544" s="245" t="s">
        <v>340</v>
      </c>
      <c r="B544" s="245"/>
      <c r="C544" s="245"/>
      <c r="D544" s="245"/>
      <c r="E544" s="245"/>
      <c r="G544"/>
    </row>
    <row r="545" spans="1:7" ht="15" customHeight="1" x14ac:dyDescent="0.2">
      <c r="A545" s="245"/>
      <c r="B545" s="245"/>
      <c r="C545" s="245"/>
      <c r="D545" s="245"/>
      <c r="E545" s="245"/>
      <c r="G545"/>
    </row>
    <row r="546" spans="1:7" ht="15" customHeight="1" x14ac:dyDescent="0.2">
      <c r="A546" s="245"/>
      <c r="B546" s="245"/>
      <c r="C546" s="245"/>
      <c r="D546" s="245"/>
      <c r="E546" s="245"/>
      <c r="G546"/>
    </row>
    <row r="547" spans="1:7" ht="15" customHeight="1" x14ac:dyDescent="0.2">
      <c r="A547" s="245"/>
      <c r="B547" s="245"/>
      <c r="C547" s="245"/>
      <c r="D547" s="245"/>
      <c r="E547" s="245"/>
      <c r="G547"/>
    </row>
    <row r="548" spans="1:7" ht="15" customHeight="1" x14ac:dyDescent="0.2">
      <c r="A548" s="245"/>
      <c r="B548" s="245"/>
      <c r="C548" s="245"/>
      <c r="D548" s="245"/>
      <c r="E548" s="245"/>
      <c r="G548"/>
    </row>
    <row r="549" spans="1:7" ht="15" customHeight="1" x14ac:dyDescent="0.2">
      <c r="A549" s="245"/>
      <c r="B549" s="245"/>
      <c r="C549" s="245"/>
      <c r="D549" s="245"/>
      <c r="E549" s="245"/>
      <c r="G549"/>
    </row>
    <row r="550" spans="1:7" ht="15" customHeight="1" x14ac:dyDescent="0.2">
      <c r="A550" s="36"/>
      <c r="B550" s="36"/>
      <c r="C550" s="36"/>
      <c r="D550" s="36"/>
      <c r="E550" s="36"/>
      <c r="G550"/>
    </row>
    <row r="551" spans="1:7" ht="15" customHeight="1" x14ac:dyDescent="0.25">
      <c r="A551" s="25" t="s">
        <v>17</v>
      </c>
      <c r="G551"/>
    </row>
    <row r="552" spans="1:7" ht="15" customHeight="1" x14ac:dyDescent="0.2">
      <c r="A552" s="29" t="s">
        <v>112</v>
      </c>
      <c r="B552" s="26"/>
      <c r="C552" s="27"/>
      <c r="D552" s="27"/>
      <c r="E552" s="28" t="s">
        <v>113</v>
      </c>
      <c r="G552"/>
    </row>
    <row r="553" spans="1:7" ht="15" customHeight="1" x14ac:dyDescent="0.2">
      <c r="A553" s="29"/>
      <c r="B553" s="138"/>
      <c r="C553" s="27"/>
      <c r="D553" s="27"/>
      <c r="E553" s="76"/>
      <c r="G553"/>
    </row>
    <row r="554" spans="1:7" ht="15" customHeight="1" x14ac:dyDescent="0.2">
      <c r="A554" s="66"/>
      <c r="B554" s="66"/>
      <c r="C554" s="140" t="s">
        <v>50</v>
      </c>
      <c r="D554" s="131" t="s">
        <v>55</v>
      </c>
      <c r="E554" s="121" t="s">
        <v>52</v>
      </c>
      <c r="G554"/>
    </row>
    <row r="555" spans="1:7" ht="15" customHeight="1" x14ac:dyDescent="0.2">
      <c r="A555" s="183"/>
      <c r="B555" s="150"/>
      <c r="C555" s="156">
        <v>6113</v>
      </c>
      <c r="D555" s="157" t="s">
        <v>95</v>
      </c>
      <c r="E555" s="174">
        <v>-25000</v>
      </c>
      <c r="G555"/>
    </row>
    <row r="556" spans="1:7" ht="15" customHeight="1" x14ac:dyDescent="0.2">
      <c r="A556" s="175"/>
      <c r="B556" s="175"/>
      <c r="C556" s="146" t="s">
        <v>54</v>
      </c>
      <c r="D556" s="153"/>
      <c r="E556" s="148">
        <f>SUM(E555:E555)</f>
        <v>-25000</v>
      </c>
      <c r="G556"/>
    </row>
    <row r="557" spans="1:7" ht="15" customHeight="1" x14ac:dyDescent="0.2">
      <c r="G557"/>
    </row>
    <row r="558" spans="1:7" ht="15" customHeight="1" x14ac:dyDescent="0.25">
      <c r="A558" s="25" t="s">
        <v>17</v>
      </c>
      <c r="B558" s="27"/>
      <c r="C558" s="27"/>
      <c r="D558" s="27"/>
      <c r="E558" s="27"/>
      <c r="G558"/>
    </row>
    <row r="559" spans="1:7" ht="15" customHeight="1" x14ac:dyDescent="0.2">
      <c r="A559" s="29" t="s">
        <v>99</v>
      </c>
      <c r="B559" s="27"/>
      <c r="C559" s="27"/>
      <c r="D559" s="27"/>
      <c r="E559" s="28" t="s">
        <v>100</v>
      </c>
      <c r="G559"/>
    </row>
    <row r="560" spans="1:7" ht="15" customHeight="1" x14ac:dyDescent="0.25">
      <c r="A560" s="25"/>
      <c r="B560" s="138"/>
      <c r="C560" s="27"/>
      <c r="D560" s="27"/>
      <c r="E560" s="76"/>
      <c r="G560"/>
    </row>
    <row r="561" spans="1:7" ht="15" customHeight="1" x14ac:dyDescent="0.2">
      <c r="A561" s="63"/>
      <c r="B561" s="63"/>
      <c r="C561" s="140" t="s">
        <v>50</v>
      </c>
      <c r="D561" s="131" t="s">
        <v>55</v>
      </c>
      <c r="E561" s="142" t="s">
        <v>52</v>
      </c>
      <c r="G561"/>
    </row>
    <row r="562" spans="1:7" ht="15" customHeight="1" x14ac:dyDescent="0.2">
      <c r="A562" s="196"/>
      <c r="B562" s="159"/>
      <c r="C562" s="156">
        <v>6172</v>
      </c>
      <c r="D562" s="157" t="s">
        <v>95</v>
      </c>
      <c r="E562" s="174">
        <v>25000</v>
      </c>
      <c r="G562"/>
    </row>
    <row r="563" spans="1:7" ht="15" customHeight="1" x14ac:dyDescent="0.2">
      <c r="A563" s="155"/>
      <c r="B563" s="159"/>
      <c r="C563" s="146" t="s">
        <v>54</v>
      </c>
      <c r="D563" s="147"/>
      <c r="E563" s="148">
        <f>SUM(E562:E562)</f>
        <v>25000</v>
      </c>
      <c r="G563"/>
    </row>
    <row r="564" spans="1:7" ht="15" customHeight="1" x14ac:dyDescent="0.2">
      <c r="G564"/>
    </row>
    <row r="565" spans="1:7" ht="15" customHeight="1" x14ac:dyDescent="0.2">
      <c r="G565"/>
    </row>
    <row r="566" spans="1:7" ht="15" customHeight="1" x14ac:dyDescent="0.25">
      <c r="A566" s="4" t="s">
        <v>341</v>
      </c>
      <c r="G566"/>
    </row>
    <row r="567" spans="1:7" ht="15" customHeight="1" x14ac:dyDescent="0.2">
      <c r="A567" s="249" t="s">
        <v>217</v>
      </c>
      <c r="B567" s="249"/>
      <c r="C567" s="249"/>
      <c r="D567" s="249"/>
      <c r="E567" s="249"/>
      <c r="G567"/>
    </row>
    <row r="568" spans="1:7" ht="15" customHeight="1" x14ac:dyDescent="0.2">
      <c r="A568" s="249"/>
      <c r="B568" s="249"/>
      <c r="C568" s="249"/>
      <c r="D568" s="249"/>
      <c r="E568" s="249"/>
      <c r="G568"/>
    </row>
    <row r="569" spans="1:7" ht="15" customHeight="1" x14ac:dyDescent="0.2">
      <c r="A569" s="245" t="s">
        <v>342</v>
      </c>
      <c r="B569" s="245"/>
      <c r="C569" s="245"/>
      <c r="D569" s="245"/>
      <c r="E569" s="245"/>
      <c r="G569"/>
    </row>
    <row r="570" spans="1:7" ht="15" customHeight="1" x14ac:dyDescent="0.2">
      <c r="A570" s="245"/>
      <c r="B570" s="245"/>
      <c r="C570" s="245"/>
      <c r="D570" s="245"/>
      <c r="E570" s="245"/>
      <c r="G570"/>
    </row>
    <row r="571" spans="1:7" ht="15" customHeight="1" x14ac:dyDescent="0.2">
      <c r="A571" s="245"/>
      <c r="B571" s="245"/>
      <c r="C571" s="245"/>
      <c r="D571" s="245"/>
      <c r="E571" s="245"/>
      <c r="G571"/>
    </row>
    <row r="572" spans="1:7" ht="15" customHeight="1" x14ac:dyDescent="0.2">
      <c r="A572" s="245"/>
      <c r="B572" s="245"/>
      <c r="C572" s="245"/>
      <c r="D572" s="245"/>
      <c r="E572" s="245"/>
      <c r="G572"/>
    </row>
    <row r="573" spans="1:7" ht="15" customHeight="1" x14ac:dyDescent="0.2">
      <c r="A573" s="245"/>
      <c r="B573" s="245"/>
      <c r="C573" s="245"/>
      <c r="D573" s="245"/>
      <c r="E573" s="245"/>
      <c r="G573"/>
    </row>
    <row r="574" spans="1:7" ht="15" customHeight="1" x14ac:dyDescent="0.2">
      <c r="A574" s="245"/>
      <c r="B574" s="245"/>
      <c r="C574" s="245"/>
      <c r="D574" s="245"/>
      <c r="E574" s="245"/>
      <c r="G574"/>
    </row>
    <row r="575" spans="1:7" ht="15" customHeight="1" x14ac:dyDescent="0.2">
      <c r="A575" s="27"/>
      <c r="B575" s="169"/>
      <c r="C575" s="95"/>
      <c r="D575" s="27"/>
      <c r="E575" s="170"/>
      <c r="G575"/>
    </row>
    <row r="576" spans="1:7" ht="15" customHeight="1" x14ac:dyDescent="0.25">
      <c r="A576" s="25" t="s">
        <v>17</v>
      </c>
      <c r="B576" s="27"/>
      <c r="C576" s="27"/>
      <c r="D576" s="27"/>
      <c r="E576" s="138"/>
      <c r="G576"/>
    </row>
    <row r="577" spans="1:7" ht="15" customHeight="1" x14ac:dyDescent="0.2">
      <c r="A577" s="29" t="s">
        <v>99</v>
      </c>
      <c r="B577" s="27"/>
      <c r="C577" s="27"/>
      <c r="D577" s="27"/>
      <c r="E577" s="28" t="s">
        <v>100</v>
      </c>
      <c r="G577"/>
    </row>
    <row r="578" spans="1:7" ht="15" customHeight="1" x14ac:dyDescent="0.2">
      <c r="A578" s="29"/>
      <c r="B578" s="138"/>
      <c r="C578" s="27"/>
      <c r="D578" s="27"/>
      <c r="E578" s="76"/>
      <c r="G578"/>
    </row>
    <row r="579" spans="1:7" ht="15" customHeight="1" x14ac:dyDescent="0.2">
      <c r="A579" s="66"/>
      <c r="B579" s="66"/>
      <c r="C579" s="140" t="s">
        <v>50</v>
      </c>
      <c r="D579" s="131" t="s">
        <v>55</v>
      </c>
      <c r="E579" s="121" t="s">
        <v>52</v>
      </c>
      <c r="G579"/>
    </row>
    <row r="580" spans="1:7" ht="15" customHeight="1" x14ac:dyDescent="0.2">
      <c r="A580" s="183"/>
      <c r="B580" s="150"/>
      <c r="C580" s="156">
        <v>6115</v>
      </c>
      <c r="D580" s="157" t="s">
        <v>95</v>
      </c>
      <c r="E580" s="174">
        <v>-50225.08</v>
      </c>
      <c r="G580"/>
    </row>
    <row r="581" spans="1:7" ht="15" customHeight="1" x14ac:dyDescent="0.2">
      <c r="A581" s="183"/>
      <c r="B581" s="150"/>
      <c r="C581" s="156">
        <v>6115</v>
      </c>
      <c r="D581" s="157" t="s">
        <v>101</v>
      </c>
      <c r="E581" s="174">
        <f>28697+7174.25+2582.73</f>
        <v>38453.980000000003</v>
      </c>
      <c r="G581"/>
    </row>
    <row r="582" spans="1:7" ht="15" customHeight="1" x14ac:dyDescent="0.2">
      <c r="A582" s="183"/>
      <c r="B582" s="150"/>
      <c r="C582" s="156">
        <v>6115</v>
      </c>
      <c r="D582" s="157" t="s">
        <v>95</v>
      </c>
      <c r="E582" s="174">
        <f>5376.1+2100+4295</f>
        <v>11771.1</v>
      </c>
      <c r="G582"/>
    </row>
    <row r="583" spans="1:7" ht="15" customHeight="1" x14ac:dyDescent="0.2">
      <c r="A583" s="175"/>
      <c r="B583" s="175"/>
      <c r="C583" s="146" t="s">
        <v>54</v>
      </c>
      <c r="D583" s="153"/>
      <c r="E583" s="148">
        <f>SUM(E580:E582)</f>
        <v>0</v>
      </c>
      <c r="G583"/>
    </row>
    <row r="584" spans="1:7" ht="15" customHeight="1" x14ac:dyDescent="0.2">
      <c r="G584"/>
    </row>
    <row r="585" spans="1:7" ht="15" customHeight="1" x14ac:dyDescent="0.2">
      <c r="G585"/>
    </row>
    <row r="586" spans="1:7" ht="15" customHeight="1" x14ac:dyDescent="0.25">
      <c r="A586" s="4" t="s">
        <v>343</v>
      </c>
      <c r="G586"/>
    </row>
    <row r="587" spans="1:7" ht="15" customHeight="1" x14ac:dyDescent="0.2">
      <c r="A587" s="246" t="s">
        <v>45</v>
      </c>
      <c r="B587" s="246"/>
      <c r="C587" s="246"/>
      <c r="D587" s="246"/>
      <c r="E587" s="246"/>
      <c r="G587"/>
    </row>
    <row r="588" spans="1:7" ht="15" customHeight="1" x14ac:dyDescent="0.2">
      <c r="A588" s="245" t="s">
        <v>344</v>
      </c>
      <c r="B588" s="245"/>
      <c r="C588" s="245"/>
      <c r="D588" s="245"/>
      <c r="E588" s="245"/>
      <c r="G588"/>
    </row>
    <row r="589" spans="1:7" ht="15" customHeight="1" x14ac:dyDescent="0.2">
      <c r="A589" s="245"/>
      <c r="B589" s="245"/>
      <c r="C589" s="245"/>
      <c r="D589" s="245"/>
      <c r="E589" s="245"/>
      <c r="G589"/>
    </row>
    <row r="590" spans="1:7" ht="15" customHeight="1" x14ac:dyDescent="0.2">
      <c r="A590" s="245"/>
      <c r="B590" s="245"/>
      <c r="C590" s="245"/>
      <c r="D590" s="245"/>
      <c r="E590" s="245"/>
      <c r="G590"/>
    </row>
    <row r="591" spans="1:7" ht="15" customHeight="1" x14ac:dyDescent="0.2">
      <c r="A591" s="245"/>
      <c r="B591" s="245"/>
      <c r="C591" s="245"/>
      <c r="D591" s="245"/>
      <c r="E591" s="245"/>
      <c r="G591"/>
    </row>
    <row r="592" spans="1:7" ht="15" customHeight="1" x14ac:dyDescent="0.2">
      <c r="A592" s="245"/>
      <c r="B592" s="245"/>
      <c r="C592" s="245"/>
      <c r="D592" s="245"/>
      <c r="E592" s="245"/>
      <c r="G592"/>
    </row>
    <row r="593" spans="1:7" ht="15" customHeight="1" x14ac:dyDescent="0.2">
      <c r="A593" s="245"/>
      <c r="B593" s="245"/>
      <c r="C593" s="245"/>
      <c r="D593" s="245"/>
      <c r="E593" s="245"/>
      <c r="G593"/>
    </row>
    <row r="594" spans="1:7" ht="15" customHeight="1" x14ac:dyDescent="0.2">
      <c r="A594" s="245"/>
      <c r="B594" s="245"/>
      <c r="C594" s="245"/>
      <c r="D594" s="245"/>
      <c r="E594" s="245"/>
      <c r="G594"/>
    </row>
    <row r="595" spans="1:7" ht="15" customHeight="1" x14ac:dyDescent="0.2">
      <c r="A595" s="245"/>
      <c r="B595" s="245"/>
      <c r="C595" s="245"/>
      <c r="D595" s="245"/>
      <c r="E595" s="245"/>
      <c r="G595"/>
    </row>
    <row r="596" spans="1:7" ht="15" customHeight="1" x14ac:dyDescent="0.2">
      <c r="A596" s="245"/>
      <c r="B596" s="245"/>
      <c r="C596" s="245"/>
      <c r="D596" s="245"/>
      <c r="E596" s="245"/>
      <c r="G596"/>
    </row>
    <row r="597" spans="1:7" ht="15" customHeight="1" x14ac:dyDescent="0.2">
      <c r="G597"/>
    </row>
    <row r="598" spans="1:7" ht="15" customHeight="1" x14ac:dyDescent="0.25">
      <c r="A598" s="5" t="s">
        <v>1</v>
      </c>
      <c r="B598" s="38"/>
      <c r="C598" s="6"/>
      <c r="D598" s="6"/>
      <c r="E598" s="6"/>
      <c r="G598"/>
    </row>
    <row r="599" spans="1:7" ht="15" customHeight="1" x14ac:dyDescent="0.2">
      <c r="A599" s="7" t="s">
        <v>47</v>
      </c>
      <c r="B599" s="38"/>
      <c r="C599" s="6"/>
      <c r="D599" s="6"/>
      <c r="E599" s="8" t="s">
        <v>48</v>
      </c>
      <c r="G599"/>
    </row>
    <row r="600" spans="1:7" ht="15" customHeight="1" x14ac:dyDescent="0.25">
      <c r="A600" s="120"/>
      <c r="B600" s="39"/>
      <c r="C600" s="6"/>
      <c r="D600" s="6"/>
      <c r="E600" s="10"/>
      <c r="G600"/>
    </row>
    <row r="601" spans="1:7" ht="15" customHeight="1" x14ac:dyDescent="0.2">
      <c r="B601" s="121" t="s">
        <v>49</v>
      </c>
      <c r="C601" s="121" t="s">
        <v>50</v>
      </c>
      <c r="D601" s="122" t="s">
        <v>51</v>
      </c>
      <c r="E601" s="121" t="s">
        <v>52</v>
      </c>
      <c r="G601"/>
    </row>
    <row r="602" spans="1:7" ht="15" customHeight="1" x14ac:dyDescent="0.2">
      <c r="B602" s="123">
        <v>33160</v>
      </c>
      <c r="C602" s="124"/>
      <c r="D602" s="125" t="s">
        <v>53</v>
      </c>
      <c r="E602" s="126">
        <v>-157657</v>
      </c>
      <c r="G602"/>
    </row>
    <row r="603" spans="1:7" ht="15" customHeight="1" x14ac:dyDescent="0.2">
      <c r="B603" s="127"/>
      <c r="C603" s="128" t="s">
        <v>54</v>
      </c>
      <c r="D603" s="129"/>
      <c r="E603" s="130">
        <f>SUM(E602:E602)</f>
        <v>-157657</v>
      </c>
      <c r="G603"/>
    </row>
    <row r="604" spans="1:7" ht="15" customHeight="1" x14ac:dyDescent="0.25">
      <c r="A604" s="40"/>
      <c r="B604" s="41"/>
      <c r="C604" s="42"/>
      <c r="D604" s="42"/>
      <c r="E604" s="42"/>
      <c r="G604"/>
    </row>
    <row r="605" spans="1:7" ht="15" customHeight="1" x14ac:dyDescent="0.25">
      <c r="A605" s="25" t="s">
        <v>17</v>
      </c>
      <c r="B605" s="26"/>
      <c r="C605" s="27"/>
      <c r="D605" s="27"/>
      <c r="E605" s="138"/>
      <c r="G605"/>
    </row>
    <row r="606" spans="1:7" ht="15" customHeight="1" x14ac:dyDescent="0.2">
      <c r="A606" s="7" t="s">
        <v>47</v>
      </c>
      <c r="B606" s="26"/>
      <c r="C606" s="27"/>
      <c r="D606" s="27"/>
      <c r="E606" s="28" t="s">
        <v>48</v>
      </c>
      <c r="G606"/>
    </row>
    <row r="607" spans="1:7" ht="15" customHeight="1" x14ac:dyDescent="0.2">
      <c r="A607" s="29"/>
      <c r="B607" s="26"/>
      <c r="C607" s="27"/>
      <c r="D607" s="27"/>
      <c r="E607" s="28"/>
      <c r="G607"/>
    </row>
    <row r="608" spans="1:7" ht="15" customHeight="1" x14ac:dyDescent="0.2">
      <c r="B608" s="121" t="s">
        <v>49</v>
      </c>
      <c r="C608" s="121" t="s">
        <v>50</v>
      </c>
      <c r="D608" s="122" t="s">
        <v>51</v>
      </c>
      <c r="E608" s="121" t="s">
        <v>52</v>
      </c>
      <c r="G608"/>
    </row>
    <row r="609" spans="1:7" ht="15" customHeight="1" x14ac:dyDescent="0.2">
      <c r="B609" s="123">
        <v>33160</v>
      </c>
      <c r="C609" s="124"/>
      <c r="D609" s="125" t="s">
        <v>63</v>
      </c>
      <c r="E609" s="126">
        <f>-1900-2000-75257-65500-13000</f>
        <v>-157657</v>
      </c>
      <c r="G609"/>
    </row>
    <row r="610" spans="1:7" ht="15" customHeight="1" x14ac:dyDescent="0.2">
      <c r="B610" s="127"/>
      <c r="C610" s="128" t="s">
        <v>54</v>
      </c>
      <c r="D610" s="129"/>
      <c r="E610" s="130">
        <f>SUM(E609:E609)</f>
        <v>-157657</v>
      </c>
      <c r="G610"/>
    </row>
    <row r="611" spans="1:7" ht="15" customHeight="1" x14ac:dyDescent="0.2">
      <c r="G611"/>
    </row>
    <row r="612" spans="1:7" ht="15" customHeight="1" x14ac:dyDescent="0.2">
      <c r="G612"/>
    </row>
    <row r="613" spans="1:7" ht="15" customHeight="1" x14ac:dyDescent="0.25">
      <c r="A613" s="4" t="s">
        <v>345</v>
      </c>
      <c r="G613"/>
    </row>
    <row r="614" spans="1:7" ht="15" customHeight="1" x14ac:dyDescent="0.2">
      <c r="A614" s="249" t="s">
        <v>74</v>
      </c>
      <c r="B614" s="249"/>
      <c r="C614" s="249"/>
      <c r="D614" s="249"/>
      <c r="E614" s="249"/>
      <c r="G614"/>
    </row>
    <row r="615" spans="1:7" ht="15" customHeight="1" x14ac:dyDescent="0.2">
      <c r="A615" s="249"/>
      <c r="B615" s="249"/>
      <c r="C615" s="249"/>
      <c r="D615" s="249"/>
      <c r="E615" s="249"/>
      <c r="G615"/>
    </row>
    <row r="616" spans="1:7" ht="15" customHeight="1" x14ac:dyDescent="0.2">
      <c r="A616" s="245" t="s">
        <v>346</v>
      </c>
      <c r="B616" s="245"/>
      <c r="C616" s="245"/>
      <c r="D616" s="245"/>
      <c r="E616" s="245"/>
      <c r="G616"/>
    </row>
    <row r="617" spans="1:7" ht="15" customHeight="1" x14ac:dyDescent="0.2">
      <c r="A617" s="245"/>
      <c r="B617" s="245"/>
      <c r="C617" s="245"/>
      <c r="D617" s="245"/>
      <c r="E617" s="245"/>
      <c r="G617"/>
    </row>
    <row r="618" spans="1:7" ht="15" customHeight="1" x14ac:dyDescent="0.2">
      <c r="A618" s="245"/>
      <c r="B618" s="245"/>
      <c r="C618" s="245"/>
      <c r="D618" s="245"/>
      <c r="E618" s="245"/>
      <c r="G618"/>
    </row>
    <row r="619" spans="1:7" ht="15" customHeight="1" x14ac:dyDescent="0.2">
      <c r="A619" s="245"/>
      <c r="B619" s="245"/>
      <c r="C619" s="245"/>
      <c r="D619" s="245"/>
      <c r="E619" s="245"/>
      <c r="G619"/>
    </row>
    <row r="620" spans="1:7" ht="15" customHeight="1" x14ac:dyDescent="0.2">
      <c r="A620" s="245"/>
      <c r="B620" s="245"/>
      <c r="C620" s="245"/>
      <c r="D620" s="245"/>
      <c r="E620" s="245"/>
      <c r="G620"/>
    </row>
    <row r="621" spans="1:7" ht="15" customHeight="1" x14ac:dyDescent="0.2">
      <c r="A621" s="245"/>
      <c r="B621" s="245"/>
      <c r="C621" s="245"/>
      <c r="D621" s="245"/>
      <c r="E621" s="245"/>
      <c r="G621"/>
    </row>
    <row r="622" spans="1:7" ht="15" customHeight="1" x14ac:dyDescent="0.2">
      <c r="A622" s="245"/>
      <c r="B622" s="245"/>
      <c r="C622" s="245"/>
      <c r="D622" s="245"/>
      <c r="E622" s="245"/>
      <c r="G622"/>
    </row>
    <row r="623" spans="1:7" ht="15" customHeight="1" x14ac:dyDescent="0.2">
      <c r="A623" s="245"/>
      <c r="B623" s="245"/>
      <c r="C623" s="245"/>
      <c r="D623" s="245"/>
      <c r="E623" s="245"/>
      <c r="G623"/>
    </row>
    <row r="624" spans="1:7" ht="15" customHeight="1" x14ac:dyDescent="0.2">
      <c r="A624" s="245"/>
      <c r="B624" s="245"/>
      <c r="C624" s="245"/>
      <c r="D624" s="245"/>
      <c r="E624" s="245"/>
      <c r="G624"/>
    </row>
    <row r="625" spans="1:7" ht="15" customHeight="1" x14ac:dyDescent="0.2">
      <c r="G625"/>
    </row>
    <row r="626" spans="1:7" ht="15" customHeight="1" x14ac:dyDescent="0.25">
      <c r="A626" s="5" t="s">
        <v>17</v>
      </c>
      <c r="B626" s="6"/>
      <c r="C626" s="6"/>
      <c r="D626" s="6"/>
      <c r="E626" s="6"/>
      <c r="G626"/>
    </row>
    <row r="627" spans="1:7" ht="15" customHeight="1" x14ac:dyDescent="0.2">
      <c r="A627" s="7" t="s">
        <v>67</v>
      </c>
      <c r="B627" s="6"/>
      <c r="C627" s="6"/>
      <c r="D627" s="6"/>
      <c r="E627" s="8" t="s">
        <v>68</v>
      </c>
      <c r="G627"/>
    </row>
    <row r="628" spans="1:7" ht="15" customHeight="1" x14ac:dyDescent="0.25">
      <c r="A628" s="5"/>
      <c r="B628" s="9"/>
      <c r="C628" s="6"/>
      <c r="D628" s="6"/>
      <c r="E628" s="10"/>
      <c r="G628"/>
    </row>
    <row r="629" spans="1:7" ht="15" customHeight="1" x14ac:dyDescent="0.2">
      <c r="B629" s="121" t="s">
        <v>49</v>
      </c>
      <c r="C629" s="121" t="s">
        <v>50</v>
      </c>
      <c r="D629" s="189" t="s">
        <v>55</v>
      </c>
      <c r="E629" s="142" t="s">
        <v>52</v>
      </c>
      <c r="G629"/>
    </row>
    <row r="630" spans="1:7" ht="15" customHeight="1" x14ac:dyDescent="0.2">
      <c r="B630" s="190">
        <v>13307</v>
      </c>
      <c r="C630" s="191">
        <v>4324</v>
      </c>
      <c r="D630" s="192" t="s">
        <v>76</v>
      </c>
      <c r="E630" s="193">
        <v>-82840</v>
      </c>
      <c r="G630"/>
    </row>
    <row r="631" spans="1:7" ht="15" customHeight="1" x14ac:dyDescent="0.2">
      <c r="B631" s="162"/>
      <c r="C631" s="128" t="s">
        <v>54</v>
      </c>
      <c r="D631" s="129"/>
      <c r="E631" s="130">
        <f>SUM(E630:E630)</f>
        <v>-82840</v>
      </c>
      <c r="G631"/>
    </row>
    <row r="632" spans="1:7" ht="15" customHeight="1" x14ac:dyDescent="0.2">
      <c r="G632"/>
    </row>
    <row r="633" spans="1:7" ht="15" customHeight="1" x14ac:dyDescent="0.2">
      <c r="G633"/>
    </row>
    <row r="634" spans="1:7" ht="15" customHeight="1" x14ac:dyDescent="0.2">
      <c r="G634"/>
    </row>
    <row r="635" spans="1:7" ht="15" customHeight="1" x14ac:dyDescent="0.2">
      <c r="G635"/>
    </row>
    <row r="636" spans="1:7" ht="15" customHeight="1" x14ac:dyDescent="0.2">
      <c r="G636"/>
    </row>
    <row r="637" spans="1:7" ht="15" customHeight="1" x14ac:dyDescent="0.2">
      <c r="G637"/>
    </row>
    <row r="638" spans="1:7" ht="15" customHeight="1" x14ac:dyDescent="0.2">
      <c r="G638"/>
    </row>
    <row r="639" spans="1:7" ht="15" customHeight="1" x14ac:dyDescent="0.25">
      <c r="A639" s="25" t="s">
        <v>17</v>
      </c>
      <c r="B639" s="27"/>
      <c r="C639" s="27"/>
      <c r="D639" s="27"/>
      <c r="E639" s="27"/>
      <c r="G639"/>
    </row>
    <row r="640" spans="1:7" ht="15" customHeight="1" x14ac:dyDescent="0.2">
      <c r="A640" s="29" t="s">
        <v>69</v>
      </c>
      <c r="B640" s="11"/>
      <c r="C640" s="11"/>
      <c r="D640" s="11"/>
      <c r="E640" s="11" t="s">
        <v>70</v>
      </c>
      <c r="G640"/>
    </row>
    <row r="641" spans="1:7" ht="15" customHeight="1" x14ac:dyDescent="0.2">
      <c r="A641" s="11"/>
      <c r="B641" s="55"/>
      <c r="C641" s="27"/>
      <c r="D641" s="11"/>
      <c r="E641" s="56"/>
    </row>
    <row r="642" spans="1:7" ht="15" customHeight="1" x14ac:dyDescent="0.2">
      <c r="B642" s="121" t="s">
        <v>49</v>
      </c>
      <c r="C642" s="140" t="s">
        <v>50</v>
      </c>
      <c r="D642" s="161" t="s">
        <v>51</v>
      </c>
      <c r="E642" s="142" t="s">
        <v>52</v>
      </c>
    </row>
    <row r="643" spans="1:7" ht="15" customHeight="1" x14ac:dyDescent="0.2">
      <c r="B643" s="190">
        <v>13307</v>
      </c>
      <c r="C643" s="194"/>
      <c r="D643" s="132" t="s">
        <v>71</v>
      </c>
      <c r="E643" s="195">
        <v>39520</v>
      </c>
    </row>
    <row r="644" spans="1:7" ht="15" customHeight="1" x14ac:dyDescent="0.2">
      <c r="B644" s="162"/>
      <c r="C644" s="146" t="s">
        <v>54</v>
      </c>
      <c r="D644" s="178"/>
      <c r="E644" s="163">
        <f>SUM(E643:E643)</f>
        <v>39520</v>
      </c>
    </row>
    <row r="645" spans="1:7" ht="15" customHeight="1" x14ac:dyDescent="0.2">
      <c r="A645" s="11"/>
      <c r="B645" s="11"/>
      <c r="C645" s="11"/>
      <c r="D645" s="11"/>
      <c r="E645" s="11"/>
    </row>
    <row r="646" spans="1:7" ht="15" customHeight="1" x14ac:dyDescent="0.25">
      <c r="A646" s="25" t="s">
        <v>17</v>
      </c>
      <c r="B646" s="27"/>
      <c r="C646" s="27"/>
      <c r="D646" s="27"/>
      <c r="E646" s="27"/>
    </row>
    <row r="647" spans="1:7" ht="15" customHeight="1" x14ac:dyDescent="0.2">
      <c r="A647" s="29" t="s">
        <v>77</v>
      </c>
      <c r="B647" s="11"/>
      <c r="C647" s="11"/>
      <c r="D647" s="11"/>
      <c r="E647" s="11" t="s">
        <v>78</v>
      </c>
    </row>
    <row r="648" spans="1:7" ht="15" customHeight="1" x14ac:dyDescent="0.2">
      <c r="A648" s="11"/>
      <c r="B648" s="55"/>
      <c r="C648" s="27"/>
      <c r="D648" s="11"/>
      <c r="E648" s="56"/>
    </row>
    <row r="649" spans="1:7" ht="15" customHeight="1" x14ac:dyDescent="0.2">
      <c r="A649" s="63"/>
      <c r="B649" s="121" t="s">
        <v>49</v>
      </c>
      <c r="C649" s="140" t="s">
        <v>50</v>
      </c>
      <c r="D649" s="161" t="s">
        <v>51</v>
      </c>
      <c r="E649" s="142" t="s">
        <v>52</v>
      </c>
    </row>
    <row r="650" spans="1:7" ht="15" customHeight="1" x14ac:dyDescent="0.2">
      <c r="A650" s="64"/>
      <c r="B650" s="190">
        <v>13307</v>
      </c>
      <c r="C650" s="194"/>
      <c r="D650" s="132" t="s">
        <v>71</v>
      </c>
      <c r="E650" s="195">
        <v>43320</v>
      </c>
    </row>
    <row r="651" spans="1:7" ht="15" customHeight="1" x14ac:dyDescent="0.2">
      <c r="A651" s="65"/>
      <c r="B651" s="162"/>
      <c r="C651" s="146" t="s">
        <v>54</v>
      </c>
      <c r="D651" s="178"/>
      <c r="E651" s="163">
        <f>SUM(E650)</f>
        <v>43320</v>
      </c>
      <c r="G651" s="47">
        <f>+E644+E651</f>
        <v>82840</v>
      </c>
    </row>
    <row r="652" spans="1:7" ht="15" customHeight="1" x14ac:dyDescent="0.2"/>
    <row r="653" spans="1:7" ht="15" customHeight="1" x14ac:dyDescent="0.2"/>
    <row r="654" spans="1:7" ht="15" customHeight="1" x14ac:dyDescent="0.2"/>
    <row r="655" spans="1:7" ht="15" customHeight="1" x14ac:dyDescent="0.2"/>
    <row r="656" spans="1:7" ht="15" customHeight="1" x14ac:dyDescent="0.2"/>
    <row r="657" spans="7:7" ht="15" customHeight="1" x14ac:dyDescent="0.2">
      <c r="G657"/>
    </row>
    <row r="658" spans="7:7" ht="15" customHeight="1" x14ac:dyDescent="0.2">
      <c r="G658"/>
    </row>
    <row r="659" spans="7:7" ht="15" customHeight="1" x14ac:dyDescent="0.2">
      <c r="G659"/>
    </row>
    <row r="660" spans="7:7" ht="15" customHeight="1" x14ac:dyDescent="0.2">
      <c r="G660"/>
    </row>
    <row r="661" spans="7:7" ht="15" customHeight="1" x14ac:dyDescent="0.2">
      <c r="G661"/>
    </row>
    <row r="662" spans="7:7" ht="15" customHeight="1" x14ac:dyDescent="0.2">
      <c r="G662"/>
    </row>
    <row r="663" spans="7:7" ht="15" customHeight="1" x14ac:dyDescent="0.2">
      <c r="G663"/>
    </row>
    <row r="664" spans="7:7" ht="15" customHeight="1" x14ac:dyDescent="0.2">
      <c r="G664"/>
    </row>
    <row r="665" spans="7:7" ht="15" customHeight="1" x14ac:dyDescent="0.2">
      <c r="G665"/>
    </row>
    <row r="666" spans="7:7" ht="15" customHeight="1" x14ac:dyDescent="0.2">
      <c r="G666"/>
    </row>
    <row r="667" spans="7:7" ht="15" customHeight="1" x14ac:dyDescent="0.2">
      <c r="G667"/>
    </row>
    <row r="668" spans="7:7" ht="15" customHeight="1" x14ac:dyDescent="0.2">
      <c r="G668"/>
    </row>
    <row r="669" spans="7:7" ht="15" customHeight="1" x14ac:dyDescent="0.2">
      <c r="G669"/>
    </row>
    <row r="670" spans="7:7" ht="15" customHeight="1" x14ac:dyDescent="0.2">
      <c r="G670"/>
    </row>
    <row r="671" spans="7:7" ht="15" customHeight="1" x14ac:dyDescent="0.2">
      <c r="G671"/>
    </row>
    <row r="672" spans="7:7" ht="15" customHeight="1" x14ac:dyDescent="0.2">
      <c r="G672"/>
    </row>
    <row r="673" spans="7:7" ht="15" customHeight="1" x14ac:dyDescent="0.2">
      <c r="G673"/>
    </row>
    <row r="674" spans="7:7" ht="15" customHeight="1" x14ac:dyDescent="0.2">
      <c r="G674"/>
    </row>
    <row r="675" spans="7:7" ht="15" customHeight="1" x14ac:dyDescent="0.2">
      <c r="G675"/>
    </row>
    <row r="676" spans="7:7" ht="15" customHeight="1" x14ac:dyDescent="0.2">
      <c r="G676"/>
    </row>
    <row r="677" spans="7:7" ht="15" customHeight="1" x14ac:dyDescent="0.2">
      <c r="G677"/>
    </row>
    <row r="678" spans="7:7" ht="15" customHeight="1" x14ac:dyDescent="0.2">
      <c r="G678"/>
    </row>
    <row r="679" spans="7:7" ht="15" customHeight="1" x14ac:dyDescent="0.2">
      <c r="G679"/>
    </row>
    <row r="680" spans="7:7" ht="15" customHeight="1" x14ac:dyDescent="0.2">
      <c r="G680"/>
    </row>
    <row r="681" spans="7:7" ht="15" customHeight="1" x14ac:dyDescent="0.2">
      <c r="G681"/>
    </row>
    <row r="682" spans="7:7" ht="15" customHeight="1" x14ac:dyDescent="0.2">
      <c r="G682"/>
    </row>
    <row r="683" spans="7:7" ht="15" customHeight="1" x14ac:dyDescent="0.2">
      <c r="G683"/>
    </row>
    <row r="684" spans="7:7" ht="15" customHeight="1" x14ac:dyDescent="0.2">
      <c r="G684"/>
    </row>
    <row r="685" spans="7:7" ht="15" customHeight="1" x14ac:dyDescent="0.2">
      <c r="G685"/>
    </row>
    <row r="686" spans="7:7" ht="15" customHeight="1" x14ac:dyDescent="0.2">
      <c r="G686"/>
    </row>
    <row r="687" spans="7:7" ht="15" customHeight="1" x14ac:dyDescent="0.2">
      <c r="G687"/>
    </row>
    <row r="688" spans="7:7" ht="15" customHeight="1" x14ac:dyDescent="0.2">
      <c r="G688"/>
    </row>
    <row r="689" spans="7:7" ht="15" customHeight="1" x14ac:dyDescent="0.2">
      <c r="G689"/>
    </row>
    <row r="690" spans="7:7" ht="15" customHeight="1" x14ac:dyDescent="0.2">
      <c r="G690"/>
    </row>
    <row r="691" spans="7:7" ht="15" customHeight="1" x14ac:dyDescent="0.2">
      <c r="G691"/>
    </row>
    <row r="692" spans="7:7" ht="15" customHeight="1" x14ac:dyDescent="0.2">
      <c r="G692"/>
    </row>
    <row r="693" spans="7:7" ht="15" customHeight="1" x14ac:dyDescent="0.2">
      <c r="G693"/>
    </row>
    <row r="694" spans="7:7" ht="15" customHeight="1" x14ac:dyDescent="0.2">
      <c r="G694"/>
    </row>
    <row r="695" spans="7:7" ht="15" customHeight="1" x14ac:dyDescent="0.2">
      <c r="G695"/>
    </row>
    <row r="696" spans="7:7" ht="15" customHeight="1" x14ac:dyDescent="0.2">
      <c r="G696"/>
    </row>
    <row r="697" spans="7:7" ht="15" customHeight="1" x14ac:dyDescent="0.2">
      <c r="G697"/>
    </row>
    <row r="698" spans="7:7" ht="15" customHeight="1" x14ac:dyDescent="0.2">
      <c r="G698"/>
    </row>
    <row r="699" spans="7:7" ht="15" customHeight="1" x14ac:dyDescent="0.2">
      <c r="G699"/>
    </row>
    <row r="700" spans="7:7" ht="15" customHeight="1" x14ac:dyDescent="0.2">
      <c r="G700"/>
    </row>
    <row r="701" spans="7:7" ht="15" customHeight="1" x14ac:dyDescent="0.2">
      <c r="G701"/>
    </row>
    <row r="702" spans="7:7" ht="15" customHeight="1" x14ac:dyDescent="0.2">
      <c r="G702"/>
    </row>
    <row r="703" spans="7:7" ht="15" customHeight="1" x14ac:dyDescent="0.2">
      <c r="G703"/>
    </row>
    <row r="704" spans="7:7" ht="15" customHeight="1" x14ac:dyDescent="0.2">
      <c r="G704"/>
    </row>
    <row r="705" spans="7:7" ht="15" customHeight="1" x14ac:dyDescent="0.2">
      <c r="G705"/>
    </row>
    <row r="706" spans="7:7" ht="15" customHeight="1" x14ac:dyDescent="0.2">
      <c r="G706"/>
    </row>
    <row r="707" spans="7:7" ht="15" customHeight="1" x14ac:dyDescent="0.2">
      <c r="G707"/>
    </row>
    <row r="708" spans="7:7" ht="15" customHeight="1" x14ac:dyDescent="0.2">
      <c r="G708"/>
    </row>
    <row r="709" spans="7:7" ht="15" customHeight="1" x14ac:dyDescent="0.2">
      <c r="G709"/>
    </row>
    <row r="710" spans="7:7" ht="15" customHeight="1" x14ac:dyDescent="0.2">
      <c r="G710"/>
    </row>
    <row r="711" spans="7:7" ht="15" customHeight="1" x14ac:dyDescent="0.2">
      <c r="G711"/>
    </row>
    <row r="712" spans="7:7" ht="15" customHeight="1" x14ac:dyDescent="0.2">
      <c r="G712"/>
    </row>
    <row r="713" spans="7:7" ht="15" customHeight="1" x14ac:dyDescent="0.2">
      <c r="G713"/>
    </row>
    <row r="714" spans="7:7" ht="15" customHeight="1" x14ac:dyDescent="0.2">
      <c r="G714"/>
    </row>
    <row r="715" spans="7:7" ht="15" customHeight="1" x14ac:dyDescent="0.2">
      <c r="G715"/>
    </row>
    <row r="716" spans="7:7" ht="15" customHeight="1" x14ac:dyDescent="0.2">
      <c r="G716"/>
    </row>
    <row r="717" spans="7:7" ht="15" customHeight="1" x14ac:dyDescent="0.2">
      <c r="G717"/>
    </row>
    <row r="718" spans="7:7" ht="15" customHeight="1" x14ac:dyDescent="0.2">
      <c r="G718"/>
    </row>
    <row r="719" spans="7:7" ht="15" customHeight="1" x14ac:dyDescent="0.2">
      <c r="G719"/>
    </row>
    <row r="720" spans="7:7" ht="15" customHeight="1" x14ac:dyDescent="0.2">
      <c r="G720"/>
    </row>
    <row r="721" spans="7:7" ht="15" customHeight="1" x14ac:dyDescent="0.2">
      <c r="G721"/>
    </row>
    <row r="722" spans="7:7" ht="15" customHeight="1" x14ac:dyDescent="0.2">
      <c r="G722"/>
    </row>
    <row r="723" spans="7:7" ht="15" customHeight="1" x14ac:dyDescent="0.2">
      <c r="G723"/>
    </row>
    <row r="724" spans="7:7" ht="15" customHeight="1" x14ac:dyDescent="0.2">
      <c r="G724"/>
    </row>
    <row r="725" spans="7:7" ht="15" customHeight="1" x14ac:dyDescent="0.2">
      <c r="G725"/>
    </row>
    <row r="726" spans="7:7" ht="15" customHeight="1" x14ac:dyDescent="0.2">
      <c r="G726"/>
    </row>
    <row r="727" spans="7:7" ht="15" customHeight="1" x14ac:dyDescent="0.2">
      <c r="G727"/>
    </row>
    <row r="728" spans="7:7" ht="15" customHeight="1" x14ac:dyDescent="0.2">
      <c r="G728"/>
    </row>
    <row r="729" spans="7:7" ht="15" customHeight="1" x14ac:dyDescent="0.2">
      <c r="G729"/>
    </row>
    <row r="730" spans="7:7" ht="15" customHeight="1" x14ac:dyDescent="0.2">
      <c r="G730"/>
    </row>
    <row r="731" spans="7:7" ht="15" customHeight="1" x14ac:dyDescent="0.2">
      <c r="G731"/>
    </row>
    <row r="732" spans="7:7" ht="15" customHeight="1" x14ac:dyDescent="0.2">
      <c r="G732"/>
    </row>
    <row r="733" spans="7:7" ht="15" customHeight="1" x14ac:dyDescent="0.2">
      <c r="G733"/>
    </row>
    <row r="734" spans="7:7" ht="15" customHeight="1" x14ac:dyDescent="0.2">
      <c r="G734"/>
    </row>
    <row r="735" spans="7:7" ht="15" customHeight="1" x14ac:dyDescent="0.2">
      <c r="G735"/>
    </row>
    <row r="736" spans="7:7" ht="15" customHeight="1" x14ac:dyDescent="0.2">
      <c r="G736"/>
    </row>
    <row r="737" spans="7:7" ht="15" customHeight="1" x14ac:dyDescent="0.2">
      <c r="G737"/>
    </row>
    <row r="738" spans="7:7" ht="15" customHeight="1" x14ac:dyDescent="0.2">
      <c r="G738"/>
    </row>
    <row r="739" spans="7:7" ht="15" customHeight="1" x14ac:dyDescent="0.2">
      <c r="G739"/>
    </row>
    <row r="740" spans="7:7" ht="15" customHeight="1" x14ac:dyDescent="0.2">
      <c r="G740"/>
    </row>
    <row r="741" spans="7:7" ht="15" customHeight="1" x14ac:dyDescent="0.2">
      <c r="G741"/>
    </row>
    <row r="742" spans="7:7" ht="15" customHeight="1" x14ac:dyDescent="0.2">
      <c r="G742"/>
    </row>
    <row r="743" spans="7:7" ht="15" customHeight="1" x14ac:dyDescent="0.2">
      <c r="G743"/>
    </row>
    <row r="744" spans="7:7" ht="15" customHeight="1" x14ac:dyDescent="0.2">
      <c r="G744"/>
    </row>
    <row r="745" spans="7:7" ht="15" customHeight="1" x14ac:dyDescent="0.2">
      <c r="G745"/>
    </row>
    <row r="746" spans="7:7" ht="15" customHeight="1" x14ac:dyDescent="0.2">
      <c r="G746"/>
    </row>
    <row r="747" spans="7:7" ht="15" customHeight="1" x14ac:dyDescent="0.2">
      <c r="G747"/>
    </row>
    <row r="748" spans="7:7" ht="15" customHeight="1" x14ac:dyDescent="0.2">
      <c r="G748"/>
    </row>
    <row r="749" spans="7:7" ht="15" customHeight="1" x14ac:dyDescent="0.2">
      <c r="G749"/>
    </row>
    <row r="750" spans="7:7" ht="15" customHeight="1" x14ac:dyDescent="0.2">
      <c r="G750"/>
    </row>
    <row r="751" spans="7:7" ht="15" customHeight="1" x14ac:dyDescent="0.2">
      <c r="G751"/>
    </row>
    <row r="752" spans="7:7" ht="15" customHeight="1" x14ac:dyDescent="0.2">
      <c r="G752"/>
    </row>
    <row r="753" spans="7:7" ht="15" customHeight="1" x14ac:dyDescent="0.2">
      <c r="G753"/>
    </row>
    <row r="754" spans="7:7" ht="15" customHeight="1" x14ac:dyDescent="0.2">
      <c r="G754"/>
    </row>
    <row r="755" spans="7:7" ht="15" customHeight="1" x14ac:dyDescent="0.2">
      <c r="G755"/>
    </row>
    <row r="756" spans="7:7" ht="15" customHeight="1" x14ac:dyDescent="0.2">
      <c r="G756"/>
    </row>
    <row r="757" spans="7:7" ht="15" customHeight="1" x14ac:dyDescent="0.2">
      <c r="G757"/>
    </row>
    <row r="758" spans="7:7" ht="15" customHeight="1" x14ac:dyDescent="0.2">
      <c r="G758"/>
    </row>
    <row r="759" spans="7:7" ht="15" customHeight="1" x14ac:dyDescent="0.2">
      <c r="G759"/>
    </row>
    <row r="760" spans="7:7" ht="15" customHeight="1" x14ac:dyDescent="0.2">
      <c r="G760"/>
    </row>
    <row r="761" spans="7:7" ht="15" customHeight="1" x14ac:dyDescent="0.2">
      <c r="G761"/>
    </row>
    <row r="762" spans="7:7" ht="15" customHeight="1" x14ac:dyDescent="0.2">
      <c r="G762"/>
    </row>
    <row r="763" spans="7:7" ht="15" customHeight="1" x14ac:dyDescent="0.2">
      <c r="G763"/>
    </row>
    <row r="764" spans="7:7" ht="15" customHeight="1" x14ac:dyDescent="0.2">
      <c r="G764"/>
    </row>
    <row r="765" spans="7:7" ht="15" customHeight="1" x14ac:dyDescent="0.2">
      <c r="G765"/>
    </row>
    <row r="766" spans="7:7" ht="15" customHeight="1" x14ac:dyDescent="0.2">
      <c r="G766"/>
    </row>
    <row r="767" spans="7:7" ht="15" customHeight="1" x14ac:dyDescent="0.2">
      <c r="G767"/>
    </row>
    <row r="768" spans="7:7" ht="15" customHeight="1" x14ac:dyDescent="0.2">
      <c r="G768"/>
    </row>
    <row r="769" spans="7:7" ht="15" customHeight="1" x14ac:dyDescent="0.2">
      <c r="G769"/>
    </row>
    <row r="770" spans="7:7" ht="15" customHeight="1" x14ac:dyDescent="0.2">
      <c r="G770"/>
    </row>
    <row r="771" spans="7:7" ht="15" customHeight="1" x14ac:dyDescent="0.2">
      <c r="G771"/>
    </row>
    <row r="772" spans="7:7" ht="15" customHeight="1" x14ac:dyDescent="0.2">
      <c r="G772"/>
    </row>
    <row r="773" spans="7:7" ht="15" customHeight="1" x14ac:dyDescent="0.2">
      <c r="G773"/>
    </row>
    <row r="774" spans="7:7" ht="15" customHeight="1" x14ac:dyDescent="0.2">
      <c r="G774"/>
    </row>
    <row r="775" spans="7:7" ht="15" customHeight="1" x14ac:dyDescent="0.2">
      <c r="G775"/>
    </row>
    <row r="776" spans="7:7" ht="15" customHeight="1" x14ac:dyDescent="0.2">
      <c r="G776"/>
    </row>
    <row r="777" spans="7:7" ht="15" customHeight="1" x14ac:dyDescent="0.2">
      <c r="G777"/>
    </row>
    <row r="778" spans="7:7" ht="15" customHeight="1" x14ac:dyDescent="0.2">
      <c r="G778"/>
    </row>
    <row r="779" spans="7:7" ht="15" customHeight="1" x14ac:dyDescent="0.2">
      <c r="G779"/>
    </row>
    <row r="780" spans="7:7" ht="15" customHeight="1" x14ac:dyDescent="0.2">
      <c r="G780"/>
    </row>
    <row r="781" spans="7:7" ht="15" customHeight="1" x14ac:dyDescent="0.2">
      <c r="G781"/>
    </row>
    <row r="782" spans="7:7" ht="15" customHeight="1" x14ac:dyDescent="0.2">
      <c r="G782"/>
    </row>
    <row r="783" spans="7:7" ht="15" customHeight="1" x14ac:dyDescent="0.2">
      <c r="G783"/>
    </row>
    <row r="784" spans="7:7" ht="15" customHeight="1" x14ac:dyDescent="0.2">
      <c r="G784"/>
    </row>
    <row r="785" spans="7:7" ht="15" customHeight="1" x14ac:dyDescent="0.2">
      <c r="G785"/>
    </row>
    <row r="786" spans="7:7" ht="15" customHeight="1" x14ac:dyDescent="0.2">
      <c r="G786"/>
    </row>
    <row r="787" spans="7:7" ht="15" customHeight="1" x14ac:dyDescent="0.2">
      <c r="G787"/>
    </row>
    <row r="788" spans="7:7" ht="15" customHeight="1" x14ac:dyDescent="0.2">
      <c r="G788"/>
    </row>
    <row r="789" spans="7:7" ht="15" customHeight="1" x14ac:dyDescent="0.2">
      <c r="G789"/>
    </row>
    <row r="790" spans="7:7" ht="15" customHeight="1" x14ac:dyDescent="0.2">
      <c r="G790"/>
    </row>
    <row r="791" spans="7:7" ht="15" customHeight="1" x14ac:dyDescent="0.2">
      <c r="G791"/>
    </row>
    <row r="792" spans="7:7" ht="15" customHeight="1" x14ac:dyDescent="0.2">
      <c r="G792"/>
    </row>
    <row r="793" spans="7:7" ht="15" customHeight="1" x14ac:dyDescent="0.2">
      <c r="G793"/>
    </row>
    <row r="794" spans="7:7" ht="15" customHeight="1" x14ac:dyDescent="0.2">
      <c r="G794"/>
    </row>
    <row r="795" spans="7:7" ht="15" customHeight="1" x14ac:dyDescent="0.2">
      <c r="G795"/>
    </row>
    <row r="796" spans="7:7" ht="15" customHeight="1" x14ac:dyDescent="0.2">
      <c r="G796"/>
    </row>
    <row r="797" spans="7:7" ht="15" customHeight="1" x14ac:dyDescent="0.2">
      <c r="G797"/>
    </row>
    <row r="798" spans="7:7" ht="15" customHeight="1" x14ac:dyDescent="0.2">
      <c r="G798"/>
    </row>
    <row r="799" spans="7:7" ht="15" customHeight="1" x14ac:dyDescent="0.2">
      <c r="G799"/>
    </row>
    <row r="800" spans="7:7" ht="15" customHeight="1" x14ac:dyDescent="0.2">
      <c r="G800"/>
    </row>
    <row r="801" spans="7:7" ht="15" customHeight="1" x14ac:dyDescent="0.2">
      <c r="G801"/>
    </row>
    <row r="802" spans="7:7" ht="15" customHeight="1" x14ac:dyDescent="0.2">
      <c r="G802"/>
    </row>
    <row r="803" spans="7:7" ht="15" customHeight="1" x14ac:dyDescent="0.2">
      <c r="G803"/>
    </row>
    <row r="804" spans="7:7" ht="15" customHeight="1" x14ac:dyDescent="0.2">
      <c r="G804"/>
    </row>
    <row r="805" spans="7:7" ht="15" customHeight="1" x14ac:dyDescent="0.2">
      <c r="G805"/>
    </row>
    <row r="806" spans="7:7" ht="15" customHeight="1" x14ac:dyDescent="0.2">
      <c r="G806"/>
    </row>
    <row r="807" spans="7:7" ht="15" customHeight="1" x14ac:dyDescent="0.2">
      <c r="G807"/>
    </row>
    <row r="808" spans="7:7" ht="15" customHeight="1" x14ac:dyDescent="0.2">
      <c r="G808"/>
    </row>
    <row r="809" spans="7:7" ht="15" customHeight="1" x14ac:dyDescent="0.2">
      <c r="G809"/>
    </row>
    <row r="810" spans="7:7" ht="15" customHeight="1" x14ac:dyDescent="0.2">
      <c r="G810"/>
    </row>
    <row r="811" spans="7:7" ht="15" customHeight="1" x14ac:dyDescent="0.2">
      <c r="G811"/>
    </row>
    <row r="812" spans="7:7" ht="15" customHeight="1" x14ac:dyDescent="0.2">
      <c r="G812"/>
    </row>
    <row r="813" spans="7:7" ht="15" customHeight="1" x14ac:dyDescent="0.2">
      <c r="G813"/>
    </row>
    <row r="814" spans="7:7" ht="15" customHeight="1" x14ac:dyDescent="0.2">
      <c r="G814"/>
    </row>
    <row r="815" spans="7:7" ht="15" customHeight="1" x14ac:dyDescent="0.2">
      <c r="G815"/>
    </row>
    <row r="816" spans="7:7" ht="15" customHeight="1" x14ac:dyDescent="0.2">
      <c r="G816"/>
    </row>
    <row r="817" spans="7:7" ht="15" customHeight="1" x14ac:dyDescent="0.2">
      <c r="G817"/>
    </row>
    <row r="818" spans="7:7" ht="15" customHeight="1" x14ac:dyDescent="0.2">
      <c r="G818"/>
    </row>
    <row r="819" spans="7:7" ht="15" customHeight="1" x14ac:dyDescent="0.2">
      <c r="G819"/>
    </row>
    <row r="820" spans="7:7" ht="15" customHeight="1" x14ac:dyDescent="0.2">
      <c r="G820"/>
    </row>
    <row r="821" spans="7:7" ht="15" customHeight="1" x14ac:dyDescent="0.2">
      <c r="G821"/>
    </row>
    <row r="822" spans="7:7" ht="15" customHeight="1" x14ac:dyDescent="0.2">
      <c r="G822"/>
    </row>
    <row r="823" spans="7:7" ht="15" customHeight="1" x14ac:dyDescent="0.2">
      <c r="G823"/>
    </row>
    <row r="824" spans="7:7" ht="15" customHeight="1" x14ac:dyDescent="0.2">
      <c r="G824"/>
    </row>
    <row r="825" spans="7:7" ht="15" customHeight="1" x14ac:dyDescent="0.2">
      <c r="G825"/>
    </row>
    <row r="826" spans="7:7" ht="15" customHeight="1" x14ac:dyDescent="0.2">
      <c r="G826"/>
    </row>
    <row r="827" spans="7:7" ht="15" customHeight="1" x14ac:dyDescent="0.2">
      <c r="G827"/>
    </row>
    <row r="828" spans="7:7" ht="15" customHeight="1" x14ac:dyDescent="0.2">
      <c r="G828"/>
    </row>
    <row r="829" spans="7:7" ht="15" customHeight="1" x14ac:dyDescent="0.2">
      <c r="G829"/>
    </row>
    <row r="830" spans="7:7" ht="15" customHeight="1" x14ac:dyDescent="0.2">
      <c r="G830"/>
    </row>
    <row r="831" spans="7:7" ht="15" customHeight="1" x14ac:dyDescent="0.2">
      <c r="G831"/>
    </row>
    <row r="832" spans="7:7" ht="15" customHeight="1" x14ac:dyDescent="0.2">
      <c r="G832"/>
    </row>
    <row r="833" spans="7:7" ht="15" customHeight="1" x14ac:dyDescent="0.2">
      <c r="G833"/>
    </row>
    <row r="834" spans="7:7" ht="15" customHeight="1" x14ac:dyDescent="0.2">
      <c r="G834"/>
    </row>
    <row r="835" spans="7:7" ht="15" customHeight="1" x14ac:dyDescent="0.2">
      <c r="G835"/>
    </row>
    <row r="836" spans="7:7" ht="15" customHeight="1" x14ac:dyDescent="0.2">
      <c r="G836"/>
    </row>
    <row r="837" spans="7:7" ht="15" customHeight="1" x14ac:dyDescent="0.2">
      <c r="G837"/>
    </row>
    <row r="838" spans="7:7" ht="15" customHeight="1" x14ac:dyDescent="0.2">
      <c r="G838"/>
    </row>
    <row r="839" spans="7:7" ht="15" customHeight="1" x14ac:dyDescent="0.2">
      <c r="G839"/>
    </row>
    <row r="840" spans="7:7" ht="15" customHeight="1" x14ac:dyDescent="0.2">
      <c r="G840"/>
    </row>
    <row r="841" spans="7:7" ht="15" customHeight="1" x14ac:dyDescent="0.2">
      <c r="G841"/>
    </row>
    <row r="842" spans="7:7" ht="15" customHeight="1" x14ac:dyDescent="0.2">
      <c r="G842"/>
    </row>
    <row r="843" spans="7:7" ht="15" customHeight="1" x14ac:dyDescent="0.2">
      <c r="G843"/>
    </row>
    <row r="844" spans="7:7" ht="15" customHeight="1" x14ac:dyDescent="0.2">
      <c r="G844"/>
    </row>
    <row r="845" spans="7:7" ht="15" customHeight="1" x14ac:dyDescent="0.2">
      <c r="G845"/>
    </row>
    <row r="846" spans="7:7" ht="15" customHeight="1" x14ac:dyDescent="0.2">
      <c r="G846"/>
    </row>
    <row r="847" spans="7:7" ht="15" customHeight="1" x14ac:dyDescent="0.2">
      <c r="G847"/>
    </row>
    <row r="848" spans="7:7" ht="15" customHeight="1" x14ac:dyDescent="0.2">
      <c r="G848"/>
    </row>
    <row r="849" spans="7:7" ht="15" customHeight="1" x14ac:dyDescent="0.2">
      <c r="G849"/>
    </row>
    <row r="850" spans="7:7" ht="15" customHeight="1" x14ac:dyDescent="0.2">
      <c r="G850"/>
    </row>
    <row r="851" spans="7:7" ht="15" customHeight="1" x14ac:dyDescent="0.2">
      <c r="G851"/>
    </row>
    <row r="852" spans="7:7" ht="15" customHeight="1" x14ac:dyDescent="0.2">
      <c r="G852"/>
    </row>
    <row r="853" spans="7:7" ht="15" customHeight="1" x14ac:dyDescent="0.2">
      <c r="G853"/>
    </row>
    <row r="854" spans="7:7" ht="15" customHeight="1" x14ac:dyDescent="0.2">
      <c r="G854"/>
    </row>
    <row r="855" spans="7:7" ht="15" customHeight="1" x14ac:dyDescent="0.2">
      <c r="G855"/>
    </row>
    <row r="856" spans="7:7" ht="15" customHeight="1" x14ac:dyDescent="0.2">
      <c r="G856"/>
    </row>
    <row r="857" spans="7:7" ht="15" customHeight="1" x14ac:dyDescent="0.2">
      <c r="G857"/>
    </row>
    <row r="858" spans="7:7" ht="15" customHeight="1" x14ac:dyDescent="0.2">
      <c r="G858"/>
    </row>
    <row r="859" spans="7:7" ht="15" customHeight="1" x14ac:dyDescent="0.2">
      <c r="G859"/>
    </row>
    <row r="860" spans="7:7" ht="15" customHeight="1" x14ac:dyDescent="0.2">
      <c r="G860"/>
    </row>
    <row r="861" spans="7:7" ht="15" customHeight="1" x14ac:dyDescent="0.2">
      <c r="G861"/>
    </row>
    <row r="862" spans="7:7" ht="15" customHeight="1" x14ac:dyDescent="0.2">
      <c r="G862"/>
    </row>
    <row r="863" spans="7:7" ht="15" customHeight="1" x14ac:dyDescent="0.2">
      <c r="G863"/>
    </row>
    <row r="864" spans="7:7" ht="15" customHeight="1" x14ac:dyDescent="0.2">
      <c r="G864"/>
    </row>
    <row r="865" spans="7:7" ht="15" customHeight="1" x14ac:dyDescent="0.2">
      <c r="G865"/>
    </row>
    <row r="866" spans="7:7" ht="15" customHeight="1" x14ac:dyDescent="0.2">
      <c r="G866"/>
    </row>
    <row r="867" spans="7:7" ht="15" customHeight="1" x14ac:dyDescent="0.2">
      <c r="G867"/>
    </row>
    <row r="868" spans="7:7" ht="15" customHeight="1" x14ac:dyDescent="0.2">
      <c r="G868"/>
    </row>
    <row r="869" spans="7:7" ht="15" customHeight="1" x14ac:dyDescent="0.2">
      <c r="G869"/>
    </row>
    <row r="870" spans="7:7" ht="15" customHeight="1" x14ac:dyDescent="0.2">
      <c r="G870"/>
    </row>
    <row r="871" spans="7:7" ht="15" customHeight="1" x14ac:dyDescent="0.2">
      <c r="G871"/>
    </row>
    <row r="872" spans="7:7" ht="15" customHeight="1" x14ac:dyDescent="0.2">
      <c r="G872"/>
    </row>
    <row r="873" spans="7:7" ht="15" customHeight="1" x14ac:dyDescent="0.2">
      <c r="G873"/>
    </row>
    <row r="874" spans="7:7" ht="15" customHeight="1" x14ac:dyDescent="0.2">
      <c r="G874"/>
    </row>
    <row r="875" spans="7:7" ht="15" customHeight="1" x14ac:dyDescent="0.2">
      <c r="G875"/>
    </row>
    <row r="876" spans="7:7" ht="15" customHeight="1" x14ac:dyDescent="0.2">
      <c r="G876"/>
    </row>
    <row r="877" spans="7:7" ht="15" customHeight="1" x14ac:dyDescent="0.2">
      <c r="G877"/>
    </row>
    <row r="878" spans="7:7" ht="15" customHeight="1" x14ac:dyDescent="0.2">
      <c r="G878"/>
    </row>
    <row r="879" spans="7:7" ht="15" customHeight="1" x14ac:dyDescent="0.2">
      <c r="G879"/>
    </row>
    <row r="880" spans="7:7" ht="15" customHeight="1" x14ac:dyDescent="0.2">
      <c r="G880"/>
    </row>
    <row r="881" spans="7:7" ht="15" customHeight="1" x14ac:dyDescent="0.2">
      <c r="G881"/>
    </row>
    <row r="882" spans="7:7" ht="15" customHeight="1" x14ac:dyDescent="0.2">
      <c r="G882"/>
    </row>
    <row r="883" spans="7:7" ht="15" customHeight="1" x14ac:dyDescent="0.2">
      <c r="G883"/>
    </row>
    <row r="884" spans="7:7" ht="15" customHeight="1" x14ac:dyDescent="0.2">
      <c r="G884"/>
    </row>
    <row r="885" spans="7:7" ht="15" customHeight="1" x14ac:dyDescent="0.2">
      <c r="G885"/>
    </row>
    <row r="886" spans="7:7" ht="15" customHeight="1" x14ac:dyDescent="0.2">
      <c r="G886"/>
    </row>
    <row r="887" spans="7:7" ht="15" customHeight="1" x14ac:dyDescent="0.2">
      <c r="G887"/>
    </row>
    <row r="888" spans="7:7" ht="15" customHeight="1" x14ac:dyDescent="0.2">
      <c r="G888"/>
    </row>
    <row r="889" spans="7:7" ht="15" customHeight="1" x14ac:dyDescent="0.2">
      <c r="G889"/>
    </row>
    <row r="890" spans="7:7" ht="15" customHeight="1" x14ac:dyDescent="0.2">
      <c r="G890"/>
    </row>
    <row r="891" spans="7:7" ht="15" customHeight="1" x14ac:dyDescent="0.2">
      <c r="G891"/>
    </row>
    <row r="892" spans="7:7" ht="15" customHeight="1" x14ac:dyDescent="0.2">
      <c r="G892"/>
    </row>
    <row r="893" spans="7:7" ht="15" customHeight="1" x14ac:dyDescent="0.2">
      <c r="G893"/>
    </row>
    <row r="894" spans="7:7" ht="15" customHeight="1" x14ac:dyDescent="0.2">
      <c r="G894"/>
    </row>
    <row r="895" spans="7:7" ht="15" customHeight="1" x14ac:dyDescent="0.2">
      <c r="G895"/>
    </row>
    <row r="896" spans="7:7" ht="15" customHeight="1" x14ac:dyDescent="0.2">
      <c r="G896"/>
    </row>
    <row r="897" spans="7:7" ht="15" customHeight="1" x14ac:dyDescent="0.2">
      <c r="G897"/>
    </row>
    <row r="898" spans="7:7" ht="15" customHeight="1" x14ac:dyDescent="0.2">
      <c r="G898"/>
    </row>
    <row r="899" spans="7:7" ht="15" customHeight="1" x14ac:dyDescent="0.2">
      <c r="G899"/>
    </row>
    <row r="900" spans="7:7" ht="15" customHeight="1" x14ac:dyDescent="0.2">
      <c r="G900"/>
    </row>
    <row r="901" spans="7:7" ht="15" customHeight="1" x14ac:dyDescent="0.2">
      <c r="G901"/>
    </row>
    <row r="902" spans="7:7" ht="15" customHeight="1" x14ac:dyDescent="0.2">
      <c r="G902"/>
    </row>
    <row r="903" spans="7:7" ht="15" customHeight="1" x14ac:dyDescent="0.2">
      <c r="G903"/>
    </row>
    <row r="904" spans="7:7" ht="15" customHeight="1" x14ac:dyDescent="0.2">
      <c r="G904"/>
    </row>
    <row r="905" spans="7:7" ht="15" customHeight="1" x14ac:dyDescent="0.2">
      <c r="G905"/>
    </row>
    <row r="906" spans="7:7" ht="15" customHeight="1" x14ac:dyDescent="0.2">
      <c r="G906"/>
    </row>
    <row r="907" spans="7:7" ht="15" customHeight="1" x14ac:dyDescent="0.2">
      <c r="G907"/>
    </row>
    <row r="908" spans="7:7" ht="15" customHeight="1" x14ac:dyDescent="0.2">
      <c r="G908"/>
    </row>
    <row r="909" spans="7:7" ht="15" customHeight="1" x14ac:dyDescent="0.2">
      <c r="G909"/>
    </row>
    <row r="910" spans="7:7" ht="15" customHeight="1" x14ac:dyDescent="0.2">
      <c r="G910"/>
    </row>
    <row r="911" spans="7:7" ht="15" customHeight="1" x14ac:dyDescent="0.2">
      <c r="G911"/>
    </row>
    <row r="912" spans="7:7" ht="15" customHeight="1" x14ac:dyDescent="0.2">
      <c r="G912"/>
    </row>
    <row r="913" spans="7:7" ht="15" customHeight="1" x14ac:dyDescent="0.2">
      <c r="G913"/>
    </row>
    <row r="914" spans="7:7" ht="15" customHeight="1" x14ac:dyDescent="0.2">
      <c r="G914"/>
    </row>
    <row r="915" spans="7:7" ht="15" customHeight="1" x14ac:dyDescent="0.2">
      <c r="G915"/>
    </row>
    <row r="916" spans="7:7" ht="15" customHeight="1" x14ac:dyDescent="0.2">
      <c r="G916"/>
    </row>
    <row r="917" spans="7:7" ht="15" customHeight="1" x14ac:dyDescent="0.2">
      <c r="G917"/>
    </row>
    <row r="918" spans="7:7" ht="15" customHeight="1" x14ac:dyDescent="0.2">
      <c r="G918"/>
    </row>
    <row r="919" spans="7:7" ht="15" customHeight="1" x14ac:dyDescent="0.2">
      <c r="G919"/>
    </row>
    <row r="920" spans="7:7" ht="15" customHeight="1" x14ac:dyDescent="0.2">
      <c r="G920"/>
    </row>
    <row r="921" spans="7:7" ht="15" customHeight="1" x14ac:dyDescent="0.2">
      <c r="G921"/>
    </row>
    <row r="922" spans="7:7" ht="15" customHeight="1" x14ac:dyDescent="0.2">
      <c r="G922"/>
    </row>
    <row r="923" spans="7:7" ht="15" customHeight="1" x14ac:dyDescent="0.2">
      <c r="G923"/>
    </row>
    <row r="924" spans="7:7" ht="15" customHeight="1" x14ac:dyDescent="0.2">
      <c r="G924"/>
    </row>
    <row r="925" spans="7:7" ht="15" customHeight="1" x14ac:dyDescent="0.2">
      <c r="G925"/>
    </row>
    <row r="926" spans="7:7" ht="15" customHeight="1" x14ac:dyDescent="0.2">
      <c r="G926"/>
    </row>
    <row r="927" spans="7:7" ht="15" customHeight="1" x14ac:dyDescent="0.2">
      <c r="G927"/>
    </row>
    <row r="928" spans="7:7" ht="15" customHeight="1" x14ac:dyDescent="0.2">
      <c r="G928"/>
    </row>
    <row r="929" spans="7:7" ht="15" customHeight="1" x14ac:dyDescent="0.2">
      <c r="G929"/>
    </row>
    <row r="930" spans="7:7" ht="15" customHeight="1" x14ac:dyDescent="0.2">
      <c r="G930"/>
    </row>
    <row r="931" spans="7:7" ht="15" customHeight="1" x14ac:dyDescent="0.2">
      <c r="G931"/>
    </row>
    <row r="932" spans="7:7" ht="15" customHeight="1" x14ac:dyDescent="0.2">
      <c r="G932"/>
    </row>
    <row r="933" spans="7:7" ht="15" customHeight="1" x14ac:dyDescent="0.2">
      <c r="G933"/>
    </row>
    <row r="934" spans="7:7" ht="15" customHeight="1" x14ac:dyDescent="0.2">
      <c r="G934"/>
    </row>
    <row r="935" spans="7:7" ht="15" customHeight="1" x14ac:dyDescent="0.2">
      <c r="G935"/>
    </row>
    <row r="936" spans="7:7" ht="15" customHeight="1" x14ac:dyDescent="0.2">
      <c r="G936"/>
    </row>
    <row r="937" spans="7:7" ht="15" customHeight="1" x14ac:dyDescent="0.2">
      <c r="G937"/>
    </row>
    <row r="938" spans="7:7" ht="15" customHeight="1" x14ac:dyDescent="0.2">
      <c r="G938"/>
    </row>
    <row r="939" spans="7:7" ht="15" customHeight="1" x14ac:dyDescent="0.2">
      <c r="G939"/>
    </row>
    <row r="940" spans="7:7" ht="15" customHeight="1" x14ac:dyDescent="0.2">
      <c r="G940"/>
    </row>
    <row r="941" spans="7:7" ht="15" customHeight="1" x14ac:dyDescent="0.2">
      <c r="G941"/>
    </row>
    <row r="942" spans="7:7" ht="15" customHeight="1" x14ac:dyDescent="0.2">
      <c r="G942"/>
    </row>
    <row r="943" spans="7:7" ht="15" customHeight="1" x14ac:dyDescent="0.2">
      <c r="G943"/>
    </row>
    <row r="944" spans="7:7" ht="15" customHeight="1" x14ac:dyDescent="0.2">
      <c r="G944"/>
    </row>
    <row r="945" spans="7:7" ht="15" customHeight="1" x14ac:dyDescent="0.2">
      <c r="G945"/>
    </row>
    <row r="946" spans="7:7" ht="15" customHeight="1" x14ac:dyDescent="0.2">
      <c r="G946"/>
    </row>
    <row r="947" spans="7:7" ht="15" customHeight="1" x14ac:dyDescent="0.2">
      <c r="G947"/>
    </row>
    <row r="948" spans="7:7" ht="15" customHeight="1" x14ac:dyDescent="0.2">
      <c r="G948"/>
    </row>
    <row r="949" spans="7:7" ht="15" customHeight="1" x14ac:dyDescent="0.2">
      <c r="G949"/>
    </row>
    <row r="950" spans="7:7" ht="15" customHeight="1" x14ac:dyDescent="0.2">
      <c r="G950"/>
    </row>
    <row r="951" spans="7:7" ht="15" customHeight="1" x14ac:dyDescent="0.2">
      <c r="G951"/>
    </row>
    <row r="952" spans="7:7" ht="15" customHeight="1" x14ac:dyDescent="0.2">
      <c r="G952"/>
    </row>
    <row r="953" spans="7:7" ht="15" customHeight="1" x14ac:dyDescent="0.2">
      <c r="G953"/>
    </row>
    <row r="954" spans="7:7" ht="15" customHeight="1" x14ac:dyDescent="0.2">
      <c r="G954"/>
    </row>
    <row r="955" spans="7:7" ht="15" customHeight="1" x14ac:dyDescent="0.2">
      <c r="G955"/>
    </row>
    <row r="956" spans="7:7" ht="15" customHeight="1" x14ac:dyDescent="0.2">
      <c r="G956"/>
    </row>
    <row r="957" spans="7:7" ht="15" customHeight="1" x14ac:dyDescent="0.2">
      <c r="G957"/>
    </row>
    <row r="958" spans="7:7" ht="15" customHeight="1" x14ac:dyDescent="0.2">
      <c r="G958"/>
    </row>
    <row r="959" spans="7:7" ht="15" customHeight="1" x14ac:dyDescent="0.2">
      <c r="G959"/>
    </row>
    <row r="960" spans="7:7" ht="15" customHeight="1" x14ac:dyDescent="0.2">
      <c r="G960"/>
    </row>
    <row r="961" spans="7:7" ht="15" customHeight="1" x14ac:dyDescent="0.2">
      <c r="G961"/>
    </row>
    <row r="962" spans="7:7" ht="15" customHeight="1" x14ac:dyDescent="0.2">
      <c r="G962"/>
    </row>
    <row r="963" spans="7:7" ht="15" customHeight="1" x14ac:dyDescent="0.2">
      <c r="G963"/>
    </row>
    <row r="964" spans="7:7" ht="15" customHeight="1" x14ac:dyDescent="0.2">
      <c r="G964"/>
    </row>
    <row r="965" spans="7:7" ht="15" customHeight="1" x14ac:dyDescent="0.2">
      <c r="G965"/>
    </row>
    <row r="966" spans="7:7" ht="15" customHeight="1" x14ac:dyDescent="0.2">
      <c r="G966"/>
    </row>
    <row r="967" spans="7:7" ht="15" customHeight="1" x14ac:dyDescent="0.2">
      <c r="G967"/>
    </row>
    <row r="968" spans="7:7" ht="15" customHeight="1" x14ac:dyDescent="0.2">
      <c r="G968"/>
    </row>
    <row r="969" spans="7:7" ht="15" customHeight="1" x14ac:dyDescent="0.2">
      <c r="G969"/>
    </row>
    <row r="970" spans="7:7" ht="15" customHeight="1" x14ac:dyDescent="0.2">
      <c r="G970"/>
    </row>
    <row r="971" spans="7:7" ht="15" customHeight="1" x14ac:dyDescent="0.2">
      <c r="G971"/>
    </row>
    <row r="972" spans="7:7" ht="15" customHeight="1" x14ac:dyDescent="0.2">
      <c r="G972"/>
    </row>
    <row r="973" spans="7:7" ht="15" customHeight="1" x14ac:dyDescent="0.2">
      <c r="G973"/>
    </row>
    <row r="974" spans="7:7" ht="15" customHeight="1" x14ac:dyDescent="0.2">
      <c r="G974"/>
    </row>
    <row r="975" spans="7:7" ht="15" customHeight="1" x14ac:dyDescent="0.2">
      <c r="G975"/>
    </row>
    <row r="976" spans="7:7" ht="15" customHeight="1" x14ac:dyDescent="0.2">
      <c r="G976"/>
    </row>
    <row r="977" spans="7:7" ht="15" customHeight="1" x14ac:dyDescent="0.2">
      <c r="G977"/>
    </row>
    <row r="978" spans="7:7" ht="15" customHeight="1" x14ac:dyDescent="0.2">
      <c r="G978"/>
    </row>
    <row r="979" spans="7:7" ht="15" customHeight="1" x14ac:dyDescent="0.2">
      <c r="G979"/>
    </row>
    <row r="980" spans="7:7" ht="15" customHeight="1" x14ac:dyDescent="0.2">
      <c r="G980"/>
    </row>
    <row r="981" spans="7:7" ht="15" customHeight="1" x14ac:dyDescent="0.2">
      <c r="G981"/>
    </row>
    <row r="982" spans="7:7" ht="15" customHeight="1" x14ac:dyDescent="0.2">
      <c r="G982"/>
    </row>
    <row r="983" spans="7:7" ht="15" customHeight="1" x14ac:dyDescent="0.2">
      <c r="G983"/>
    </row>
    <row r="984" spans="7:7" ht="15" customHeight="1" x14ac:dyDescent="0.2">
      <c r="G984"/>
    </row>
    <row r="985" spans="7:7" ht="15" customHeight="1" x14ac:dyDescent="0.2">
      <c r="G985"/>
    </row>
    <row r="986" spans="7:7" ht="15" customHeight="1" x14ac:dyDescent="0.2">
      <c r="G986"/>
    </row>
    <row r="987" spans="7:7" ht="15" customHeight="1" x14ac:dyDescent="0.2">
      <c r="G987"/>
    </row>
    <row r="988" spans="7:7" ht="15" customHeight="1" x14ac:dyDescent="0.2">
      <c r="G988"/>
    </row>
    <row r="989" spans="7:7" ht="15" customHeight="1" x14ac:dyDescent="0.2">
      <c r="G989"/>
    </row>
    <row r="990" spans="7:7" ht="15" customHeight="1" x14ac:dyDescent="0.2">
      <c r="G990"/>
    </row>
    <row r="991" spans="7:7" ht="15" customHeight="1" x14ac:dyDescent="0.2">
      <c r="G991"/>
    </row>
    <row r="992" spans="7:7" ht="15" customHeight="1" x14ac:dyDescent="0.2">
      <c r="G992"/>
    </row>
    <row r="993" spans="7:7" ht="15" customHeight="1" x14ac:dyDescent="0.2">
      <c r="G993"/>
    </row>
    <row r="994" spans="7:7" ht="15" customHeight="1" x14ac:dyDescent="0.2">
      <c r="G994"/>
    </row>
    <row r="995" spans="7:7" ht="15" customHeight="1" x14ac:dyDescent="0.2">
      <c r="G995"/>
    </row>
    <row r="996" spans="7:7" ht="15" customHeight="1" x14ac:dyDescent="0.2">
      <c r="G996"/>
    </row>
    <row r="997" spans="7:7" ht="15" customHeight="1" x14ac:dyDescent="0.2">
      <c r="G997"/>
    </row>
    <row r="998" spans="7:7" ht="15" customHeight="1" x14ac:dyDescent="0.2">
      <c r="G998"/>
    </row>
    <row r="999" spans="7:7" ht="15" customHeight="1" x14ac:dyDescent="0.2">
      <c r="G999"/>
    </row>
    <row r="1000" spans="7:7" ht="15" customHeight="1" x14ac:dyDescent="0.2">
      <c r="G1000"/>
    </row>
    <row r="1001" spans="7:7" ht="15" customHeight="1" x14ac:dyDescent="0.2">
      <c r="G1001"/>
    </row>
    <row r="1002" spans="7:7" ht="15" customHeight="1" x14ac:dyDescent="0.2">
      <c r="G1002"/>
    </row>
    <row r="1003" spans="7:7" ht="15" customHeight="1" x14ac:dyDescent="0.2">
      <c r="G1003"/>
    </row>
    <row r="1004" spans="7:7" ht="15" customHeight="1" x14ac:dyDescent="0.2">
      <c r="G1004"/>
    </row>
    <row r="1005" spans="7:7" ht="15" customHeight="1" x14ac:dyDescent="0.2">
      <c r="G1005"/>
    </row>
    <row r="1006" spans="7:7" ht="15" customHeight="1" x14ac:dyDescent="0.2">
      <c r="G1006"/>
    </row>
    <row r="1007" spans="7:7" ht="15" customHeight="1" x14ac:dyDescent="0.2">
      <c r="G1007"/>
    </row>
    <row r="1008" spans="7:7" ht="15" customHeight="1" x14ac:dyDescent="0.2">
      <c r="G1008"/>
    </row>
    <row r="1009" spans="7:7" ht="15" customHeight="1" x14ac:dyDescent="0.2">
      <c r="G1009"/>
    </row>
    <row r="1010" spans="7:7" ht="15" customHeight="1" x14ac:dyDescent="0.2">
      <c r="G1010"/>
    </row>
    <row r="1011" spans="7:7" ht="15" customHeight="1" x14ac:dyDescent="0.2">
      <c r="G1011"/>
    </row>
    <row r="1012" spans="7:7" ht="15" customHeight="1" x14ac:dyDescent="0.2">
      <c r="G1012"/>
    </row>
    <row r="1013" spans="7:7" ht="15" customHeight="1" x14ac:dyDescent="0.2">
      <c r="G1013"/>
    </row>
    <row r="1014" spans="7:7" ht="15" customHeight="1" x14ac:dyDescent="0.2">
      <c r="G1014"/>
    </row>
    <row r="1015" spans="7:7" ht="15" customHeight="1" x14ac:dyDescent="0.2">
      <c r="G1015"/>
    </row>
    <row r="1016" spans="7:7" ht="15" customHeight="1" x14ac:dyDescent="0.2">
      <c r="G1016"/>
    </row>
    <row r="1017" spans="7:7" ht="15" customHeight="1" x14ac:dyDescent="0.2">
      <c r="G1017"/>
    </row>
    <row r="1018" spans="7:7" ht="15" customHeight="1" x14ac:dyDescent="0.2">
      <c r="G1018"/>
    </row>
    <row r="1019" spans="7:7" ht="15" customHeight="1" x14ac:dyDescent="0.2">
      <c r="G1019"/>
    </row>
    <row r="1020" spans="7:7" ht="15" customHeight="1" x14ac:dyDescent="0.2">
      <c r="G1020"/>
    </row>
    <row r="1021" spans="7:7" ht="15" customHeight="1" x14ac:dyDescent="0.2">
      <c r="G1021"/>
    </row>
    <row r="1022" spans="7:7" ht="15" customHeight="1" x14ac:dyDescent="0.2">
      <c r="G1022"/>
    </row>
    <row r="1023" spans="7:7" ht="15" customHeight="1" x14ac:dyDescent="0.2">
      <c r="G1023"/>
    </row>
    <row r="1024" spans="7:7" ht="15" customHeight="1" x14ac:dyDescent="0.2">
      <c r="G1024"/>
    </row>
    <row r="1025" spans="7:7" ht="15" customHeight="1" x14ac:dyDescent="0.2">
      <c r="G1025"/>
    </row>
    <row r="1026" spans="7:7" ht="15" customHeight="1" x14ac:dyDescent="0.2">
      <c r="G1026"/>
    </row>
    <row r="1027" spans="7:7" ht="15" customHeight="1" x14ac:dyDescent="0.2">
      <c r="G1027"/>
    </row>
    <row r="1028" spans="7:7" ht="15" customHeight="1" x14ac:dyDescent="0.2">
      <c r="G1028"/>
    </row>
    <row r="1029" spans="7:7" ht="15" customHeight="1" x14ac:dyDescent="0.2">
      <c r="G1029"/>
    </row>
    <row r="1030" spans="7:7" ht="15" customHeight="1" x14ac:dyDescent="0.2">
      <c r="G1030"/>
    </row>
    <row r="1031" spans="7:7" ht="15" customHeight="1" x14ac:dyDescent="0.2">
      <c r="G1031"/>
    </row>
    <row r="1032" spans="7:7" ht="15" customHeight="1" x14ac:dyDescent="0.2">
      <c r="G1032"/>
    </row>
    <row r="1033" spans="7:7" ht="15" customHeight="1" x14ac:dyDescent="0.2">
      <c r="G1033"/>
    </row>
    <row r="1034" spans="7:7" ht="15" customHeight="1" x14ac:dyDescent="0.2">
      <c r="G1034"/>
    </row>
    <row r="1035" spans="7:7" ht="15" customHeight="1" x14ac:dyDescent="0.2">
      <c r="G1035"/>
    </row>
    <row r="1036" spans="7:7" ht="15" customHeight="1" x14ac:dyDescent="0.2">
      <c r="G1036"/>
    </row>
    <row r="1037" spans="7:7" ht="15" customHeight="1" x14ac:dyDescent="0.2">
      <c r="G1037"/>
    </row>
    <row r="1038" spans="7:7" ht="15" customHeight="1" x14ac:dyDescent="0.2">
      <c r="G1038"/>
    </row>
    <row r="1039" spans="7:7" ht="15" customHeight="1" x14ac:dyDescent="0.2">
      <c r="G1039"/>
    </row>
    <row r="1040" spans="7:7" ht="15" customHeight="1" x14ac:dyDescent="0.2">
      <c r="G1040"/>
    </row>
    <row r="1041" spans="7:7" ht="15" customHeight="1" x14ac:dyDescent="0.2">
      <c r="G1041"/>
    </row>
    <row r="1042" spans="7:7" ht="15" customHeight="1" x14ac:dyDescent="0.2">
      <c r="G1042"/>
    </row>
    <row r="1043" spans="7:7" ht="15" customHeight="1" x14ac:dyDescent="0.2">
      <c r="G1043"/>
    </row>
    <row r="1044" spans="7:7" ht="15" customHeight="1" x14ac:dyDescent="0.2">
      <c r="G1044"/>
    </row>
    <row r="1045" spans="7:7" ht="15" customHeight="1" x14ac:dyDescent="0.2">
      <c r="G1045"/>
    </row>
    <row r="1046" spans="7:7" ht="15" customHeight="1" x14ac:dyDescent="0.2">
      <c r="G1046"/>
    </row>
    <row r="1047" spans="7:7" ht="15" customHeight="1" x14ac:dyDescent="0.2">
      <c r="G1047"/>
    </row>
    <row r="1048" spans="7:7" ht="15" customHeight="1" x14ac:dyDescent="0.2">
      <c r="G1048"/>
    </row>
    <row r="1049" spans="7:7" ht="15" customHeight="1" x14ac:dyDescent="0.2">
      <c r="G1049"/>
    </row>
    <row r="1050" spans="7:7" ht="15" customHeight="1" x14ac:dyDescent="0.2">
      <c r="G1050"/>
    </row>
    <row r="1051" spans="7:7" ht="15" customHeight="1" x14ac:dyDescent="0.2">
      <c r="G1051"/>
    </row>
    <row r="1052" spans="7:7" ht="15" customHeight="1" x14ac:dyDescent="0.2">
      <c r="G1052"/>
    </row>
    <row r="1053" spans="7:7" ht="15" customHeight="1" x14ac:dyDescent="0.2">
      <c r="G1053"/>
    </row>
    <row r="1054" spans="7:7" ht="15" customHeight="1" x14ac:dyDescent="0.2">
      <c r="G1054"/>
    </row>
    <row r="1055" spans="7:7" ht="15" customHeight="1" x14ac:dyDescent="0.2">
      <c r="G1055"/>
    </row>
    <row r="1056" spans="7:7" ht="15" customHeight="1" x14ac:dyDescent="0.2">
      <c r="G1056"/>
    </row>
    <row r="1057" spans="7:7" ht="15" customHeight="1" x14ac:dyDescent="0.2">
      <c r="G1057"/>
    </row>
    <row r="1058" spans="7:7" ht="15" customHeight="1" x14ac:dyDescent="0.2">
      <c r="G1058"/>
    </row>
    <row r="1059" spans="7:7" ht="15" customHeight="1" x14ac:dyDescent="0.2">
      <c r="G1059"/>
    </row>
    <row r="1060" spans="7:7" ht="15" customHeight="1" x14ac:dyDescent="0.2">
      <c r="G1060"/>
    </row>
    <row r="1061" spans="7:7" ht="15" customHeight="1" x14ac:dyDescent="0.2">
      <c r="G1061"/>
    </row>
    <row r="1062" spans="7:7" ht="15" customHeight="1" x14ac:dyDescent="0.2">
      <c r="G1062"/>
    </row>
    <row r="1063" spans="7:7" ht="15" customHeight="1" x14ac:dyDescent="0.2">
      <c r="G1063"/>
    </row>
    <row r="1064" spans="7:7" ht="15" customHeight="1" x14ac:dyDescent="0.2">
      <c r="G1064"/>
    </row>
    <row r="1065" spans="7:7" ht="15" customHeight="1" x14ac:dyDescent="0.2">
      <c r="G1065"/>
    </row>
    <row r="1066" spans="7:7" ht="15" customHeight="1" x14ac:dyDescent="0.2">
      <c r="G1066"/>
    </row>
    <row r="1067" spans="7:7" ht="15" customHeight="1" x14ac:dyDescent="0.2">
      <c r="G1067"/>
    </row>
    <row r="1068" spans="7:7" ht="15" customHeight="1" x14ac:dyDescent="0.2">
      <c r="G1068"/>
    </row>
    <row r="1069" spans="7:7" ht="15" customHeight="1" x14ac:dyDescent="0.2">
      <c r="G1069"/>
    </row>
    <row r="1070" spans="7:7" ht="15" customHeight="1" x14ac:dyDescent="0.2">
      <c r="G1070"/>
    </row>
    <row r="1071" spans="7:7" ht="15" customHeight="1" x14ac:dyDescent="0.2">
      <c r="G1071"/>
    </row>
    <row r="1072" spans="7:7" ht="15" customHeight="1" x14ac:dyDescent="0.2">
      <c r="G1072"/>
    </row>
    <row r="1073" spans="7:7" ht="15" customHeight="1" x14ac:dyDescent="0.2">
      <c r="G1073"/>
    </row>
    <row r="1074" spans="7:7" ht="15" customHeight="1" x14ac:dyDescent="0.2">
      <c r="G1074"/>
    </row>
    <row r="1075" spans="7:7" ht="15" customHeight="1" x14ac:dyDescent="0.2">
      <c r="G1075"/>
    </row>
    <row r="1076" spans="7:7" ht="15" customHeight="1" x14ac:dyDescent="0.2">
      <c r="G1076"/>
    </row>
    <row r="1077" spans="7:7" ht="15" customHeight="1" x14ac:dyDescent="0.2">
      <c r="G1077"/>
    </row>
    <row r="1078" spans="7:7" ht="15" customHeight="1" x14ac:dyDescent="0.2">
      <c r="G1078"/>
    </row>
    <row r="1079" spans="7:7" ht="15" customHeight="1" x14ac:dyDescent="0.2">
      <c r="G1079"/>
    </row>
    <row r="1080" spans="7:7" ht="15" customHeight="1" x14ac:dyDescent="0.2">
      <c r="G1080"/>
    </row>
    <row r="1081" spans="7:7" ht="15" customHeight="1" x14ac:dyDescent="0.2">
      <c r="G1081"/>
    </row>
    <row r="1082" spans="7:7" ht="15" customHeight="1" x14ac:dyDescent="0.2">
      <c r="G1082"/>
    </row>
    <row r="1083" spans="7:7" ht="15" customHeight="1" x14ac:dyDescent="0.2">
      <c r="G1083"/>
    </row>
    <row r="1084" spans="7:7" ht="15" customHeight="1" x14ac:dyDescent="0.2">
      <c r="G1084"/>
    </row>
    <row r="1085" spans="7:7" ht="15" customHeight="1" x14ac:dyDescent="0.2">
      <c r="G1085"/>
    </row>
    <row r="1086" spans="7:7" ht="15" customHeight="1" x14ac:dyDescent="0.2">
      <c r="G1086"/>
    </row>
    <row r="1087" spans="7:7" ht="15" customHeight="1" x14ac:dyDescent="0.2">
      <c r="G1087"/>
    </row>
    <row r="1088" spans="7:7" ht="15" customHeight="1" x14ac:dyDescent="0.2">
      <c r="G1088"/>
    </row>
    <row r="1089" spans="7:7" ht="15" customHeight="1" x14ac:dyDescent="0.2">
      <c r="G1089"/>
    </row>
    <row r="1090" spans="7:7" ht="15" customHeight="1" x14ac:dyDescent="0.2">
      <c r="G1090"/>
    </row>
    <row r="1091" spans="7:7" ht="15" customHeight="1" x14ac:dyDescent="0.2">
      <c r="G1091"/>
    </row>
    <row r="1092" spans="7:7" ht="15" customHeight="1" x14ac:dyDescent="0.2">
      <c r="G1092"/>
    </row>
    <row r="1093" spans="7:7" ht="15" customHeight="1" x14ac:dyDescent="0.2">
      <c r="G1093"/>
    </row>
    <row r="1094" spans="7:7" ht="15" customHeight="1" x14ac:dyDescent="0.2">
      <c r="G1094"/>
    </row>
    <row r="1095" spans="7:7" ht="15" customHeight="1" x14ac:dyDescent="0.2">
      <c r="G1095"/>
    </row>
    <row r="1096" spans="7:7" ht="15" customHeight="1" x14ac:dyDescent="0.2">
      <c r="G1096"/>
    </row>
    <row r="1097" spans="7:7" ht="15" customHeight="1" x14ac:dyDescent="0.2">
      <c r="G1097"/>
    </row>
    <row r="1098" spans="7:7" ht="15" customHeight="1" x14ac:dyDescent="0.2">
      <c r="G1098"/>
    </row>
    <row r="1099" spans="7:7" ht="15" customHeight="1" x14ac:dyDescent="0.2">
      <c r="G1099"/>
    </row>
    <row r="1100" spans="7:7" ht="15" customHeight="1" x14ac:dyDescent="0.2">
      <c r="G1100"/>
    </row>
    <row r="1101" spans="7:7" ht="15" customHeight="1" x14ac:dyDescent="0.2">
      <c r="G1101"/>
    </row>
    <row r="1102" spans="7:7" ht="15" customHeight="1" x14ac:dyDescent="0.2">
      <c r="G1102"/>
    </row>
    <row r="1103" spans="7:7" ht="15" customHeight="1" x14ac:dyDescent="0.2">
      <c r="G1103"/>
    </row>
    <row r="1104" spans="7:7" ht="15" customHeight="1" x14ac:dyDescent="0.2">
      <c r="G1104"/>
    </row>
    <row r="1105" spans="7:7" ht="15" customHeight="1" x14ac:dyDescent="0.2">
      <c r="G1105"/>
    </row>
    <row r="1106" spans="7:7" ht="15" customHeight="1" x14ac:dyDescent="0.2">
      <c r="G1106"/>
    </row>
    <row r="1107" spans="7:7" ht="15" customHeight="1" x14ac:dyDescent="0.2">
      <c r="G1107"/>
    </row>
    <row r="1108" spans="7:7" ht="15" customHeight="1" x14ac:dyDescent="0.2">
      <c r="G1108"/>
    </row>
    <row r="1109" spans="7:7" ht="15" customHeight="1" x14ac:dyDescent="0.2">
      <c r="G1109"/>
    </row>
    <row r="1110" spans="7:7" ht="15" customHeight="1" x14ac:dyDescent="0.2">
      <c r="G1110"/>
    </row>
    <row r="1111" spans="7:7" ht="15" customHeight="1" x14ac:dyDescent="0.2">
      <c r="G1111"/>
    </row>
    <row r="1112" spans="7:7" ht="15" customHeight="1" x14ac:dyDescent="0.2">
      <c r="G1112"/>
    </row>
    <row r="1113" spans="7:7" ht="15" customHeight="1" x14ac:dyDescent="0.2">
      <c r="G1113"/>
    </row>
    <row r="1114" spans="7:7" ht="15" customHeight="1" x14ac:dyDescent="0.2">
      <c r="G1114"/>
    </row>
    <row r="1115" spans="7:7" ht="15" customHeight="1" x14ac:dyDescent="0.2">
      <c r="G1115"/>
    </row>
    <row r="1116" spans="7:7" ht="15" customHeight="1" x14ac:dyDescent="0.2">
      <c r="G1116"/>
    </row>
    <row r="1117" spans="7:7" ht="15" customHeight="1" x14ac:dyDescent="0.2">
      <c r="G1117"/>
    </row>
    <row r="1118" spans="7:7" ht="15" customHeight="1" x14ac:dyDescent="0.2">
      <c r="G1118"/>
    </row>
    <row r="1119" spans="7:7" ht="15" customHeight="1" x14ac:dyDescent="0.2">
      <c r="G1119"/>
    </row>
    <row r="1120" spans="7:7" ht="15" customHeight="1" x14ac:dyDescent="0.2">
      <c r="G1120"/>
    </row>
    <row r="1121" spans="7:7" ht="15" customHeight="1" x14ac:dyDescent="0.2">
      <c r="G1121"/>
    </row>
    <row r="1122" spans="7:7" ht="15" customHeight="1" x14ac:dyDescent="0.2">
      <c r="G1122"/>
    </row>
    <row r="1123" spans="7:7" ht="15" customHeight="1" x14ac:dyDescent="0.2">
      <c r="G1123"/>
    </row>
    <row r="1124" spans="7:7" ht="15" customHeight="1" x14ac:dyDescent="0.2">
      <c r="G1124"/>
    </row>
    <row r="1125" spans="7:7" ht="15" customHeight="1" x14ac:dyDescent="0.2">
      <c r="G1125"/>
    </row>
    <row r="1126" spans="7:7" ht="15" customHeight="1" x14ac:dyDescent="0.2">
      <c r="G1126"/>
    </row>
    <row r="1127" spans="7:7" ht="15" customHeight="1" x14ac:dyDescent="0.2">
      <c r="G1127"/>
    </row>
    <row r="1128" spans="7:7" ht="15" customHeight="1" x14ac:dyDescent="0.2">
      <c r="G1128"/>
    </row>
    <row r="1129" spans="7:7" ht="15" customHeight="1" x14ac:dyDescent="0.2">
      <c r="G1129"/>
    </row>
    <row r="1130" spans="7:7" ht="15" customHeight="1" x14ac:dyDescent="0.2">
      <c r="G1130"/>
    </row>
    <row r="1131" spans="7:7" ht="15" customHeight="1" x14ac:dyDescent="0.2">
      <c r="G1131"/>
    </row>
    <row r="1132" spans="7:7" ht="15" customHeight="1" x14ac:dyDescent="0.2">
      <c r="G1132"/>
    </row>
    <row r="1133" spans="7:7" ht="15" customHeight="1" x14ac:dyDescent="0.2">
      <c r="G1133"/>
    </row>
    <row r="1134" spans="7:7" ht="15" customHeight="1" x14ac:dyDescent="0.2">
      <c r="G1134"/>
    </row>
    <row r="1135" spans="7:7" ht="15" customHeight="1" x14ac:dyDescent="0.2">
      <c r="G1135"/>
    </row>
    <row r="1136" spans="7:7" ht="15" customHeight="1" x14ac:dyDescent="0.2">
      <c r="G1136"/>
    </row>
    <row r="1137" spans="7:7" ht="15" customHeight="1" x14ac:dyDescent="0.2">
      <c r="G1137"/>
    </row>
    <row r="1138" spans="7:7" ht="15" customHeight="1" x14ac:dyDescent="0.2">
      <c r="G1138"/>
    </row>
    <row r="1139" spans="7:7" ht="15" customHeight="1" x14ac:dyDescent="0.2">
      <c r="G1139"/>
    </row>
    <row r="1140" spans="7:7" ht="15" customHeight="1" x14ac:dyDescent="0.2">
      <c r="G1140"/>
    </row>
    <row r="1141" spans="7:7" ht="15" customHeight="1" x14ac:dyDescent="0.2">
      <c r="G1141"/>
    </row>
    <row r="1142" spans="7:7" ht="15" customHeight="1" x14ac:dyDescent="0.2">
      <c r="G1142"/>
    </row>
    <row r="1143" spans="7:7" ht="15" customHeight="1" x14ac:dyDescent="0.2">
      <c r="G1143"/>
    </row>
    <row r="1144" spans="7:7" ht="15" customHeight="1" x14ac:dyDescent="0.2">
      <c r="G1144"/>
    </row>
    <row r="1145" spans="7:7" ht="15" customHeight="1" x14ac:dyDescent="0.2">
      <c r="G1145"/>
    </row>
    <row r="1146" spans="7:7" ht="15" customHeight="1" x14ac:dyDescent="0.2">
      <c r="G1146"/>
    </row>
    <row r="1147" spans="7:7" ht="15" customHeight="1" x14ac:dyDescent="0.2">
      <c r="G1147"/>
    </row>
    <row r="1148" spans="7:7" ht="15" customHeight="1" x14ac:dyDescent="0.2">
      <c r="G1148"/>
    </row>
    <row r="1149" spans="7:7" ht="15" customHeight="1" x14ac:dyDescent="0.2">
      <c r="G1149"/>
    </row>
    <row r="1150" spans="7:7" ht="15" customHeight="1" x14ac:dyDescent="0.2">
      <c r="G1150"/>
    </row>
    <row r="1151" spans="7:7" ht="15" customHeight="1" x14ac:dyDescent="0.2">
      <c r="G1151"/>
    </row>
    <row r="1152" spans="7:7" ht="15" customHeight="1" x14ac:dyDescent="0.2">
      <c r="G1152"/>
    </row>
    <row r="1153" spans="7:7" ht="15" customHeight="1" x14ac:dyDescent="0.2">
      <c r="G1153"/>
    </row>
    <row r="1154" spans="7:7" ht="15" customHeight="1" x14ac:dyDescent="0.2">
      <c r="G1154"/>
    </row>
    <row r="1155" spans="7:7" ht="15" customHeight="1" x14ac:dyDescent="0.2">
      <c r="G1155"/>
    </row>
    <row r="1156" spans="7:7" ht="15" customHeight="1" x14ac:dyDescent="0.2">
      <c r="G1156"/>
    </row>
    <row r="1157" spans="7:7" ht="15" customHeight="1" x14ac:dyDescent="0.2">
      <c r="G1157"/>
    </row>
    <row r="1158" spans="7:7" ht="15" customHeight="1" x14ac:dyDescent="0.2">
      <c r="G1158"/>
    </row>
    <row r="1159" spans="7:7" ht="15" customHeight="1" x14ac:dyDescent="0.2">
      <c r="G1159"/>
    </row>
    <row r="1160" spans="7:7" ht="15" customHeight="1" x14ac:dyDescent="0.2">
      <c r="G1160"/>
    </row>
    <row r="1161" spans="7:7" ht="15" customHeight="1" x14ac:dyDescent="0.2">
      <c r="G1161"/>
    </row>
    <row r="1162" spans="7:7" ht="15" customHeight="1" x14ac:dyDescent="0.2">
      <c r="G1162"/>
    </row>
    <row r="1163" spans="7:7" ht="15" customHeight="1" x14ac:dyDescent="0.2">
      <c r="G1163"/>
    </row>
    <row r="1164" spans="7:7" ht="15" customHeight="1" x14ac:dyDescent="0.2">
      <c r="G1164"/>
    </row>
    <row r="1165" spans="7:7" ht="15" customHeight="1" x14ac:dyDescent="0.2">
      <c r="G1165"/>
    </row>
    <row r="1166" spans="7:7" ht="15" customHeight="1" x14ac:dyDescent="0.2">
      <c r="G1166"/>
    </row>
    <row r="1167" spans="7:7" ht="15" customHeight="1" x14ac:dyDescent="0.2">
      <c r="G1167"/>
    </row>
    <row r="1168" spans="7:7" ht="15" customHeight="1" x14ac:dyDescent="0.2">
      <c r="G1168"/>
    </row>
    <row r="1169" spans="7:7" ht="15" customHeight="1" x14ac:dyDescent="0.2">
      <c r="G1169"/>
    </row>
    <row r="1170" spans="7:7" ht="15" customHeight="1" x14ac:dyDescent="0.2">
      <c r="G1170"/>
    </row>
    <row r="1171" spans="7:7" ht="15" customHeight="1" x14ac:dyDescent="0.2">
      <c r="G1171"/>
    </row>
    <row r="1172" spans="7:7" ht="15" customHeight="1" x14ac:dyDescent="0.2">
      <c r="G1172"/>
    </row>
    <row r="1173" spans="7:7" ht="15" customHeight="1" x14ac:dyDescent="0.2">
      <c r="G1173"/>
    </row>
    <row r="1174" spans="7:7" ht="15" customHeight="1" x14ac:dyDescent="0.2">
      <c r="G1174"/>
    </row>
    <row r="1175" spans="7:7" ht="15" customHeight="1" x14ac:dyDescent="0.2">
      <c r="G1175"/>
    </row>
    <row r="1176" spans="7:7" ht="15" customHeight="1" x14ac:dyDescent="0.2">
      <c r="G1176"/>
    </row>
    <row r="1177" spans="7:7" ht="15" customHeight="1" x14ac:dyDescent="0.2">
      <c r="G1177"/>
    </row>
    <row r="1178" spans="7:7" ht="15" customHeight="1" x14ac:dyDescent="0.2">
      <c r="G1178"/>
    </row>
    <row r="1179" spans="7:7" ht="15" customHeight="1" x14ac:dyDescent="0.2">
      <c r="G1179"/>
    </row>
    <row r="1180" spans="7:7" ht="15" customHeight="1" x14ac:dyDescent="0.2">
      <c r="G1180"/>
    </row>
    <row r="1181" spans="7:7" ht="15" customHeight="1" x14ac:dyDescent="0.2">
      <c r="G1181"/>
    </row>
    <row r="1182" spans="7:7" ht="15" customHeight="1" x14ac:dyDescent="0.2">
      <c r="G1182"/>
    </row>
    <row r="1183" spans="7:7" ht="15" customHeight="1" x14ac:dyDescent="0.2">
      <c r="G1183"/>
    </row>
    <row r="1184" spans="7:7" ht="15" customHeight="1" x14ac:dyDescent="0.2">
      <c r="G1184"/>
    </row>
    <row r="1185" spans="7:7" ht="15" customHeight="1" x14ac:dyDescent="0.2">
      <c r="G1185"/>
    </row>
    <row r="1186" spans="7:7" ht="15" customHeight="1" x14ac:dyDescent="0.2">
      <c r="G1186"/>
    </row>
    <row r="1187" spans="7:7" ht="15" customHeight="1" x14ac:dyDescent="0.2">
      <c r="G1187"/>
    </row>
    <row r="1188" spans="7:7" ht="15" customHeight="1" x14ac:dyDescent="0.2">
      <c r="G1188"/>
    </row>
    <row r="1189" spans="7:7" ht="15" customHeight="1" x14ac:dyDescent="0.2">
      <c r="G1189"/>
    </row>
    <row r="1190" spans="7:7" ht="15" customHeight="1" x14ac:dyDescent="0.2">
      <c r="G1190"/>
    </row>
    <row r="1191" spans="7:7" ht="15" customHeight="1" x14ac:dyDescent="0.2">
      <c r="G1191"/>
    </row>
    <row r="1192" spans="7:7" ht="15" customHeight="1" x14ac:dyDescent="0.2">
      <c r="G1192"/>
    </row>
    <row r="1193" spans="7:7" ht="15" customHeight="1" x14ac:dyDescent="0.2">
      <c r="G1193"/>
    </row>
    <row r="1194" spans="7:7" ht="15" customHeight="1" x14ac:dyDescent="0.2">
      <c r="G1194"/>
    </row>
    <row r="1195" spans="7:7" ht="15" customHeight="1" x14ac:dyDescent="0.2">
      <c r="G1195"/>
    </row>
    <row r="1196" spans="7:7" ht="15" customHeight="1" x14ac:dyDescent="0.2">
      <c r="G1196"/>
    </row>
    <row r="1197" spans="7:7" ht="15" customHeight="1" x14ac:dyDescent="0.2">
      <c r="G1197"/>
    </row>
    <row r="1198" spans="7:7" ht="15" customHeight="1" x14ac:dyDescent="0.2">
      <c r="G1198"/>
    </row>
    <row r="1199" spans="7:7" ht="15" customHeight="1" x14ac:dyDescent="0.2">
      <c r="G1199"/>
    </row>
    <row r="1200" spans="7:7" ht="15" customHeight="1" x14ac:dyDescent="0.2">
      <c r="G1200"/>
    </row>
    <row r="1201" spans="7:7" ht="15" customHeight="1" x14ac:dyDescent="0.2">
      <c r="G1201"/>
    </row>
    <row r="1202" spans="7:7" ht="15" customHeight="1" x14ac:dyDescent="0.2">
      <c r="G1202"/>
    </row>
    <row r="1203" spans="7:7" ht="15" customHeight="1" x14ac:dyDescent="0.2">
      <c r="G1203"/>
    </row>
    <row r="1204" spans="7:7" ht="15" customHeight="1" x14ac:dyDescent="0.2">
      <c r="G1204"/>
    </row>
    <row r="1205" spans="7:7" ht="15" customHeight="1" x14ac:dyDescent="0.2">
      <c r="G1205"/>
    </row>
    <row r="1206" spans="7:7" ht="15" customHeight="1" x14ac:dyDescent="0.2">
      <c r="G1206"/>
    </row>
    <row r="1207" spans="7:7" ht="15" customHeight="1" x14ac:dyDescent="0.2">
      <c r="G1207"/>
    </row>
    <row r="1208" spans="7:7" ht="15" customHeight="1" x14ac:dyDescent="0.2">
      <c r="G1208"/>
    </row>
    <row r="1209" spans="7:7" ht="15" customHeight="1" x14ac:dyDescent="0.2">
      <c r="G1209"/>
    </row>
    <row r="1210" spans="7:7" ht="15" customHeight="1" x14ac:dyDescent="0.2">
      <c r="G1210"/>
    </row>
    <row r="1211" spans="7:7" ht="15" customHeight="1" x14ac:dyDescent="0.2">
      <c r="G1211"/>
    </row>
    <row r="1212" spans="7:7" ht="15" customHeight="1" x14ac:dyDescent="0.2">
      <c r="G1212"/>
    </row>
    <row r="1213" spans="7:7" ht="15" customHeight="1" x14ac:dyDescent="0.2">
      <c r="G1213"/>
    </row>
    <row r="1214" spans="7:7" ht="15" customHeight="1" x14ac:dyDescent="0.2">
      <c r="G1214"/>
    </row>
    <row r="1215" spans="7:7" ht="15" customHeight="1" x14ac:dyDescent="0.2">
      <c r="G1215"/>
    </row>
    <row r="1216" spans="7:7" ht="15" customHeight="1" x14ac:dyDescent="0.2">
      <c r="G1216"/>
    </row>
    <row r="1217" spans="7:7" ht="15" customHeight="1" x14ac:dyDescent="0.2">
      <c r="G1217"/>
    </row>
    <row r="1218" spans="7:7" ht="15" customHeight="1" x14ac:dyDescent="0.2">
      <c r="G1218"/>
    </row>
    <row r="1219" spans="7:7" ht="15" customHeight="1" x14ac:dyDescent="0.2">
      <c r="G1219"/>
    </row>
    <row r="1220" spans="7:7" ht="15" customHeight="1" x14ac:dyDescent="0.2">
      <c r="G1220"/>
    </row>
    <row r="1221" spans="7:7" ht="15" customHeight="1" x14ac:dyDescent="0.2">
      <c r="G1221"/>
    </row>
    <row r="1222" spans="7:7" ht="15" customHeight="1" x14ac:dyDescent="0.2">
      <c r="G1222"/>
    </row>
    <row r="1223" spans="7:7" ht="15" customHeight="1" x14ac:dyDescent="0.2">
      <c r="G1223"/>
    </row>
    <row r="1224" spans="7:7" ht="15" customHeight="1" x14ac:dyDescent="0.2">
      <c r="G1224"/>
    </row>
    <row r="1225" spans="7:7" ht="15" customHeight="1" x14ac:dyDescent="0.2">
      <c r="G1225"/>
    </row>
    <row r="1226" spans="7:7" ht="15" customHeight="1" x14ac:dyDescent="0.2">
      <c r="G1226"/>
    </row>
    <row r="1227" spans="7:7" ht="15" customHeight="1" x14ac:dyDescent="0.2">
      <c r="G1227"/>
    </row>
    <row r="1228" spans="7:7" ht="15" customHeight="1" x14ac:dyDescent="0.2">
      <c r="G1228"/>
    </row>
    <row r="1229" spans="7:7" ht="15" customHeight="1" x14ac:dyDescent="0.2">
      <c r="G1229"/>
    </row>
    <row r="1230" spans="7:7" ht="15" customHeight="1" x14ac:dyDescent="0.2">
      <c r="G1230"/>
    </row>
    <row r="1231" spans="7:7" ht="15" customHeight="1" x14ac:dyDescent="0.2">
      <c r="G1231"/>
    </row>
    <row r="1232" spans="7:7" ht="15" customHeight="1" x14ac:dyDescent="0.2">
      <c r="G1232"/>
    </row>
    <row r="1233" spans="7:7" ht="15" customHeight="1" x14ac:dyDescent="0.2">
      <c r="G1233"/>
    </row>
    <row r="1234" spans="7:7" ht="15" customHeight="1" x14ac:dyDescent="0.2">
      <c r="G1234"/>
    </row>
    <row r="1235" spans="7:7" ht="15" customHeight="1" x14ac:dyDescent="0.2">
      <c r="G1235"/>
    </row>
    <row r="1236" spans="7:7" ht="15" customHeight="1" x14ac:dyDescent="0.2">
      <c r="G1236"/>
    </row>
    <row r="1237" spans="7:7" ht="15" customHeight="1" x14ac:dyDescent="0.2">
      <c r="G1237"/>
    </row>
    <row r="1238" spans="7:7" ht="15" customHeight="1" x14ac:dyDescent="0.2">
      <c r="G1238"/>
    </row>
    <row r="1239" spans="7:7" ht="15" customHeight="1" x14ac:dyDescent="0.2">
      <c r="G1239"/>
    </row>
    <row r="1240" spans="7:7" ht="15" customHeight="1" x14ac:dyDescent="0.2">
      <c r="G1240"/>
    </row>
    <row r="1241" spans="7:7" ht="15" customHeight="1" x14ac:dyDescent="0.2">
      <c r="G1241"/>
    </row>
    <row r="1242" spans="7:7" ht="15" customHeight="1" x14ac:dyDescent="0.2">
      <c r="G1242"/>
    </row>
    <row r="1243" spans="7:7" ht="15" customHeight="1" x14ac:dyDescent="0.2">
      <c r="G1243"/>
    </row>
    <row r="1244" spans="7:7" ht="15" customHeight="1" x14ac:dyDescent="0.2">
      <c r="G1244"/>
    </row>
    <row r="1245" spans="7:7" ht="15" customHeight="1" x14ac:dyDescent="0.2">
      <c r="G1245"/>
    </row>
    <row r="1246" spans="7:7" ht="15" customHeight="1" x14ac:dyDescent="0.2">
      <c r="G1246"/>
    </row>
    <row r="1247" spans="7:7" ht="15" customHeight="1" x14ac:dyDescent="0.2">
      <c r="G1247"/>
    </row>
    <row r="1248" spans="7:7" ht="15" customHeight="1" x14ac:dyDescent="0.2">
      <c r="G1248"/>
    </row>
    <row r="1249" spans="7:7" ht="15" customHeight="1" x14ac:dyDescent="0.2">
      <c r="G1249"/>
    </row>
    <row r="1250" spans="7:7" ht="15" customHeight="1" x14ac:dyDescent="0.2">
      <c r="G1250"/>
    </row>
    <row r="1251" spans="7:7" ht="15" customHeight="1" x14ac:dyDescent="0.2">
      <c r="G1251"/>
    </row>
    <row r="1252" spans="7:7" ht="15" customHeight="1" x14ac:dyDescent="0.2">
      <c r="G1252"/>
    </row>
    <row r="1253" spans="7:7" ht="15" customHeight="1" x14ac:dyDescent="0.2">
      <c r="G1253"/>
    </row>
    <row r="1254" spans="7:7" ht="15" customHeight="1" x14ac:dyDescent="0.2">
      <c r="G1254"/>
    </row>
    <row r="1255" spans="7:7" ht="15" customHeight="1" x14ac:dyDescent="0.2">
      <c r="G1255"/>
    </row>
    <row r="1256" spans="7:7" ht="15" customHeight="1" x14ac:dyDescent="0.2">
      <c r="G1256"/>
    </row>
    <row r="1257" spans="7:7" ht="15" customHeight="1" x14ac:dyDescent="0.2">
      <c r="G1257"/>
    </row>
    <row r="1258" spans="7:7" ht="15" customHeight="1" x14ac:dyDescent="0.2">
      <c r="G1258"/>
    </row>
    <row r="1259" spans="7:7" ht="15" customHeight="1" x14ac:dyDescent="0.2">
      <c r="G1259"/>
    </row>
    <row r="1260" spans="7:7" ht="15" customHeight="1" x14ac:dyDescent="0.2">
      <c r="G1260"/>
    </row>
    <row r="1261" spans="7:7" ht="15" customHeight="1" x14ac:dyDescent="0.2">
      <c r="G1261"/>
    </row>
    <row r="1262" spans="7:7" ht="15" customHeight="1" x14ac:dyDescent="0.2">
      <c r="G1262"/>
    </row>
    <row r="1263" spans="7:7" ht="15" customHeight="1" x14ac:dyDescent="0.2">
      <c r="G1263"/>
    </row>
    <row r="1264" spans="7:7" ht="15" customHeight="1" x14ac:dyDescent="0.2">
      <c r="G1264"/>
    </row>
    <row r="1265" spans="7:7" ht="15" customHeight="1" x14ac:dyDescent="0.2">
      <c r="G1265"/>
    </row>
    <row r="1266" spans="7:7" ht="15" customHeight="1" x14ac:dyDescent="0.2">
      <c r="G1266"/>
    </row>
    <row r="1267" spans="7:7" ht="15" customHeight="1" x14ac:dyDescent="0.2">
      <c r="G1267"/>
    </row>
    <row r="1268" spans="7:7" ht="15" customHeight="1" x14ac:dyDescent="0.2">
      <c r="G1268"/>
    </row>
    <row r="1269" spans="7:7" ht="15" customHeight="1" x14ac:dyDescent="0.2">
      <c r="G1269"/>
    </row>
    <row r="1270" spans="7:7" ht="15" customHeight="1" x14ac:dyDescent="0.2">
      <c r="G1270"/>
    </row>
    <row r="1271" spans="7:7" ht="15" customHeight="1" x14ac:dyDescent="0.2">
      <c r="G1271"/>
    </row>
    <row r="1272" spans="7:7" ht="15" customHeight="1" x14ac:dyDescent="0.2">
      <c r="G1272"/>
    </row>
    <row r="1273" spans="7:7" ht="15" customHeight="1" x14ac:dyDescent="0.2">
      <c r="G1273"/>
    </row>
    <row r="1274" spans="7:7" ht="15" customHeight="1" x14ac:dyDescent="0.2">
      <c r="G1274"/>
    </row>
    <row r="1275" spans="7:7" ht="15" customHeight="1" x14ac:dyDescent="0.2">
      <c r="G1275"/>
    </row>
    <row r="1276" spans="7:7" ht="15" customHeight="1" x14ac:dyDescent="0.2">
      <c r="G1276"/>
    </row>
    <row r="1277" spans="7:7" ht="15" customHeight="1" x14ac:dyDescent="0.2">
      <c r="G1277"/>
    </row>
    <row r="1278" spans="7:7" ht="15" customHeight="1" x14ac:dyDescent="0.2">
      <c r="G1278"/>
    </row>
    <row r="1279" spans="7:7" ht="15" customHeight="1" x14ac:dyDescent="0.2">
      <c r="G1279"/>
    </row>
    <row r="1280" spans="7:7" ht="15" customHeight="1" x14ac:dyDescent="0.2">
      <c r="G1280"/>
    </row>
    <row r="1281" spans="7:7" ht="15" customHeight="1" x14ac:dyDescent="0.2">
      <c r="G1281"/>
    </row>
    <row r="1282" spans="7:7" ht="15" customHeight="1" x14ac:dyDescent="0.2">
      <c r="G1282"/>
    </row>
    <row r="1283" spans="7:7" ht="15" customHeight="1" x14ac:dyDescent="0.2">
      <c r="G1283"/>
    </row>
    <row r="1284" spans="7:7" ht="15" customHeight="1" x14ac:dyDescent="0.2">
      <c r="G1284"/>
    </row>
    <row r="1285" spans="7:7" ht="15" customHeight="1" x14ac:dyDescent="0.2">
      <c r="G1285"/>
    </row>
    <row r="1286" spans="7:7" ht="15" customHeight="1" x14ac:dyDescent="0.2">
      <c r="G1286"/>
    </row>
    <row r="1287" spans="7:7" ht="15" customHeight="1" x14ac:dyDescent="0.2">
      <c r="G1287"/>
    </row>
    <row r="1288" spans="7:7" ht="15" customHeight="1" x14ac:dyDescent="0.2">
      <c r="G1288"/>
    </row>
    <row r="1289" spans="7:7" ht="15" customHeight="1" x14ac:dyDescent="0.2">
      <c r="G1289"/>
    </row>
    <row r="1290" spans="7:7" ht="15" customHeight="1" x14ac:dyDescent="0.2">
      <c r="G1290"/>
    </row>
    <row r="1291" spans="7:7" ht="15" customHeight="1" x14ac:dyDescent="0.2">
      <c r="G1291"/>
    </row>
    <row r="1292" spans="7:7" ht="15" customHeight="1" x14ac:dyDescent="0.2">
      <c r="G1292"/>
    </row>
    <row r="1293" spans="7:7" ht="15" customHeight="1" x14ac:dyDescent="0.2">
      <c r="G1293"/>
    </row>
    <row r="1294" spans="7:7" ht="15" customHeight="1" x14ac:dyDescent="0.2">
      <c r="G1294"/>
    </row>
    <row r="1295" spans="7:7" ht="15" customHeight="1" x14ac:dyDescent="0.2">
      <c r="G1295"/>
    </row>
    <row r="1296" spans="7:7" ht="15" customHeight="1" x14ac:dyDescent="0.2">
      <c r="G1296"/>
    </row>
    <row r="1297" spans="7:7" ht="15" customHeight="1" x14ac:dyDescent="0.2">
      <c r="G1297"/>
    </row>
    <row r="1298" spans="7:7" ht="15" customHeight="1" x14ac:dyDescent="0.2">
      <c r="G1298"/>
    </row>
    <row r="1299" spans="7:7" ht="15" customHeight="1" x14ac:dyDescent="0.2">
      <c r="G1299"/>
    </row>
    <row r="1300" spans="7:7" ht="15" customHeight="1" x14ac:dyDescent="0.2">
      <c r="G1300"/>
    </row>
    <row r="1301" spans="7:7" ht="15" customHeight="1" x14ac:dyDescent="0.2">
      <c r="G1301"/>
    </row>
    <row r="1302" spans="7:7" ht="15" customHeight="1" x14ac:dyDescent="0.2">
      <c r="G1302"/>
    </row>
    <row r="1303" spans="7:7" ht="15" customHeight="1" x14ac:dyDescent="0.2">
      <c r="G1303"/>
    </row>
    <row r="1304" spans="7:7" ht="15" customHeight="1" x14ac:dyDescent="0.2">
      <c r="G1304"/>
    </row>
    <row r="1305" spans="7:7" ht="15" customHeight="1" x14ac:dyDescent="0.2">
      <c r="G1305"/>
    </row>
    <row r="1306" spans="7:7" ht="15" customHeight="1" x14ac:dyDescent="0.2">
      <c r="G1306"/>
    </row>
    <row r="1307" spans="7:7" ht="15" customHeight="1" x14ac:dyDescent="0.2">
      <c r="G1307"/>
    </row>
    <row r="1308" spans="7:7" ht="15" customHeight="1" x14ac:dyDescent="0.2">
      <c r="G1308"/>
    </row>
    <row r="1309" spans="7:7" ht="15" customHeight="1" x14ac:dyDescent="0.2">
      <c r="G1309"/>
    </row>
    <row r="1310" spans="7:7" ht="15" customHeight="1" x14ac:dyDescent="0.2">
      <c r="G1310"/>
    </row>
    <row r="1311" spans="7:7" ht="15" customHeight="1" x14ac:dyDescent="0.2">
      <c r="G1311"/>
    </row>
    <row r="1312" spans="7:7" ht="15" customHeight="1" x14ac:dyDescent="0.2">
      <c r="G1312"/>
    </row>
    <row r="1313" spans="7:7" ht="15" customHeight="1" x14ac:dyDescent="0.2">
      <c r="G1313"/>
    </row>
    <row r="1314" spans="7:7" ht="15" customHeight="1" x14ac:dyDescent="0.2">
      <c r="G1314"/>
    </row>
    <row r="1315" spans="7:7" ht="15" customHeight="1" x14ac:dyDescent="0.2">
      <c r="G1315"/>
    </row>
    <row r="1316" spans="7:7" ht="15" customHeight="1" x14ac:dyDescent="0.2">
      <c r="G1316"/>
    </row>
    <row r="1317" spans="7:7" ht="15" customHeight="1" x14ac:dyDescent="0.2">
      <c r="G1317"/>
    </row>
    <row r="1318" spans="7:7" ht="15" customHeight="1" x14ac:dyDescent="0.2">
      <c r="G1318"/>
    </row>
    <row r="1319" spans="7:7" ht="15" customHeight="1" x14ac:dyDescent="0.2">
      <c r="G1319"/>
    </row>
    <row r="1320" spans="7:7" ht="15" customHeight="1" x14ac:dyDescent="0.2">
      <c r="G1320"/>
    </row>
    <row r="1321" spans="7:7" ht="15" customHeight="1" x14ac:dyDescent="0.2">
      <c r="G1321"/>
    </row>
    <row r="1322" spans="7:7" ht="15" customHeight="1" x14ac:dyDescent="0.2">
      <c r="G1322"/>
    </row>
    <row r="1323" spans="7:7" ht="15" customHeight="1" x14ac:dyDescent="0.2">
      <c r="G1323"/>
    </row>
    <row r="1324" spans="7:7" ht="15" customHeight="1" x14ac:dyDescent="0.2">
      <c r="G1324"/>
    </row>
    <row r="1325" spans="7:7" ht="15" customHeight="1" x14ac:dyDescent="0.2">
      <c r="G1325"/>
    </row>
    <row r="1326" spans="7:7" ht="15" customHeight="1" x14ac:dyDescent="0.2">
      <c r="G1326"/>
    </row>
    <row r="1327" spans="7:7" ht="15" customHeight="1" x14ac:dyDescent="0.2">
      <c r="G1327"/>
    </row>
    <row r="1328" spans="7:7" ht="15" customHeight="1" x14ac:dyDescent="0.2">
      <c r="G1328"/>
    </row>
    <row r="1329" spans="7:7" ht="15" customHeight="1" x14ac:dyDescent="0.2">
      <c r="G1329"/>
    </row>
    <row r="1330" spans="7:7" ht="15" customHeight="1" x14ac:dyDescent="0.2">
      <c r="G1330"/>
    </row>
    <row r="1331" spans="7:7" ht="15" customHeight="1" x14ac:dyDescent="0.2">
      <c r="G1331"/>
    </row>
    <row r="1332" spans="7:7" ht="15" customHeight="1" x14ac:dyDescent="0.2">
      <c r="G1332"/>
    </row>
    <row r="1333" spans="7:7" ht="15" customHeight="1" x14ac:dyDescent="0.2">
      <c r="G1333"/>
    </row>
    <row r="1334" spans="7:7" ht="15" customHeight="1" x14ac:dyDescent="0.2">
      <c r="G1334"/>
    </row>
    <row r="1335" spans="7:7" ht="15" customHeight="1" x14ac:dyDescent="0.2">
      <c r="G1335"/>
    </row>
    <row r="1336" spans="7:7" ht="15" customHeight="1" x14ac:dyDescent="0.2">
      <c r="G1336"/>
    </row>
    <row r="1337" spans="7:7" ht="15" customHeight="1" x14ac:dyDescent="0.2">
      <c r="G1337"/>
    </row>
    <row r="1338" spans="7:7" ht="15" customHeight="1" x14ac:dyDescent="0.2">
      <c r="G1338"/>
    </row>
    <row r="1339" spans="7:7" ht="15" customHeight="1" x14ac:dyDescent="0.2">
      <c r="G1339"/>
    </row>
    <row r="1340" spans="7:7" ht="15" customHeight="1" x14ac:dyDescent="0.2">
      <c r="G1340"/>
    </row>
    <row r="1341" spans="7:7" ht="15" customHeight="1" x14ac:dyDescent="0.2">
      <c r="G1341"/>
    </row>
    <row r="1342" spans="7:7" ht="15" customHeight="1" x14ac:dyDescent="0.2">
      <c r="G1342"/>
    </row>
    <row r="1343" spans="7:7" ht="15" customHeight="1" x14ac:dyDescent="0.2">
      <c r="G1343"/>
    </row>
    <row r="1344" spans="7:7" ht="15" customHeight="1" x14ac:dyDescent="0.2">
      <c r="G1344"/>
    </row>
    <row r="1345" spans="7:7" ht="15" customHeight="1" x14ac:dyDescent="0.2">
      <c r="G1345"/>
    </row>
    <row r="1346" spans="7:7" ht="15" customHeight="1" x14ac:dyDescent="0.2">
      <c r="G1346"/>
    </row>
    <row r="1347" spans="7:7" ht="15" customHeight="1" x14ac:dyDescent="0.2">
      <c r="G1347"/>
    </row>
    <row r="1348" spans="7:7" ht="15" customHeight="1" x14ac:dyDescent="0.2">
      <c r="G1348"/>
    </row>
    <row r="1349" spans="7:7" ht="15" customHeight="1" x14ac:dyDescent="0.2">
      <c r="G1349"/>
    </row>
    <row r="1350" spans="7:7" ht="15" customHeight="1" x14ac:dyDescent="0.2">
      <c r="G1350"/>
    </row>
    <row r="1351" spans="7:7" ht="15" customHeight="1" x14ac:dyDescent="0.2">
      <c r="G1351"/>
    </row>
    <row r="1352" spans="7:7" ht="15" customHeight="1" x14ac:dyDescent="0.2">
      <c r="G1352"/>
    </row>
    <row r="1353" spans="7:7" ht="15" customHeight="1" x14ac:dyDescent="0.2">
      <c r="G1353"/>
    </row>
    <row r="1354" spans="7:7" ht="15" customHeight="1" x14ac:dyDescent="0.2">
      <c r="G1354"/>
    </row>
    <row r="1355" spans="7:7" ht="15" customHeight="1" x14ac:dyDescent="0.2">
      <c r="G1355"/>
    </row>
    <row r="1356" spans="7:7" ht="15" customHeight="1" x14ac:dyDescent="0.2">
      <c r="G1356"/>
    </row>
    <row r="1357" spans="7:7" ht="15" customHeight="1" x14ac:dyDescent="0.2">
      <c r="G1357"/>
    </row>
    <row r="1358" spans="7:7" ht="15" customHeight="1" x14ac:dyDescent="0.2">
      <c r="G1358"/>
    </row>
    <row r="1359" spans="7:7" ht="15" customHeight="1" x14ac:dyDescent="0.2">
      <c r="G1359"/>
    </row>
    <row r="1360" spans="7:7" ht="15" customHeight="1" x14ac:dyDescent="0.2">
      <c r="G1360"/>
    </row>
    <row r="1361" spans="7:7" ht="15" customHeight="1" x14ac:dyDescent="0.2">
      <c r="G1361"/>
    </row>
    <row r="1362" spans="7:7" ht="15" customHeight="1" x14ac:dyDescent="0.2">
      <c r="G1362"/>
    </row>
    <row r="1363" spans="7:7" ht="15" customHeight="1" x14ac:dyDescent="0.2">
      <c r="G1363"/>
    </row>
    <row r="1364" spans="7:7" ht="15" customHeight="1" x14ac:dyDescent="0.2">
      <c r="G1364"/>
    </row>
    <row r="1365" spans="7:7" ht="15" customHeight="1" x14ac:dyDescent="0.2">
      <c r="G1365"/>
    </row>
    <row r="1366" spans="7:7" ht="15" customHeight="1" x14ac:dyDescent="0.2">
      <c r="G1366"/>
    </row>
    <row r="1367" spans="7:7" ht="15" customHeight="1" x14ac:dyDescent="0.2">
      <c r="G1367"/>
    </row>
    <row r="1368" spans="7:7" ht="15" customHeight="1" x14ac:dyDescent="0.2">
      <c r="G1368"/>
    </row>
    <row r="1369" spans="7:7" ht="15" customHeight="1" x14ac:dyDescent="0.2">
      <c r="G1369"/>
    </row>
    <row r="1370" spans="7:7" ht="15" customHeight="1" x14ac:dyDescent="0.2">
      <c r="G1370"/>
    </row>
    <row r="1371" spans="7:7" ht="15" customHeight="1" x14ac:dyDescent="0.2">
      <c r="G1371"/>
    </row>
    <row r="1372" spans="7:7" ht="15" customHeight="1" x14ac:dyDescent="0.2">
      <c r="G1372"/>
    </row>
    <row r="1373" spans="7:7" ht="15" customHeight="1" x14ac:dyDescent="0.2">
      <c r="G1373"/>
    </row>
    <row r="1374" spans="7:7" ht="15" customHeight="1" x14ac:dyDescent="0.2">
      <c r="G1374"/>
    </row>
    <row r="1375" spans="7:7" ht="15" customHeight="1" x14ac:dyDescent="0.2">
      <c r="G1375"/>
    </row>
    <row r="1376" spans="7:7" ht="15" customHeight="1" x14ac:dyDescent="0.2">
      <c r="G1376"/>
    </row>
    <row r="1377" spans="7:7" ht="15" customHeight="1" x14ac:dyDescent="0.2">
      <c r="G1377"/>
    </row>
    <row r="1378" spans="7:7" ht="15" customHeight="1" x14ac:dyDescent="0.2">
      <c r="G1378"/>
    </row>
    <row r="1379" spans="7:7" ht="15" customHeight="1" x14ac:dyDescent="0.2">
      <c r="G1379"/>
    </row>
    <row r="1380" spans="7:7" ht="15" customHeight="1" x14ac:dyDescent="0.2">
      <c r="G1380"/>
    </row>
    <row r="1381" spans="7:7" ht="15" customHeight="1" x14ac:dyDescent="0.2">
      <c r="G1381"/>
    </row>
    <row r="1382" spans="7:7" ht="15" customHeight="1" x14ac:dyDescent="0.2">
      <c r="G1382"/>
    </row>
    <row r="1383" spans="7:7" ht="15" customHeight="1" x14ac:dyDescent="0.2">
      <c r="G1383"/>
    </row>
    <row r="1384" spans="7:7" ht="15" customHeight="1" x14ac:dyDescent="0.2">
      <c r="G1384"/>
    </row>
    <row r="1385" spans="7:7" ht="15" customHeight="1" x14ac:dyDescent="0.2">
      <c r="G1385"/>
    </row>
    <row r="1386" spans="7:7" ht="15" customHeight="1" x14ac:dyDescent="0.2">
      <c r="G1386"/>
    </row>
    <row r="1387" spans="7:7" ht="15" customHeight="1" x14ac:dyDescent="0.2">
      <c r="G1387"/>
    </row>
    <row r="1388" spans="7:7" ht="15" customHeight="1" x14ac:dyDescent="0.2">
      <c r="G1388"/>
    </row>
    <row r="1389" spans="7:7" ht="15" customHeight="1" x14ac:dyDescent="0.2">
      <c r="G1389"/>
    </row>
    <row r="1390" spans="7:7" ht="15" customHeight="1" x14ac:dyDescent="0.2">
      <c r="G1390"/>
    </row>
    <row r="1391" spans="7:7" ht="15" customHeight="1" x14ac:dyDescent="0.2">
      <c r="G1391"/>
    </row>
    <row r="1392" spans="7:7" ht="15" customHeight="1" x14ac:dyDescent="0.2">
      <c r="G1392"/>
    </row>
    <row r="1393" spans="7:7" ht="15" customHeight="1" x14ac:dyDescent="0.2">
      <c r="G1393"/>
    </row>
    <row r="1394" spans="7:7" ht="15" customHeight="1" x14ac:dyDescent="0.2">
      <c r="G1394"/>
    </row>
    <row r="1395" spans="7:7" ht="15" customHeight="1" x14ac:dyDescent="0.2">
      <c r="G1395"/>
    </row>
    <row r="1396" spans="7:7" ht="15" customHeight="1" x14ac:dyDescent="0.2">
      <c r="G1396"/>
    </row>
    <row r="1397" spans="7:7" ht="15" customHeight="1" x14ac:dyDescent="0.2">
      <c r="G1397"/>
    </row>
    <row r="1398" spans="7:7" ht="15" customHeight="1" x14ac:dyDescent="0.2">
      <c r="G1398"/>
    </row>
    <row r="1399" spans="7:7" ht="15" customHeight="1" x14ac:dyDescent="0.2">
      <c r="G1399"/>
    </row>
    <row r="1400" spans="7:7" ht="15" customHeight="1" x14ac:dyDescent="0.2">
      <c r="G1400"/>
    </row>
    <row r="1401" spans="7:7" ht="15" customHeight="1" x14ac:dyDescent="0.2">
      <c r="G1401"/>
    </row>
    <row r="1402" spans="7:7" ht="15" customHeight="1" x14ac:dyDescent="0.2">
      <c r="G1402"/>
    </row>
    <row r="1403" spans="7:7" ht="15" customHeight="1" x14ac:dyDescent="0.2">
      <c r="G1403"/>
    </row>
    <row r="1404" spans="7:7" ht="15" customHeight="1" x14ac:dyDescent="0.2">
      <c r="G1404"/>
    </row>
    <row r="1405" spans="7:7" ht="15" customHeight="1" x14ac:dyDescent="0.2">
      <c r="G1405"/>
    </row>
    <row r="1406" spans="7:7" ht="15" customHeight="1" x14ac:dyDescent="0.2">
      <c r="G1406"/>
    </row>
    <row r="1407" spans="7:7" ht="15" customHeight="1" x14ac:dyDescent="0.2">
      <c r="G1407"/>
    </row>
    <row r="1408" spans="7:7" ht="15" customHeight="1" x14ac:dyDescent="0.2">
      <c r="G1408"/>
    </row>
    <row r="1409" spans="7:7" ht="15" customHeight="1" x14ac:dyDescent="0.2">
      <c r="G1409"/>
    </row>
    <row r="1410" spans="7:7" ht="15" customHeight="1" x14ac:dyDescent="0.2">
      <c r="G1410"/>
    </row>
    <row r="1411" spans="7:7" ht="15" customHeight="1" x14ac:dyDescent="0.2">
      <c r="G1411"/>
    </row>
    <row r="1412" spans="7:7" ht="15" customHeight="1" x14ac:dyDescent="0.2">
      <c r="G1412"/>
    </row>
    <row r="1413" spans="7:7" ht="15" customHeight="1" x14ac:dyDescent="0.2">
      <c r="G1413"/>
    </row>
    <row r="1414" spans="7:7" ht="15" customHeight="1" x14ac:dyDescent="0.2">
      <c r="G1414"/>
    </row>
    <row r="1415" spans="7:7" ht="15" customHeight="1" x14ac:dyDescent="0.2">
      <c r="G1415"/>
    </row>
    <row r="1416" spans="7:7" ht="15" customHeight="1" x14ac:dyDescent="0.2">
      <c r="G1416"/>
    </row>
    <row r="1417" spans="7:7" ht="15" customHeight="1" x14ac:dyDescent="0.2">
      <c r="G1417"/>
    </row>
    <row r="1418" spans="7:7" ht="15" customHeight="1" x14ac:dyDescent="0.2">
      <c r="G1418"/>
    </row>
    <row r="1419" spans="7:7" ht="15" customHeight="1" x14ac:dyDescent="0.2">
      <c r="G1419"/>
    </row>
    <row r="1420" spans="7:7" ht="15" customHeight="1" x14ac:dyDescent="0.2">
      <c r="G1420"/>
    </row>
    <row r="1421" spans="7:7" ht="15" customHeight="1" x14ac:dyDescent="0.2">
      <c r="G1421"/>
    </row>
    <row r="1422" spans="7:7" ht="15" customHeight="1" x14ac:dyDescent="0.2">
      <c r="G1422"/>
    </row>
    <row r="1423" spans="7:7" ht="15" customHeight="1" x14ac:dyDescent="0.2">
      <c r="G1423"/>
    </row>
    <row r="1424" spans="7:7" ht="15" customHeight="1" x14ac:dyDescent="0.2">
      <c r="G1424"/>
    </row>
    <row r="1425" spans="7:7" ht="15" customHeight="1" x14ac:dyDescent="0.2">
      <c r="G1425"/>
    </row>
    <row r="1426" spans="7:7" ht="15" customHeight="1" x14ac:dyDescent="0.2">
      <c r="G1426"/>
    </row>
    <row r="1427" spans="7:7" ht="15" customHeight="1" x14ac:dyDescent="0.2">
      <c r="G1427"/>
    </row>
    <row r="1428" spans="7:7" ht="15" customHeight="1" x14ac:dyDescent="0.2">
      <c r="G1428"/>
    </row>
    <row r="1429" spans="7:7" ht="15" customHeight="1" x14ac:dyDescent="0.2">
      <c r="G1429"/>
    </row>
    <row r="1430" spans="7:7" ht="15" customHeight="1" x14ac:dyDescent="0.2">
      <c r="G1430"/>
    </row>
    <row r="1431" spans="7:7" ht="15" customHeight="1" x14ac:dyDescent="0.2">
      <c r="G1431"/>
    </row>
    <row r="1432" spans="7:7" ht="15" customHeight="1" x14ac:dyDescent="0.2">
      <c r="G1432"/>
    </row>
    <row r="1433" spans="7:7" ht="15" customHeight="1" x14ac:dyDescent="0.2">
      <c r="G1433"/>
    </row>
    <row r="1434" spans="7:7" ht="15" customHeight="1" x14ac:dyDescent="0.2">
      <c r="G1434"/>
    </row>
    <row r="1435" spans="7:7" ht="15" customHeight="1" x14ac:dyDescent="0.2">
      <c r="G1435"/>
    </row>
    <row r="1436" spans="7:7" ht="15" customHeight="1" x14ac:dyDescent="0.2">
      <c r="G1436"/>
    </row>
    <row r="1437" spans="7:7" ht="15" customHeight="1" x14ac:dyDescent="0.2">
      <c r="G1437"/>
    </row>
    <row r="1438" spans="7:7" ht="15" customHeight="1" x14ac:dyDescent="0.2">
      <c r="G1438"/>
    </row>
    <row r="1439" spans="7:7" ht="15" customHeight="1" x14ac:dyDescent="0.2">
      <c r="G1439"/>
    </row>
    <row r="1440" spans="7:7" ht="15" customHeight="1" x14ac:dyDescent="0.2">
      <c r="G1440"/>
    </row>
    <row r="1441" spans="7:7" ht="15" customHeight="1" x14ac:dyDescent="0.2">
      <c r="G1441"/>
    </row>
    <row r="1442" spans="7:7" ht="15" customHeight="1" x14ac:dyDescent="0.2">
      <c r="G1442"/>
    </row>
    <row r="1443" spans="7:7" ht="15" customHeight="1" x14ac:dyDescent="0.2">
      <c r="G1443"/>
    </row>
    <row r="1444" spans="7:7" ht="15" customHeight="1" x14ac:dyDescent="0.2">
      <c r="G1444"/>
    </row>
    <row r="1445" spans="7:7" ht="15" customHeight="1" x14ac:dyDescent="0.2">
      <c r="G1445"/>
    </row>
    <row r="1446" spans="7:7" ht="15" customHeight="1" x14ac:dyDescent="0.2">
      <c r="G1446"/>
    </row>
    <row r="1447" spans="7:7" ht="15" customHeight="1" x14ac:dyDescent="0.2">
      <c r="G1447"/>
    </row>
    <row r="1448" spans="7:7" ht="15" customHeight="1" x14ac:dyDescent="0.2">
      <c r="G1448"/>
    </row>
    <row r="1449" spans="7:7" ht="15" customHeight="1" x14ac:dyDescent="0.2">
      <c r="G1449"/>
    </row>
    <row r="1450" spans="7:7" ht="15" customHeight="1" x14ac:dyDescent="0.2">
      <c r="G1450"/>
    </row>
    <row r="1451" spans="7:7" ht="15" customHeight="1" x14ac:dyDescent="0.2">
      <c r="G1451"/>
    </row>
    <row r="1452" spans="7:7" ht="15" customHeight="1" x14ac:dyDescent="0.2">
      <c r="G1452"/>
    </row>
    <row r="1453" spans="7:7" ht="15" customHeight="1" x14ac:dyDescent="0.2">
      <c r="G1453"/>
    </row>
    <row r="1454" spans="7:7" ht="15" customHeight="1" x14ac:dyDescent="0.2">
      <c r="G1454"/>
    </row>
    <row r="1455" spans="7:7" ht="15" customHeight="1" x14ac:dyDescent="0.2">
      <c r="G1455"/>
    </row>
    <row r="1456" spans="7:7" ht="15" customHeight="1" x14ac:dyDescent="0.2">
      <c r="G1456"/>
    </row>
    <row r="1457" spans="7:7" ht="15" customHeight="1" x14ac:dyDescent="0.2">
      <c r="G1457"/>
    </row>
    <row r="1458" spans="7:7" ht="15" customHeight="1" x14ac:dyDescent="0.2">
      <c r="G1458"/>
    </row>
    <row r="1459" spans="7:7" ht="15" customHeight="1" x14ac:dyDescent="0.2">
      <c r="G1459"/>
    </row>
    <row r="1460" spans="7:7" ht="15" customHeight="1" x14ac:dyDescent="0.2">
      <c r="G1460"/>
    </row>
    <row r="1461" spans="7:7" ht="15" customHeight="1" x14ac:dyDescent="0.2">
      <c r="G1461"/>
    </row>
    <row r="1462" spans="7:7" ht="15" customHeight="1" x14ac:dyDescent="0.2">
      <c r="G1462"/>
    </row>
    <row r="1463" spans="7:7" ht="15" customHeight="1" x14ac:dyDescent="0.2">
      <c r="G1463"/>
    </row>
    <row r="1464" spans="7:7" ht="15" customHeight="1" x14ac:dyDescent="0.2">
      <c r="G1464"/>
    </row>
    <row r="1465" spans="7:7" ht="15" customHeight="1" x14ac:dyDescent="0.2">
      <c r="G1465"/>
    </row>
    <row r="1466" spans="7:7" ht="15" customHeight="1" x14ac:dyDescent="0.2">
      <c r="G1466"/>
    </row>
    <row r="1467" spans="7:7" ht="15" customHeight="1" x14ac:dyDescent="0.2">
      <c r="G1467"/>
    </row>
    <row r="1468" spans="7:7" ht="15" customHeight="1" x14ac:dyDescent="0.2">
      <c r="G1468"/>
    </row>
    <row r="1469" spans="7:7" ht="15" customHeight="1" x14ac:dyDescent="0.2">
      <c r="G1469"/>
    </row>
    <row r="1470" spans="7:7" ht="15" customHeight="1" x14ac:dyDescent="0.2">
      <c r="G1470"/>
    </row>
    <row r="1471" spans="7:7" ht="15" customHeight="1" x14ac:dyDescent="0.2">
      <c r="G1471"/>
    </row>
    <row r="1472" spans="7:7" ht="15" customHeight="1" x14ac:dyDescent="0.2">
      <c r="G1472"/>
    </row>
    <row r="1473" spans="7:7" ht="15" customHeight="1" x14ac:dyDescent="0.2">
      <c r="G1473"/>
    </row>
    <row r="1474" spans="7:7" ht="15" customHeight="1" x14ac:dyDescent="0.2">
      <c r="G1474"/>
    </row>
    <row r="1475" spans="7:7" ht="15" customHeight="1" x14ac:dyDescent="0.2">
      <c r="G1475"/>
    </row>
    <row r="1476" spans="7:7" ht="15" customHeight="1" x14ac:dyDescent="0.2">
      <c r="G1476"/>
    </row>
    <row r="1477" spans="7:7" ht="15" customHeight="1" x14ac:dyDescent="0.2">
      <c r="G1477"/>
    </row>
    <row r="1478" spans="7:7" ht="15" customHeight="1" x14ac:dyDescent="0.2">
      <c r="G1478"/>
    </row>
    <row r="1479" spans="7:7" ht="15" customHeight="1" x14ac:dyDescent="0.2">
      <c r="G1479"/>
    </row>
    <row r="1480" spans="7:7" ht="15" customHeight="1" x14ac:dyDescent="0.2">
      <c r="G1480"/>
    </row>
    <row r="1481" spans="7:7" ht="15" customHeight="1" x14ac:dyDescent="0.2">
      <c r="G1481"/>
    </row>
    <row r="1482" spans="7:7" ht="15" customHeight="1" x14ac:dyDescent="0.2">
      <c r="G1482"/>
    </row>
    <row r="1483" spans="7:7" ht="15" customHeight="1" x14ac:dyDescent="0.2">
      <c r="G1483"/>
    </row>
    <row r="1484" spans="7:7" ht="15" customHeight="1" x14ac:dyDescent="0.2">
      <c r="G1484"/>
    </row>
    <row r="1485" spans="7:7" ht="15" customHeight="1" x14ac:dyDescent="0.2">
      <c r="G1485"/>
    </row>
    <row r="1486" spans="7:7" ht="15" customHeight="1" x14ac:dyDescent="0.2">
      <c r="G1486"/>
    </row>
    <row r="1487" spans="7:7" ht="15" customHeight="1" x14ac:dyDescent="0.2">
      <c r="G1487"/>
    </row>
    <row r="1488" spans="7:7" ht="15" customHeight="1" x14ac:dyDescent="0.2">
      <c r="G1488"/>
    </row>
    <row r="1489" spans="7:7" ht="15" customHeight="1" x14ac:dyDescent="0.2">
      <c r="G1489"/>
    </row>
    <row r="1490" spans="7:7" ht="15" customHeight="1" x14ac:dyDescent="0.2">
      <c r="G1490"/>
    </row>
    <row r="1491" spans="7:7" ht="15" customHeight="1" x14ac:dyDescent="0.2">
      <c r="G1491"/>
    </row>
    <row r="1492" spans="7:7" ht="15" customHeight="1" x14ac:dyDescent="0.2">
      <c r="G1492"/>
    </row>
    <row r="1493" spans="7:7" ht="15" customHeight="1" x14ac:dyDescent="0.2">
      <c r="G1493"/>
    </row>
    <row r="1494" spans="7:7" ht="15" customHeight="1" x14ac:dyDescent="0.2">
      <c r="G1494"/>
    </row>
    <row r="1495" spans="7:7" ht="15" customHeight="1" x14ac:dyDescent="0.2">
      <c r="G1495"/>
    </row>
    <row r="1496" spans="7:7" ht="15" customHeight="1" x14ac:dyDescent="0.2">
      <c r="G1496"/>
    </row>
    <row r="1497" spans="7:7" ht="15" customHeight="1" x14ac:dyDescent="0.2">
      <c r="G1497"/>
    </row>
    <row r="1498" spans="7:7" ht="15" customHeight="1" x14ac:dyDescent="0.2">
      <c r="G1498"/>
    </row>
    <row r="1499" spans="7:7" ht="15" customHeight="1" x14ac:dyDescent="0.2">
      <c r="G1499"/>
    </row>
    <row r="1500" spans="7:7" ht="15" customHeight="1" x14ac:dyDescent="0.2">
      <c r="G1500"/>
    </row>
    <row r="1501" spans="7:7" ht="15" customHeight="1" x14ac:dyDescent="0.2">
      <c r="G1501"/>
    </row>
    <row r="1502" spans="7:7" ht="15" customHeight="1" x14ac:dyDescent="0.2">
      <c r="G1502"/>
    </row>
    <row r="1503" spans="7:7" ht="15" customHeight="1" x14ac:dyDescent="0.2">
      <c r="G1503"/>
    </row>
    <row r="1504" spans="7:7" ht="15" customHeight="1" x14ac:dyDescent="0.2">
      <c r="G1504"/>
    </row>
    <row r="1505" spans="7:7" ht="15" customHeight="1" x14ac:dyDescent="0.2">
      <c r="G1505"/>
    </row>
    <row r="1506" spans="7:7" ht="15" customHeight="1" x14ac:dyDescent="0.2">
      <c r="G1506"/>
    </row>
    <row r="1507" spans="7:7" ht="15" customHeight="1" x14ac:dyDescent="0.2">
      <c r="G1507"/>
    </row>
    <row r="1508" spans="7:7" ht="15" customHeight="1" x14ac:dyDescent="0.2">
      <c r="G1508"/>
    </row>
    <row r="1509" spans="7:7" ht="15" customHeight="1" x14ac:dyDescent="0.2">
      <c r="G1509"/>
    </row>
    <row r="1510" spans="7:7" ht="15" customHeight="1" x14ac:dyDescent="0.2">
      <c r="G1510"/>
    </row>
    <row r="1511" spans="7:7" ht="15" customHeight="1" x14ac:dyDescent="0.2">
      <c r="G1511"/>
    </row>
    <row r="1512" spans="7:7" ht="15" customHeight="1" x14ac:dyDescent="0.2">
      <c r="G1512"/>
    </row>
    <row r="1513" spans="7:7" ht="15" customHeight="1" x14ac:dyDescent="0.2">
      <c r="G1513"/>
    </row>
    <row r="1514" spans="7:7" ht="15" customHeight="1" x14ac:dyDescent="0.2">
      <c r="G1514"/>
    </row>
    <row r="1515" spans="7:7" ht="15" customHeight="1" x14ac:dyDescent="0.2">
      <c r="G1515"/>
    </row>
    <row r="1516" spans="7:7" ht="15" customHeight="1" x14ac:dyDescent="0.2">
      <c r="G1516"/>
    </row>
    <row r="1517" spans="7:7" ht="15" customHeight="1" x14ac:dyDescent="0.2">
      <c r="G1517"/>
    </row>
    <row r="1518" spans="7:7" ht="15" customHeight="1" x14ac:dyDescent="0.2">
      <c r="G1518"/>
    </row>
    <row r="1519" spans="7:7" ht="15" customHeight="1" x14ac:dyDescent="0.2">
      <c r="G1519"/>
    </row>
    <row r="1520" spans="7:7" ht="15" customHeight="1" x14ac:dyDescent="0.2">
      <c r="G1520"/>
    </row>
    <row r="1521" spans="7:7" ht="15" customHeight="1" x14ac:dyDescent="0.2">
      <c r="G1521"/>
    </row>
    <row r="1522" spans="7:7" ht="15" customHeight="1" x14ac:dyDescent="0.2">
      <c r="G1522"/>
    </row>
    <row r="1523" spans="7:7" ht="15" customHeight="1" x14ac:dyDescent="0.2">
      <c r="G1523"/>
    </row>
    <row r="1524" spans="7:7" ht="15" customHeight="1" x14ac:dyDescent="0.2">
      <c r="G1524"/>
    </row>
    <row r="1525" spans="7:7" ht="15" customHeight="1" x14ac:dyDescent="0.2">
      <c r="G1525"/>
    </row>
    <row r="1526" spans="7:7" ht="15" customHeight="1" x14ac:dyDescent="0.2">
      <c r="G1526"/>
    </row>
    <row r="1527" spans="7:7" ht="15" customHeight="1" x14ac:dyDescent="0.2">
      <c r="G1527"/>
    </row>
    <row r="1528" spans="7:7" ht="15" customHeight="1" x14ac:dyDescent="0.2">
      <c r="G1528"/>
    </row>
    <row r="1529" spans="7:7" ht="15" customHeight="1" x14ac:dyDescent="0.2">
      <c r="G1529"/>
    </row>
    <row r="1530" spans="7:7" ht="15" customHeight="1" x14ac:dyDescent="0.2">
      <c r="G1530"/>
    </row>
    <row r="1531" spans="7:7" ht="15" customHeight="1" x14ac:dyDescent="0.2">
      <c r="G1531"/>
    </row>
    <row r="1532" spans="7:7" ht="15" customHeight="1" x14ac:dyDescent="0.2">
      <c r="G1532"/>
    </row>
    <row r="1533" spans="7:7" ht="15" customHeight="1" x14ac:dyDescent="0.2">
      <c r="G1533"/>
    </row>
    <row r="1534" spans="7:7" ht="15" customHeight="1" x14ac:dyDescent="0.2">
      <c r="G1534"/>
    </row>
    <row r="1535" spans="7:7" ht="15" customHeight="1" x14ac:dyDescent="0.2">
      <c r="G1535"/>
    </row>
    <row r="1536" spans="7:7" ht="15" customHeight="1" x14ac:dyDescent="0.2">
      <c r="G1536"/>
    </row>
    <row r="1537" spans="7:7" ht="15" customHeight="1" x14ac:dyDescent="0.2">
      <c r="G1537"/>
    </row>
    <row r="1538" spans="7:7" ht="15" customHeight="1" x14ac:dyDescent="0.2">
      <c r="G1538"/>
    </row>
    <row r="1539" spans="7:7" ht="15" customHeight="1" x14ac:dyDescent="0.2">
      <c r="G1539"/>
    </row>
    <row r="1540" spans="7:7" ht="15" customHeight="1" x14ac:dyDescent="0.2">
      <c r="G1540"/>
    </row>
    <row r="1541" spans="7:7" ht="15" customHeight="1" x14ac:dyDescent="0.2">
      <c r="G1541"/>
    </row>
    <row r="1542" spans="7:7" ht="15" customHeight="1" x14ac:dyDescent="0.2">
      <c r="G1542"/>
    </row>
    <row r="1543" spans="7:7" ht="15" customHeight="1" x14ac:dyDescent="0.2">
      <c r="G1543"/>
    </row>
    <row r="1544" spans="7:7" ht="15" customHeight="1" x14ac:dyDescent="0.2">
      <c r="G1544"/>
    </row>
    <row r="1545" spans="7:7" ht="15" customHeight="1" x14ac:dyDescent="0.2">
      <c r="G1545"/>
    </row>
    <row r="1546" spans="7:7" ht="15" customHeight="1" x14ac:dyDescent="0.2">
      <c r="G1546"/>
    </row>
    <row r="1547" spans="7:7" ht="15" customHeight="1" x14ac:dyDescent="0.2">
      <c r="G1547"/>
    </row>
    <row r="1548" spans="7:7" ht="15" customHeight="1" x14ac:dyDescent="0.2">
      <c r="G1548"/>
    </row>
    <row r="1549" spans="7:7" ht="15" customHeight="1" x14ac:dyDescent="0.2">
      <c r="G1549"/>
    </row>
    <row r="1550" spans="7:7" ht="15" customHeight="1" x14ac:dyDescent="0.2">
      <c r="G1550"/>
    </row>
    <row r="1551" spans="7:7" ht="15" customHeight="1" x14ac:dyDescent="0.2">
      <c r="G1551"/>
    </row>
    <row r="1552" spans="7:7" ht="15" customHeight="1" x14ac:dyDescent="0.2">
      <c r="G1552"/>
    </row>
    <row r="1553" spans="7:7" ht="15" customHeight="1" x14ac:dyDescent="0.2">
      <c r="G1553"/>
    </row>
    <row r="1554" spans="7:7" ht="15" customHeight="1" x14ac:dyDescent="0.2">
      <c r="G1554"/>
    </row>
    <row r="1555" spans="7:7" ht="15" customHeight="1" x14ac:dyDescent="0.2">
      <c r="G1555"/>
    </row>
    <row r="1556" spans="7:7" ht="15" customHeight="1" x14ac:dyDescent="0.2">
      <c r="G1556"/>
    </row>
    <row r="1557" spans="7:7" ht="15" customHeight="1" x14ac:dyDescent="0.2">
      <c r="G1557"/>
    </row>
    <row r="1558" spans="7:7" ht="15" customHeight="1" x14ac:dyDescent="0.2">
      <c r="G1558"/>
    </row>
    <row r="1559" spans="7:7" ht="15" customHeight="1" x14ac:dyDescent="0.2">
      <c r="G1559"/>
    </row>
    <row r="1560" spans="7:7" ht="15" customHeight="1" x14ac:dyDescent="0.2">
      <c r="G1560"/>
    </row>
    <row r="1561" spans="7:7" ht="15" customHeight="1" x14ac:dyDescent="0.2">
      <c r="G1561"/>
    </row>
    <row r="1562" spans="7:7" ht="15" customHeight="1" x14ac:dyDescent="0.2">
      <c r="G1562"/>
    </row>
    <row r="1563" spans="7:7" ht="15" customHeight="1" x14ac:dyDescent="0.2">
      <c r="G1563"/>
    </row>
    <row r="1564" spans="7:7" ht="15" customHeight="1" x14ac:dyDescent="0.2">
      <c r="G1564"/>
    </row>
    <row r="1565" spans="7:7" ht="15" customHeight="1" x14ac:dyDescent="0.2">
      <c r="G1565"/>
    </row>
    <row r="1566" spans="7:7" ht="15" customHeight="1" x14ac:dyDescent="0.2">
      <c r="G1566"/>
    </row>
    <row r="1567" spans="7:7" ht="15" customHeight="1" x14ac:dyDescent="0.2">
      <c r="G1567"/>
    </row>
    <row r="1568" spans="7:7" ht="15" customHeight="1" x14ac:dyDescent="0.2">
      <c r="G1568"/>
    </row>
    <row r="1569" spans="7:7" ht="15" customHeight="1" x14ac:dyDescent="0.2">
      <c r="G1569"/>
    </row>
    <row r="1570" spans="7:7" ht="15" customHeight="1" x14ac:dyDescent="0.2">
      <c r="G1570"/>
    </row>
    <row r="1571" spans="7:7" ht="15" customHeight="1" x14ac:dyDescent="0.2">
      <c r="G1571"/>
    </row>
    <row r="1572" spans="7:7" ht="15" customHeight="1" x14ac:dyDescent="0.2">
      <c r="G1572"/>
    </row>
    <row r="1573" spans="7:7" ht="15" customHeight="1" x14ac:dyDescent="0.2">
      <c r="G1573"/>
    </row>
    <row r="1574" spans="7:7" ht="15" customHeight="1" x14ac:dyDescent="0.2">
      <c r="G1574"/>
    </row>
    <row r="1575" spans="7:7" ht="15" customHeight="1" x14ac:dyDescent="0.2">
      <c r="G1575"/>
    </row>
    <row r="1576" spans="7:7" ht="15" customHeight="1" x14ac:dyDescent="0.2">
      <c r="G1576"/>
    </row>
    <row r="1577" spans="7:7" ht="15" customHeight="1" x14ac:dyDescent="0.2">
      <c r="G1577"/>
    </row>
    <row r="1578" spans="7:7" ht="15" customHeight="1" x14ac:dyDescent="0.2">
      <c r="G1578"/>
    </row>
    <row r="1579" spans="7:7" ht="15" customHeight="1" x14ac:dyDescent="0.2">
      <c r="G1579"/>
    </row>
    <row r="1580" spans="7:7" ht="15" customHeight="1" x14ac:dyDescent="0.2">
      <c r="G1580"/>
    </row>
    <row r="1581" spans="7:7" ht="15" customHeight="1" x14ac:dyDescent="0.2">
      <c r="G1581"/>
    </row>
    <row r="1582" spans="7:7" ht="15" customHeight="1" x14ac:dyDescent="0.2">
      <c r="G1582"/>
    </row>
    <row r="1583" spans="7:7" ht="15" customHeight="1" x14ac:dyDescent="0.2">
      <c r="G1583"/>
    </row>
    <row r="1584" spans="7:7" ht="15" customHeight="1" x14ac:dyDescent="0.2">
      <c r="G1584"/>
    </row>
    <row r="1585" spans="7:7" ht="15" customHeight="1" x14ac:dyDescent="0.2">
      <c r="G1585"/>
    </row>
    <row r="1586" spans="7:7" ht="15" customHeight="1" x14ac:dyDescent="0.2">
      <c r="G1586"/>
    </row>
    <row r="1587" spans="7:7" ht="15" customHeight="1" x14ac:dyDescent="0.2">
      <c r="G1587"/>
    </row>
    <row r="1588" spans="7:7" ht="15" customHeight="1" x14ac:dyDescent="0.2">
      <c r="G1588"/>
    </row>
    <row r="1589" spans="7:7" ht="15" customHeight="1" x14ac:dyDescent="0.2">
      <c r="G1589"/>
    </row>
    <row r="1590" spans="7:7" ht="15" customHeight="1" x14ac:dyDescent="0.2">
      <c r="G1590"/>
    </row>
    <row r="1591" spans="7:7" ht="15" customHeight="1" x14ac:dyDescent="0.2">
      <c r="G1591"/>
    </row>
    <row r="1592" spans="7:7" ht="15" customHeight="1" x14ac:dyDescent="0.2">
      <c r="G1592"/>
    </row>
    <row r="1593" spans="7:7" ht="15" customHeight="1" x14ac:dyDescent="0.2">
      <c r="G1593"/>
    </row>
    <row r="1594" spans="7:7" ht="15" customHeight="1" x14ac:dyDescent="0.2">
      <c r="G1594"/>
    </row>
    <row r="1595" spans="7:7" ht="15" customHeight="1" x14ac:dyDescent="0.2">
      <c r="G1595"/>
    </row>
    <row r="1596" spans="7:7" ht="15" customHeight="1" x14ac:dyDescent="0.2">
      <c r="G1596"/>
    </row>
    <row r="1597" spans="7:7" ht="15" customHeight="1" x14ac:dyDescent="0.2">
      <c r="G1597"/>
    </row>
    <row r="1598" spans="7:7" ht="15" customHeight="1" x14ac:dyDescent="0.2">
      <c r="G1598"/>
    </row>
    <row r="1599" spans="7:7" ht="15" customHeight="1" x14ac:dyDescent="0.2">
      <c r="G1599"/>
    </row>
    <row r="1600" spans="7:7" ht="15" customHeight="1" x14ac:dyDescent="0.2">
      <c r="G1600"/>
    </row>
    <row r="1601" spans="7:7" ht="15" customHeight="1" x14ac:dyDescent="0.2">
      <c r="G1601"/>
    </row>
    <row r="1602" spans="7:7" ht="15" customHeight="1" x14ac:dyDescent="0.2">
      <c r="G1602"/>
    </row>
    <row r="1603" spans="7:7" ht="15" customHeight="1" x14ac:dyDescent="0.2">
      <c r="G1603"/>
    </row>
    <row r="1604" spans="7:7" ht="15" customHeight="1" x14ac:dyDescent="0.2">
      <c r="G1604"/>
    </row>
    <row r="1605" spans="7:7" ht="15" customHeight="1" x14ac:dyDescent="0.2">
      <c r="G1605"/>
    </row>
    <row r="1606" spans="7:7" ht="15" customHeight="1" x14ac:dyDescent="0.2">
      <c r="G1606"/>
    </row>
    <row r="1607" spans="7:7" ht="15" customHeight="1" x14ac:dyDescent="0.2">
      <c r="G1607"/>
    </row>
    <row r="1608" spans="7:7" ht="15" customHeight="1" x14ac:dyDescent="0.2">
      <c r="G1608"/>
    </row>
    <row r="1609" spans="7:7" ht="15" customHeight="1" x14ac:dyDescent="0.2">
      <c r="G1609"/>
    </row>
    <row r="1610" spans="7:7" ht="15" customHeight="1" x14ac:dyDescent="0.2">
      <c r="G1610"/>
    </row>
    <row r="1611" spans="7:7" ht="15" customHeight="1" x14ac:dyDescent="0.2">
      <c r="G1611"/>
    </row>
    <row r="1612" spans="7:7" ht="15" customHeight="1" x14ac:dyDescent="0.2">
      <c r="G1612"/>
    </row>
    <row r="1613" spans="7:7" ht="15" customHeight="1" x14ac:dyDescent="0.2">
      <c r="G1613"/>
    </row>
    <row r="1614" spans="7:7" ht="15" customHeight="1" x14ac:dyDescent="0.2">
      <c r="G1614"/>
    </row>
    <row r="1615" spans="7:7" ht="15" customHeight="1" x14ac:dyDescent="0.2">
      <c r="G1615"/>
    </row>
    <row r="1616" spans="7:7" ht="15" customHeight="1" x14ac:dyDescent="0.2">
      <c r="G1616"/>
    </row>
    <row r="1617" spans="7:7" ht="15" customHeight="1" x14ac:dyDescent="0.2">
      <c r="G1617"/>
    </row>
    <row r="1618" spans="7:7" ht="15" customHeight="1" x14ac:dyDescent="0.2">
      <c r="G1618"/>
    </row>
    <row r="1619" spans="7:7" ht="15" customHeight="1" x14ac:dyDescent="0.2">
      <c r="G1619"/>
    </row>
    <row r="1620" spans="7:7" ht="15" customHeight="1" x14ac:dyDescent="0.2">
      <c r="G1620"/>
    </row>
    <row r="1621" spans="7:7" ht="15" customHeight="1" x14ac:dyDescent="0.2">
      <c r="G1621"/>
    </row>
    <row r="1622" spans="7:7" ht="15" customHeight="1" x14ac:dyDescent="0.2">
      <c r="G1622"/>
    </row>
    <row r="1623" spans="7:7" ht="15" customHeight="1" x14ac:dyDescent="0.2">
      <c r="G1623"/>
    </row>
    <row r="1624" spans="7:7" ht="15" customHeight="1" x14ac:dyDescent="0.2">
      <c r="G1624"/>
    </row>
    <row r="1625" spans="7:7" ht="15" customHeight="1" x14ac:dyDescent="0.2">
      <c r="G1625"/>
    </row>
    <row r="1626" spans="7:7" ht="15" customHeight="1" x14ac:dyDescent="0.2">
      <c r="G1626"/>
    </row>
    <row r="1627" spans="7:7" ht="15" customHeight="1" x14ac:dyDescent="0.2">
      <c r="G1627"/>
    </row>
    <row r="1628" spans="7:7" ht="15" customHeight="1" x14ac:dyDescent="0.2">
      <c r="G1628"/>
    </row>
    <row r="1629" spans="7:7" ht="15" customHeight="1" x14ac:dyDescent="0.2">
      <c r="G1629"/>
    </row>
    <row r="1630" spans="7:7" ht="15" customHeight="1" x14ac:dyDescent="0.2">
      <c r="G1630"/>
    </row>
    <row r="1631" spans="7:7" ht="15" customHeight="1" x14ac:dyDescent="0.2">
      <c r="G1631"/>
    </row>
    <row r="1632" spans="7:7" ht="15" customHeight="1" x14ac:dyDescent="0.2">
      <c r="G1632"/>
    </row>
    <row r="1633" spans="7:7" ht="15" customHeight="1" x14ac:dyDescent="0.2">
      <c r="G1633"/>
    </row>
    <row r="1634" spans="7:7" ht="15" customHeight="1" x14ac:dyDescent="0.2">
      <c r="G1634"/>
    </row>
    <row r="1635" spans="7:7" ht="15" customHeight="1" x14ac:dyDescent="0.2">
      <c r="G1635"/>
    </row>
    <row r="1636" spans="7:7" ht="15" customHeight="1" x14ac:dyDescent="0.2">
      <c r="G1636"/>
    </row>
    <row r="1637" spans="7:7" ht="15" customHeight="1" x14ac:dyDescent="0.2">
      <c r="G1637"/>
    </row>
    <row r="1638" spans="7:7" ht="15" customHeight="1" x14ac:dyDescent="0.2">
      <c r="G1638"/>
    </row>
    <row r="1639" spans="7:7" ht="15" customHeight="1" x14ac:dyDescent="0.2">
      <c r="G1639"/>
    </row>
    <row r="1640" spans="7:7" ht="15" customHeight="1" x14ac:dyDescent="0.2">
      <c r="G1640"/>
    </row>
    <row r="1641" spans="7:7" ht="15" customHeight="1" x14ac:dyDescent="0.2">
      <c r="G1641"/>
    </row>
    <row r="1642" spans="7:7" ht="15" customHeight="1" x14ac:dyDescent="0.2">
      <c r="G1642"/>
    </row>
    <row r="1643" spans="7:7" ht="15" customHeight="1" x14ac:dyDescent="0.2">
      <c r="G1643"/>
    </row>
    <row r="1644" spans="7:7" ht="15" customHeight="1" x14ac:dyDescent="0.2">
      <c r="G1644"/>
    </row>
    <row r="1645" spans="7:7" ht="15" customHeight="1" x14ac:dyDescent="0.2">
      <c r="G1645"/>
    </row>
    <row r="1646" spans="7:7" ht="15" customHeight="1" x14ac:dyDescent="0.2">
      <c r="G1646"/>
    </row>
    <row r="1647" spans="7:7" ht="15" customHeight="1" x14ac:dyDescent="0.2">
      <c r="G1647"/>
    </row>
    <row r="1648" spans="7:7" ht="15" customHeight="1" x14ac:dyDescent="0.2">
      <c r="G1648"/>
    </row>
    <row r="1649" spans="7:7" ht="15" customHeight="1" x14ac:dyDescent="0.2">
      <c r="G1649"/>
    </row>
    <row r="1650" spans="7:7" ht="15" customHeight="1" x14ac:dyDescent="0.2">
      <c r="G1650"/>
    </row>
    <row r="1651" spans="7:7" ht="15" customHeight="1" x14ac:dyDescent="0.2">
      <c r="G1651"/>
    </row>
    <row r="1652" spans="7:7" ht="15" customHeight="1" x14ac:dyDescent="0.2">
      <c r="G1652"/>
    </row>
    <row r="1653" spans="7:7" ht="15" customHeight="1" x14ac:dyDescent="0.2">
      <c r="G1653"/>
    </row>
    <row r="1654" spans="7:7" ht="15" customHeight="1" x14ac:dyDescent="0.2">
      <c r="G1654"/>
    </row>
    <row r="1655" spans="7:7" ht="15" customHeight="1" x14ac:dyDescent="0.2">
      <c r="G1655"/>
    </row>
    <row r="1656" spans="7:7" ht="15" customHeight="1" x14ac:dyDescent="0.2">
      <c r="G1656"/>
    </row>
    <row r="1657" spans="7:7" ht="15" customHeight="1" x14ac:dyDescent="0.2">
      <c r="G1657"/>
    </row>
    <row r="1658" spans="7:7" ht="15" customHeight="1" x14ac:dyDescent="0.2">
      <c r="G1658"/>
    </row>
    <row r="1659" spans="7:7" ht="15" customHeight="1" x14ac:dyDescent="0.2">
      <c r="G1659"/>
    </row>
    <row r="1660" spans="7:7" ht="15" customHeight="1" x14ac:dyDescent="0.2">
      <c r="G1660"/>
    </row>
    <row r="1661" spans="7:7" ht="15" customHeight="1" x14ac:dyDescent="0.2">
      <c r="G1661"/>
    </row>
    <row r="1662" spans="7:7" ht="15" customHeight="1" x14ac:dyDescent="0.2">
      <c r="G1662"/>
    </row>
    <row r="1663" spans="7:7" ht="15" customHeight="1" x14ac:dyDescent="0.2">
      <c r="G1663"/>
    </row>
    <row r="1664" spans="7:7" ht="15" customHeight="1" x14ac:dyDescent="0.2">
      <c r="G1664"/>
    </row>
    <row r="1665" spans="7:7" ht="15" customHeight="1" x14ac:dyDescent="0.2">
      <c r="G1665"/>
    </row>
    <row r="1666" spans="7:7" ht="15" customHeight="1" x14ac:dyDescent="0.2">
      <c r="G1666"/>
    </row>
    <row r="1667" spans="7:7" ht="15" customHeight="1" x14ac:dyDescent="0.2">
      <c r="G1667"/>
    </row>
    <row r="1668" spans="7:7" ht="15" customHeight="1" x14ac:dyDescent="0.2">
      <c r="G1668"/>
    </row>
    <row r="1669" spans="7:7" ht="15" customHeight="1" x14ac:dyDescent="0.2">
      <c r="G1669"/>
    </row>
    <row r="1670" spans="7:7" ht="15" customHeight="1" x14ac:dyDescent="0.2">
      <c r="G1670"/>
    </row>
    <row r="1671" spans="7:7" ht="15" customHeight="1" x14ac:dyDescent="0.2">
      <c r="G1671"/>
    </row>
    <row r="1672" spans="7:7" ht="15" customHeight="1" x14ac:dyDescent="0.2">
      <c r="G1672"/>
    </row>
    <row r="1673" spans="7:7" ht="15" customHeight="1" x14ac:dyDescent="0.2">
      <c r="G1673"/>
    </row>
    <row r="1674" spans="7:7" ht="15" customHeight="1" x14ac:dyDescent="0.2">
      <c r="G1674"/>
    </row>
    <row r="1675" spans="7:7" ht="15" customHeight="1" x14ac:dyDescent="0.2">
      <c r="G1675"/>
    </row>
    <row r="1676" spans="7:7" ht="15" customHeight="1" x14ac:dyDescent="0.2">
      <c r="G1676"/>
    </row>
    <row r="1677" spans="7:7" ht="15" customHeight="1" x14ac:dyDescent="0.2">
      <c r="G1677"/>
    </row>
    <row r="1678" spans="7:7" ht="15" customHeight="1" x14ac:dyDescent="0.2">
      <c r="G1678"/>
    </row>
    <row r="1679" spans="7:7" ht="15" customHeight="1" x14ac:dyDescent="0.2">
      <c r="G1679"/>
    </row>
    <row r="1680" spans="7:7" ht="15" customHeight="1" x14ac:dyDescent="0.2">
      <c r="G1680"/>
    </row>
    <row r="1681" spans="7:7" ht="15" customHeight="1" x14ac:dyDescent="0.2">
      <c r="G1681"/>
    </row>
    <row r="1682" spans="7:7" ht="15" customHeight="1" x14ac:dyDescent="0.2">
      <c r="G1682"/>
    </row>
    <row r="1683" spans="7:7" ht="15" customHeight="1" x14ac:dyDescent="0.2">
      <c r="G1683"/>
    </row>
    <row r="1684" spans="7:7" ht="15" customHeight="1" x14ac:dyDescent="0.2">
      <c r="G1684"/>
    </row>
    <row r="1685" spans="7:7" ht="15" customHeight="1" x14ac:dyDescent="0.2">
      <c r="G1685"/>
    </row>
    <row r="1686" spans="7:7" ht="15" customHeight="1" x14ac:dyDescent="0.2">
      <c r="G1686"/>
    </row>
    <row r="1687" spans="7:7" ht="15" customHeight="1" x14ac:dyDescent="0.2">
      <c r="G1687"/>
    </row>
    <row r="1688" spans="7:7" ht="15" customHeight="1" x14ac:dyDescent="0.2">
      <c r="G1688"/>
    </row>
    <row r="1689" spans="7:7" ht="15" customHeight="1" x14ac:dyDescent="0.2">
      <c r="G1689"/>
    </row>
    <row r="1690" spans="7:7" ht="15" customHeight="1" x14ac:dyDescent="0.2">
      <c r="G1690"/>
    </row>
    <row r="1691" spans="7:7" ht="15" customHeight="1" x14ac:dyDescent="0.2">
      <c r="G1691"/>
    </row>
    <row r="1692" spans="7:7" ht="15" customHeight="1" x14ac:dyDescent="0.2">
      <c r="G1692"/>
    </row>
    <row r="1693" spans="7:7" ht="15" customHeight="1" x14ac:dyDescent="0.2">
      <c r="G1693"/>
    </row>
    <row r="1694" spans="7:7" ht="15" customHeight="1" x14ac:dyDescent="0.2">
      <c r="G1694"/>
    </row>
    <row r="1695" spans="7:7" ht="15" customHeight="1" x14ac:dyDescent="0.2">
      <c r="G1695"/>
    </row>
    <row r="1696" spans="7:7" ht="15" customHeight="1" x14ac:dyDescent="0.2">
      <c r="G1696"/>
    </row>
    <row r="1697" spans="7:7" ht="15" customHeight="1" x14ac:dyDescent="0.2">
      <c r="G1697"/>
    </row>
    <row r="1698" spans="7:7" ht="15" customHeight="1" x14ac:dyDescent="0.2">
      <c r="G1698"/>
    </row>
    <row r="1699" spans="7:7" ht="15" customHeight="1" x14ac:dyDescent="0.2">
      <c r="G1699"/>
    </row>
    <row r="1700" spans="7:7" ht="15" customHeight="1" x14ac:dyDescent="0.2">
      <c r="G1700"/>
    </row>
    <row r="1701" spans="7:7" ht="15" customHeight="1" x14ac:dyDescent="0.2">
      <c r="G1701"/>
    </row>
    <row r="1702" spans="7:7" ht="15" customHeight="1" x14ac:dyDescent="0.2">
      <c r="G1702"/>
    </row>
    <row r="1703" spans="7:7" ht="15" customHeight="1" x14ac:dyDescent="0.2">
      <c r="G1703"/>
    </row>
    <row r="1704" spans="7:7" ht="15" customHeight="1" x14ac:dyDescent="0.2">
      <c r="G1704"/>
    </row>
    <row r="1705" spans="7:7" ht="15" customHeight="1" x14ac:dyDescent="0.2">
      <c r="G1705"/>
    </row>
    <row r="1706" spans="7:7" ht="15" customHeight="1" x14ac:dyDescent="0.2">
      <c r="G1706"/>
    </row>
    <row r="1707" spans="7:7" ht="15" customHeight="1" x14ac:dyDescent="0.2">
      <c r="G1707"/>
    </row>
    <row r="1708" spans="7:7" ht="15" customHeight="1" x14ac:dyDescent="0.2">
      <c r="G1708"/>
    </row>
    <row r="1709" spans="7:7" ht="15" customHeight="1" x14ac:dyDescent="0.2">
      <c r="G1709"/>
    </row>
    <row r="1710" spans="7:7" ht="15" customHeight="1" x14ac:dyDescent="0.2">
      <c r="G1710"/>
    </row>
    <row r="1711" spans="7:7" ht="15" customHeight="1" x14ac:dyDescent="0.2">
      <c r="G1711"/>
    </row>
    <row r="1712" spans="7:7" ht="15" customHeight="1" x14ac:dyDescent="0.2">
      <c r="G1712"/>
    </row>
    <row r="1713" spans="7:7" ht="15" customHeight="1" x14ac:dyDescent="0.2">
      <c r="G1713"/>
    </row>
    <row r="1714" spans="7:7" ht="15" customHeight="1" x14ac:dyDescent="0.2">
      <c r="G1714"/>
    </row>
    <row r="1715" spans="7:7" ht="15" customHeight="1" x14ac:dyDescent="0.2">
      <c r="G1715"/>
    </row>
    <row r="1716" spans="7:7" ht="15" customHeight="1" x14ac:dyDescent="0.2">
      <c r="G1716"/>
    </row>
    <row r="1717" spans="7:7" ht="15" customHeight="1" x14ac:dyDescent="0.2">
      <c r="G1717"/>
    </row>
    <row r="1718" spans="7:7" ht="15" customHeight="1" x14ac:dyDescent="0.2">
      <c r="G1718"/>
    </row>
    <row r="1719" spans="7:7" ht="15" customHeight="1" x14ac:dyDescent="0.2">
      <c r="G1719"/>
    </row>
    <row r="1720" spans="7:7" ht="15" customHeight="1" x14ac:dyDescent="0.2">
      <c r="G1720"/>
    </row>
    <row r="1721" spans="7:7" ht="15" customHeight="1" x14ac:dyDescent="0.2">
      <c r="G1721"/>
    </row>
    <row r="1722" spans="7:7" ht="15" customHeight="1" x14ac:dyDescent="0.2">
      <c r="G1722"/>
    </row>
    <row r="1723" spans="7:7" ht="15" customHeight="1" x14ac:dyDescent="0.2">
      <c r="G1723"/>
    </row>
    <row r="1724" spans="7:7" ht="15" customHeight="1" x14ac:dyDescent="0.2">
      <c r="G1724"/>
    </row>
    <row r="1725" spans="7:7" ht="15" customHeight="1" x14ac:dyDescent="0.2">
      <c r="G1725"/>
    </row>
    <row r="1726" spans="7:7" ht="15" customHeight="1" x14ac:dyDescent="0.2">
      <c r="G1726"/>
    </row>
    <row r="1727" spans="7:7" ht="15" customHeight="1" x14ac:dyDescent="0.2">
      <c r="G1727"/>
    </row>
    <row r="1728" spans="7:7" ht="15" customHeight="1" x14ac:dyDescent="0.2">
      <c r="G1728"/>
    </row>
    <row r="1729" spans="7:7" ht="15" customHeight="1" x14ac:dyDescent="0.2">
      <c r="G1729"/>
    </row>
    <row r="1730" spans="7:7" ht="15" customHeight="1" x14ac:dyDescent="0.2">
      <c r="G1730"/>
    </row>
    <row r="1731" spans="7:7" ht="15" customHeight="1" x14ac:dyDescent="0.2">
      <c r="G1731"/>
    </row>
    <row r="1732" spans="7:7" ht="15" customHeight="1" x14ac:dyDescent="0.2">
      <c r="G1732"/>
    </row>
    <row r="1733" spans="7:7" ht="15" customHeight="1" x14ac:dyDescent="0.2">
      <c r="G1733"/>
    </row>
    <row r="1734" spans="7:7" ht="15" customHeight="1" x14ac:dyDescent="0.2">
      <c r="G1734"/>
    </row>
    <row r="1735" spans="7:7" ht="15" customHeight="1" x14ac:dyDescent="0.2">
      <c r="G1735"/>
    </row>
    <row r="1736" spans="7:7" ht="15" customHeight="1" x14ac:dyDescent="0.2">
      <c r="G1736"/>
    </row>
    <row r="1737" spans="7:7" ht="15" customHeight="1" x14ac:dyDescent="0.2">
      <c r="G1737"/>
    </row>
    <row r="1738" spans="7:7" ht="15" customHeight="1" x14ac:dyDescent="0.2">
      <c r="G1738"/>
    </row>
    <row r="1739" spans="7:7" ht="15" customHeight="1" x14ac:dyDescent="0.2">
      <c r="G1739"/>
    </row>
    <row r="1740" spans="7:7" ht="15" customHeight="1" x14ac:dyDescent="0.2">
      <c r="G1740"/>
    </row>
    <row r="1741" spans="7:7" ht="15" customHeight="1" x14ac:dyDescent="0.2">
      <c r="G1741"/>
    </row>
    <row r="1742" spans="7:7" ht="15" customHeight="1" x14ac:dyDescent="0.2">
      <c r="G1742"/>
    </row>
    <row r="1743" spans="7:7" ht="15" customHeight="1" x14ac:dyDescent="0.2">
      <c r="G1743"/>
    </row>
    <row r="1744" spans="7:7" ht="15" customHeight="1" x14ac:dyDescent="0.2">
      <c r="G1744"/>
    </row>
    <row r="1745" spans="7:7" ht="15" customHeight="1" x14ac:dyDescent="0.2">
      <c r="G1745"/>
    </row>
    <row r="1746" spans="7:7" ht="15" customHeight="1" x14ac:dyDescent="0.2">
      <c r="G1746"/>
    </row>
    <row r="1747" spans="7:7" ht="15" customHeight="1" x14ac:dyDescent="0.2">
      <c r="G1747"/>
    </row>
    <row r="1748" spans="7:7" ht="15" customHeight="1" x14ac:dyDescent="0.2">
      <c r="G1748"/>
    </row>
    <row r="1749" spans="7:7" ht="15" customHeight="1" x14ac:dyDescent="0.2">
      <c r="G1749"/>
    </row>
    <row r="1750" spans="7:7" ht="15" customHeight="1" x14ac:dyDescent="0.2">
      <c r="G1750"/>
    </row>
    <row r="1751" spans="7:7" ht="15" customHeight="1" x14ac:dyDescent="0.2">
      <c r="G1751"/>
    </row>
    <row r="1752" spans="7:7" ht="15" customHeight="1" x14ac:dyDescent="0.2">
      <c r="G1752"/>
    </row>
    <row r="1753" spans="7:7" ht="15" customHeight="1" x14ac:dyDescent="0.2">
      <c r="G1753"/>
    </row>
    <row r="1754" spans="7:7" ht="15" customHeight="1" x14ac:dyDescent="0.2">
      <c r="G1754"/>
    </row>
    <row r="1755" spans="7:7" ht="15" customHeight="1" x14ac:dyDescent="0.2">
      <c r="G1755"/>
    </row>
    <row r="1756" spans="7:7" ht="15" customHeight="1" x14ac:dyDescent="0.2">
      <c r="G1756"/>
    </row>
    <row r="1757" spans="7:7" ht="15" customHeight="1" x14ac:dyDescent="0.2">
      <c r="G1757"/>
    </row>
    <row r="1758" spans="7:7" ht="15" customHeight="1" x14ac:dyDescent="0.2">
      <c r="G1758"/>
    </row>
    <row r="1759" spans="7:7" ht="15" customHeight="1" x14ac:dyDescent="0.2">
      <c r="G1759"/>
    </row>
    <row r="1760" spans="7:7" ht="15" customHeight="1" x14ac:dyDescent="0.2">
      <c r="G1760"/>
    </row>
    <row r="1761" spans="7:7" ht="15" customHeight="1" x14ac:dyDescent="0.2">
      <c r="G1761"/>
    </row>
    <row r="1762" spans="7:7" ht="15" customHeight="1" x14ac:dyDescent="0.2">
      <c r="G1762"/>
    </row>
    <row r="1763" spans="7:7" ht="15" customHeight="1" x14ac:dyDescent="0.2">
      <c r="G1763"/>
    </row>
    <row r="1764" spans="7:7" ht="15" customHeight="1" x14ac:dyDescent="0.2">
      <c r="G1764"/>
    </row>
    <row r="1765" spans="7:7" ht="15" customHeight="1" x14ac:dyDescent="0.2">
      <c r="G1765"/>
    </row>
    <row r="1766" spans="7:7" ht="15" customHeight="1" x14ac:dyDescent="0.2">
      <c r="G1766"/>
    </row>
    <row r="1767" spans="7:7" ht="15" customHeight="1" x14ac:dyDescent="0.2">
      <c r="G1767"/>
    </row>
    <row r="1768" spans="7:7" ht="15" customHeight="1" x14ac:dyDescent="0.2">
      <c r="G1768"/>
    </row>
    <row r="1769" spans="7:7" ht="15" customHeight="1" x14ac:dyDescent="0.2">
      <c r="G1769"/>
    </row>
    <row r="1770" spans="7:7" ht="15" customHeight="1" x14ac:dyDescent="0.2">
      <c r="G1770"/>
    </row>
    <row r="1771" spans="7:7" ht="15" customHeight="1" x14ac:dyDescent="0.2">
      <c r="G1771"/>
    </row>
    <row r="1772" spans="7:7" ht="15" customHeight="1" x14ac:dyDescent="0.2">
      <c r="G1772"/>
    </row>
    <row r="1773" spans="7:7" ht="15" customHeight="1" x14ac:dyDescent="0.2">
      <c r="G1773"/>
    </row>
    <row r="1774" spans="7:7" ht="15" customHeight="1" x14ac:dyDescent="0.2">
      <c r="G1774"/>
    </row>
    <row r="1775" spans="7:7" ht="15" customHeight="1" x14ac:dyDescent="0.2">
      <c r="G1775"/>
    </row>
    <row r="1776" spans="7:7" ht="15" customHeight="1" x14ac:dyDescent="0.2">
      <c r="G1776"/>
    </row>
    <row r="1777" spans="7:7" ht="15" customHeight="1" x14ac:dyDescent="0.2">
      <c r="G1777"/>
    </row>
    <row r="1778" spans="7:7" ht="15" customHeight="1" x14ac:dyDescent="0.2">
      <c r="G1778"/>
    </row>
    <row r="1779" spans="7:7" ht="15" customHeight="1" x14ac:dyDescent="0.2">
      <c r="G1779"/>
    </row>
    <row r="1780" spans="7:7" ht="15" customHeight="1" x14ac:dyDescent="0.2">
      <c r="G1780"/>
    </row>
    <row r="1781" spans="7:7" ht="15" customHeight="1" x14ac:dyDescent="0.2">
      <c r="G1781"/>
    </row>
    <row r="1782" spans="7:7" ht="15" customHeight="1" x14ac:dyDescent="0.2">
      <c r="G1782"/>
    </row>
    <row r="1783" spans="7:7" ht="15" customHeight="1" x14ac:dyDescent="0.2">
      <c r="G1783"/>
    </row>
    <row r="1784" spans="7:7" ht="15" customHeight="1" x14ac:dyDescent="0.2">
      <c r="G1784"/>
    </row>
    <row r="1785" spans="7:7" ht="15" customHeight="1" x14ac:dyDescent="0.2">
      <c r="G1785"/>
    </row>
    <row r="1786" spans="7:7" ht="15" customHeight="1" x14ac:dyDescent="0.2">
      <c r="G1786"/>
    </row>
    <row r="1787" spans="7:7" ht="15" customHeight="1" x14ac:dyDescent="0.2">
      <c r="G1787"/>
    </row>
    <row r="1788" spans="7:7" ht="15" customHeight="1" x14ac:dyDescent="0.2">
      <c r="G1788"/>
    </row>
    <row r="1789" spans="7:7" ht="15" customHeight="1" x14ac:dyDescent="0.2">
      <c r="G1789"/>
    </row>
    <row r="1790" spans="7:7" ht="15" customHeight="1" x14ac:dyDescent="0.2">
      <c r="G1790"/>
    </row>
    <row r="1791" spans="7:7" ht="15" customHeight="1" x14ac:dyDescent="0.2">
      <c r="G1791"/>
    </row>
    <row r="1792" spans="7:7" ht="15" customHeight="1" x14ac:dyDescent="0.2">
      <c r="G1792"/>
    </row>
    <row r="1793" spans="7:7" ht="15" customHeight="1" x14ac:dyDescent="0.2">
      <c r="G1793"/>
    </row>
    <row r="1794" spans="7:7" ht="15" customHeight="1" x14ac:dyDescent="0.2">
      <c r="G1794"/>
    </row>
    <row r="1795" spans="7:7" ht="15" customHeight="1" x14ac:dyDescent="0.2">
      <c r="G1795"/>
    </row>
    <row r="1796" spans="7:7" ht="15" customHeight="1" x14ac:dyDescent="0.2">
      <c r="G1796"/>
    </row>
    <row r="1797" spans="7:7" ht="15" customHeight="1" x14ac:dyDescent="0.2">
      <c r="G1797"/>
    </row>
    <row r="1798" spans="7:7" ht="15" customHeight="1" x14ac:dyDescent="0.2">
      <c r="G1798"/>
    </row>
    <row r="1799" spans="7:7" ht="15" customHeight="1" x14ac:dyDescent="0.2">
      <c r="G1799"/>
    </row>
    <row r="1800" spans="7:7" ht="15" customHeight="1" x14ac:dyDescent="0.2">
      <c r="G1800"/>
    </row>
    <row r="1801" spans="7:7" ht="15" customHeight="1" x14ac:dyDescent="0.2">
      <c r="G1801"/>
    </row>
    <row r="1802" spans="7:7" ht="15" customHeight="1" x14ac:dyDescent="0.2">
      <c r="G1802"/>
    </row>
    <row r="1803" spans="7:7" ht="15" customHeight="1" x14ac:dyDescent="0.2">
      <c r="G1803"/>
    </row>
    <row r="1804" spans="7:7" ht="15" customHeight="1" x14ac:dyDescent="0.2">
      <c r="G1804"/>
    </row>
    <row r="1805" spans="7:7" ht="15" customHeight="1" x14ac:dyDescent="0.2">
      <c r="G1805"/>
    </row>
    <row r="1806" spans="7:7" ht="15" customHeight="1" x14ac:dyDescent="0.2">
      <c r="G1806"/>
    </row>
    <row r="1807" spans="7:7" ht="15" customHeight="1" x14ac:dyDescent="0.2">
      <c r="G1807"/>
    </row>
    <row r="1808" spans="7:7" ht="15" customHeight="1" x14ac:dyDescent="0.2">
      <c r="G1808"/>
    </row>
    <row r="1809" spans="7:7" ht="15" customHeight="1" x14ac:dyDescent="0.2">
      <c r="G1809"/>
    </row>
    <row r="1810" spans="7:7" ht="15" customHeight="1" x14ac:dyDescent="0.2">
      <c r="G1810"/>
    </row>
    <row r="1811" spans="7:7" ht="15" customHeight="1" x14ac:dyDescent="0.2">
      <c r="G1811"/>
    </row>
    <row r="1812" spans="7:7" ht="15" customHeight="1" x14ac:dyDescent="0.2">
      <c r="G1812"/>
    </row>
    <row r="1813" spans="7:7" ht="15" customHeight="1" x14ac:dyDescent="0.2">
      <c r="G1813"/>
    </row>
    <row r="1814" spans="7:7" ht="15" customHeight="1" x14ac:dyDescent="0.2">
      <c r="G1814"/>
    </row>
    <row r="1815" spans="7:7" ht="15" customHeight="1" x14ac:dyDescent="0.2">
      <c r="G1815"/>
    </row>
    <row r="1816" spans="7:7" ht="15" customHeight="1" x14ac:dyDescent="0.2">
      <c r="G1816"/>
    </row>
    <row r="1817" spans="7:7" ht="15" customHeight="1" x14ac:dyDescent="0.2">
      <c r="G1817"/>
    </row>
    <row r="1818" spans="7:7" ht="15" customHeight="1" x14ac:dyDescent="0.2">
      <c r="G1818"/>
    </row>
    <row r="1819" spans="7:7" ht="15" customHeight="1" x14ac:dyDescent="0.2">
      <c r="G1819"/>
    </row>
    <row r="1820" spans="7:7" ht="15" customHeight="1" x14ac:dyDescent="0.2">
      <c r="G1820"/>
    </row>
    <row r="1821" spans="7:7" ht="15" customHeight="1" x14ac:dyDescent="0.2">
      <c r="G1821"/>
    </row>
    <row r="1822" spans="7:7" ht="15" customHeight="1" x14ac:dyDescent="0.2">
      <c r="G1822"/>
    </row>
    <row r="1823" spans="7:7" ht="15" customHeight="1" x14ac:dyDescent="0.2">
      <c r="G1823"/>
    </row>
    <row r="1824" spans="7:7" ht="15" customHeight="1" x14ac:dyDescent="0.2">
      <c r="G1824"/>
    </row>
    <row r="1825" spans="7:7" ht="15" customHeight="1" x14ac:dyDescent="0.2">
      <c r="G1825"/>
    </row>
    <row r="1826" spans="7:7" ht="15" customHeight="1" x14ac:dyDescent="0.2">
      <c r="G1826"/>
    </row>
    <row r="1827" spans="7:7" ht="15" customHeight="1" x14ac:dyDescent="0.2">
      <c r="G1827"/>
    </row>
    <row r="1828" spans="7:7" ht="15" customHeight="1" x14ac:dyDescent="0.2">
      <c r="G1828"/>
    </row>
    <row r="1829" spans="7:7" ht="15" customHeight="1" x14ac:dyDescent="0.2">
      <c r="G1829"/>
    </row>
    <row r="1830" spans="7:7" ht="15" customHeight="1" x14ac:dyDescent="0.2">
      <c r="G1830"/>
    </row>
    <row r="1831" spans="7:7" ht="15" customHeight="1" x14ac:dyDescent="0.2">
      <c r="G1831"/>
    </row>
    <row r="1832" spans="7:7" ht="15" customHeight="1" x14ac:dyDescent="0.2">
      <c r="G1832"/>
    </row>
    <row r="1833" spans="7:7" ht="15" customHeight="1" x14ac:dyDescent="0.2">
      <c r="G1833"/>
    </row>
    <row r="1834" spans="7:7" ht="15" customHeight="1" x14ac:dyDescent="0.2">
      <c r="G1834"/>
    </row>
    <row r="1835" spans="7:7" ht="15" customHeight="1" x14ac:dyDescent="0.2">
      <c r="G1835"/>
    </row>
    <row r="1836" spans="7:7" ht="15" customHeight="1" x14ac:dyDescent="0.2">
      <c r="G1836"/>
    </row>
    <row r="1837" spans="7:7" ht="15" customHeight="1" x14ac:dyDescent="0.2">
      <c r="G1837"/>
    </row>
    <row r="1838" spans="7:7" ht="15" customHeight="1" x14ac:dyDescent="0.2">
      <c r="G1838"/>
    </row>
    <row r="1839" spans="7:7" ht="15" customHeight="1" x14ac:dyDescent="0.2">
      <c r="G1839"/>
    </row>
    <row r="1840" spans="7:7" ht="15" customHeight="1" x14ac:dyDescent="0.2">
      <c r="G1840"/>
    </row>
    <row r="1841" spans="7:7" ht="15" customHeight="1" x14ac:dyDescent="0.2">
      <c r="G1841"/>
    </row>
    <row r="1842" spans="7:7" ht="15" customHeight="1" x14ac:dyDescent="0.2">
      <c r="G1842"/>
    </row>
    <row r="1843" spans="7:7" ht="15" customHeight="1" x14ac:dyDescent="0.2">
      <c r="G1843"/>
    </row>
    <row r="1844" spans="7:7" ht="15" customHeight="1" x14ac:dyDescent="0.2">
      <c r="G1844"/>
    </row>
    <row r="1845" spans="7:7" ht="15" customHeight="1" x14ac:dyDescent="0.2">
      <c r="G1845"/>
    </row>
    <row r="1846" spans="7:7" ht="15" customHeight="1" x14ac:dyDescent="0.2">
      <c r="G1846"/>
    </row>
    <row r="1847" spans="7:7" ht="15" customHeight="1" x14ac:dyDescent="0.2">
      <c r="G1847"/>
    </row>
    <row r="1848" spans="7:7" ht="15" customHeight="1" x14ac:dyDescent="0.2">
      <c r="G1848"/>
    </row>
    <row r="1849" spans="7:7" ht="15" customHeight="1" x14ac:dyDescent="0.2">
      <c r="G1849"/>
    </row>
    <row r="1850" spans="7:7" ht="15" customHeight="1" x14ac:dyDescent="0.2">
      <c r="G1850"/>
    </row>
    <row r="1851" spans="7:7" ht="15" customHeight="1" x14ac:dyDescent="0.2">
      <c r="G1851"/>
    </row>
    <row r="1852" spans="7:7" ht="15" customHeight="1" x14ac:dyDescent="0.2">
      <c r="G1852"/>
    </row>
    <row r="1853" spans="7:7" ht="15" customHeight="1" x14ac:dyDescent="0.2">
      <c r="G1853"/>
    </row>
    <row r="1854" spans="7:7" ht="15" customHeight="1" x14ac:dyDescent="0.2">
      <c r="G1854"/>
    </row>
    <row r="1855" spans="7:7" ht="15" customHeight="1" x14ac:dyDescent="0.2">
      <c r="G1855"/>
    </row>
    <row r="1856" spans="7:7" ht="15" customHeight="1" x14ac:dyDescent="0.2">
      <c r="G1856"/>
    </row>
    <row r="1857" spans="7:7" ht="15" customHeight="1" x14ac:dyDescent="0.2">
      <c r="G1857"/>
    </row>
    <row r="1858" spans="7:7" ht="15" customHeight="1" x14ac:dyDescent="0.2">
      <c r="G1858"/>
    </row>
    <row r="1859" spans="7:7" ht="15" customHeight="1" x14ac:dyDescent="0.2">
      <c r="G1859"/>
    </row>
    <row r="1860" spans="7:7" ht="15" customHeight="1" x14ac:dyDescent="0.2">
      <c r="G1860"/>
    </row>
    <row r="1861" spans="7:7" ht="15" customHeight="1" x14ac:dyDescent="0.2">
      <c r="G1861"/>
    </row>
    <row r="1862" spans="7:7" ht="15" customHeight="1" x14ac:dyDescent="0.2">
      <c r="G1862"/>
    </row>
    <row r="1863" spans="7:7" ht="15" customHeight="1" x14ac:dyDescent="0.2">
      <c r="G1863"/>
    </row>
    <row r="1864" spans="7:7" ht="15" customHeight="1" x14ac:dyDescent="0.2">
      <c r="G1864"/>
    </row>
    <row r="1865" spans="7:7" ht="15" customHeight="1" x14ac:dyDescent="0.2">
      <c r="G1865"/>
    </row>
    <row r="1866" spans="7:7" ht="15" customHeight="1" x14ac:dyDescent="0.2">
      <c r="G1866"/>
    </row>
    <row r="1867" spans="7:7" ht="15" customHeight="1" x14ac:dyDescent="0.2">
      <c r="G1867"/>
    </row>
    <row r="1868" spans="7:7" ht="15" customHeight="1" x14ac:dyDescent="0.2">
      <c r="G1868"/>
    </row>
    <row r="1869" spans="7:7" ht="15" customHeight="1" x14ac:dyDescent="0.2">
      <c r="G1869"/>
    </row>
    <row r="1870" spans="7:7" ht="15" customHeight="1" x14ac:dyDescent="0.2">
      <c r="G1870"/>
    </row>
    <row r="1871" spans="7:7" ht="15" customHeight="1" x14ac:dyDescent="0.2">
      <c r="G1871"/>
    </row>
    <row r="1872" spans="7:7" ht="15" customHeight="1" x14ac:dyDescent="0.2">
      <c r="G1872"/>
    </row>
    <row r="1873" spans="7:7" ht="15" customHeight="1" x14ac:dyDescent="0.2">
      <c r="G1873"/>
    </row>
    <row r="1874" spans="7:7" ht="15" customHeight="1" x14ac:dyDescent="0.2">
      <c r="G1874"/>
    </row>
    <row r="1875" spans="7:7" ht="15" customHeight="1" x14ac:dyDescent="0.2">
      <c r="G1875"/>
    </row>
    <row r="1876" spans="7:7" ht="15" customHeight="1" x14ac:dyDescent="0.2">
      <c r="G1876"/>
    </row>
    <row r="1877" spans="7:7" ht="15" customHeight="1" x14ac:dyDescent="0.2">
      <c r="G1877"/>
    </row>
    <row r="1878" spans="7:7" ht="15" customHeight="1" x14ac:dyDescent="0.2">
      <c r="G1878"/>
    </row>
    <row r="1879" spans="7:7" ht="15" customHeight="1" x14ac:dyDescent="0.2">
      <c r="G1879"/>
    </row>
    <row r="1880" spans="7:7" ht="15" customHeight="1" x14ac:dyDescent="0.2">
      <c r="G1880"/>
    </row>
    <row r="1881" spans="7:7" ht="15" customHeight="1" x14ac:dyDescent="0.2">
      <c r="G1881"/>
    </row>
    <row r="1882" spans="7:7" ht="15" customHeight="1" x14ac:dyDescent="0.2">
      <c r="G1882"/>
    </row>
    <row r="1883" spans="7:7" ht="15" customHeight="1" x14ac:dyDescent="0.2">
      <c r="G1883"/>
    </row>
    <row r="1884" spans="7:7" ht="15" customHeight="1" x14ac:dyDescent="0.2">
      <c r="G1884"/>
    </row>
    <row r="1885" spans="7:7" ht="15" customHeight="1" x14ac:dyDescent="0.2">
      <c r="G1885"/>
    </row>
    <row r="1886" spans="7:7" ht="15" customHeight="1" x14ac:dyDescent="0.2">
      <c r="G1886"/>
    </row>
    <row r="1887" spans="7:7" ht="15" customHeight="1" x14ac:dyDescent="0.2">
      <c r="G1887"/>
    </row>
    <row r="1888" spans="7:7" ht="15" customHeight="1" x14ac:dyDescent="0.2">
      <c r="G1888"/>
    </row>
    <row r="1889" spans="7:7" ht="15" customHeight="1" x14ac:dyDescent="0.2">
      <c r="G1889"/>
    </row>
    <row r="1890" spans="7:7" ht="15" customHeight="1" x14ac:dyDescent="0.2">
      <c r="G1890"/>
    </row>
    <row r="1891" spans="7:7" ht="15" customHeight="1" x14ac:dyDescent="0.2">
      <c r="G1891"/>
    </row>
    <row r="1892" spans="7:7" ht="15" customHeight="1" x14ac:dyDescent="0.2">
      <c r="G1892"/>
    </row>
    <row r="1893" spans="7:7" ht="15" customHeight="1" x14ac:dyDescent="0.2">
      <c r="G1893"/>
    </row>
    <row r="1894" spans="7:7" ht="15" customHeight="1" x14ac:dyDescent="0.2">
      <c r="G1894"/>
    </row>
    <row r="1895" spans="7:7" ht="15" customHeight="1" x14ac:dyDescent="0.2">
      <c r="G1895"/>
    </row>
    <row r="1896" spans="7:7" ht="15" customHeight="1" x14ac:dyDescent="0.2">
      <c r="G1896"/>
    </row>
    <row r="1897" spans="7:7" ht="15" customHeight="1" x14ac:dyDescent="0.2">
      <c r="G1897"/>
    </row>
    <row r="1898" spans="7:7" ht="15" customHeight="1" x14ac:dyDescent="0.2">
      <c r="G1898"/>
    </row>
    <row r="1899" spans="7:7" ht="15" customHeight="1" x14ac:dyDescent="0.2">
      <c r="G1899"/>
    </row>
    <row r="1900" spans="7:7" ht="15" customHeight="1" x14ac:dyDescent="0.2">
      <c r="G1900"/>
    </row>
    <row r="1901" spans="7:7" ht="15" customHeight="1" x14ac:dyDescent="0.2">
      <c r="G1901"/>
    </row>
    <row r="1902" spans="7:7" ht="15" customHeight="1" x14ac:dyDescent="0.2">
      <c r="G1902"/>
    </row>
    <row r="1903" spans="7:7" ht="15" customHeight="1" x14ac:dyDescent="0.2">
      <c r="G1903"/>
    </row>
    <row r="1904" spans="7:7" ht="15" customHeight="1" x14ac:dyDescent="0.2">
      <c r="G1904"/>
    </row>
    <row r="1905" spans="7:7" ht="15" customHeight="1" x14ac:dyDescent="0.2">
      <c r="G1905"/>
    </row>
    <row r="1906" spans="7:7" ht="15" customHeight="1" x14ac:dyDescent="0.2">
      <c r="G1906"/>
    </row>
    <row r="1907" spans="7:7" ht="15" customHeight="1" x14ac:dyDescent="0.2">
      <c r="G1907"/>
    </row>
    <row r="1908" spans="7:7" ht="15" customHeight="1" x14ac:dyDescent="0.2">
      <c r="G1908"/>
    </row>
    <row r="1909" spans="7:7" ht="15" customHeight="1" x14ac:dyDescent="0.2">
      <c r="G1909"/>
    </row>
    <row r="1910" spans="7:7" ht="15" customHeight="1" x14ac:dyDescent="0.2">
      <c r="G1910"/>
    </row>
    <row r="1911" spans="7:7" ht="15" customHeight="1" x14ac:dyDescent="0.2">
      <c r="G1911"/>
    </row>
    <row r="1912" spans="7:7" ht="15" customHeight="1" x14ac:dyDescent="0.2">
      <c r="G1912"/>
    </row>
    <row r="1913" spans="7:7" ht="15" customHeight="1" x14ac:dyDescent="0.2">
      <c r="G1913"/>
    </row>
    <row r="1914" spans="7:7" ht="15" customHeight="1" x14ac:dyDescent="0.2">
      <c r="G1914"/>
    </row>
    <row r="1915" spans="7:7" ht="15" customHeight="1" x14ac:dyDescent="0.2">
      <c r="G1915"/>
    </row>
    <row r="1916" spans="7:7" ht="15" customHeight="1" x14ac:dyDescent="0.2">
      <c r="G1916"/>
    </row>
    <row r="1917" spans="7:7" ht="15" customHeight="1" x14ac:dyDescent="0.2">
      <c r="G1917"/>
    </row>
    <row r="1918" spans="7:7" ht="15" customHeight="1" x14ac:dyDescent="0.2">
      <c r="G1918"/>
    </row>
    <row r="1919" spans="7:7" ht="15" customHeight="1" x14ac:dyDescent="0.2">
      <c r="G1919"/>
    </row>
    <row r="1920" spans="7:7" ht="15" customHeight="1" x14ac:dyDescent="0.2">
      <c r="G1920"/>
    </row>
    <row r="1921" spans="7:7" ht="15" customHeight="1" x14ac:dyDescent="0.2">
      <c r="G1921"/>
    </row>
    <row r="1922" spans="7:7" ht="15" customHeight="1" x14ac:dyDescent="0.2">
      <c r="G1922"/>
    </row>
    <row r="1923" spans="7:7" ht="15" customHeight="1" x14ac:dyDescent="0.2">
      <c r="G1923"/>
    </row>
    <row r="1924" spans="7:7" ht="15" customHeight="1" x14ac:dyDescent="0.2">
      <c r="G1924"/>
    </row>
    <row r="1925" spans="7:7" ht="15" customHeight="1" x14ac:dyDescent="0.2">
      <c r="G1925"/>
    </row>
    <row r="1926" spans="7:7" ht="15" customHeight="1" x14ac:dyDescent="0.2">
      <c r="G1926"/>
    </row>
    <row r="1927" spans="7:7" ht="15" customHeight="1" x14ac:dyDescent="0.2">
      <c r="G1927"/>
    </row>
    <row r="1928" spans="7:7" ht="15" customHeight="1" x14ac:dyDescent="0.2">
      <c r="G1928"/>
    </row>
    <row r="1929" spans="7:7" ht="15" customHeight="1" x14ac:dyDescent="0.2">
      <c r="G1929"/>
    </row>
    <row r="1930" spans="7:7" ht="15" customHeight="1" x14ac:dyDescent="0.2">
      <c r="G1930"/>
    </row>
    <row r="1931" spans="7:7" ht="15" customHeight="1" x14ac:dyDescent="0.2">
      <c r="G1931"/>
    </row>
    <row r="1932" spans="7:7" ht="15" customHeight="1" x14ac:dyDescent="0.2">
      <c r="G1932"/>
    </row>
    <row r="1933" spans="7:7" ht="15" customHeight="1" x14ac:dyDescent="0.2">
      <c r="G1933"/>
    </row>
    <row r="1934" spans="7:7" ht="15" customHeight="1" x14ac:dyDescent="0.2">
      <c r="G1934"/>
    </row>
    <row r="1935" spans="7:7" ht="15" customHeight="1" x14ac:dyDescent="0.2">
      <c r="G1935"/>
    </row>
    <row r="1936" spans="7:7" ht="15" customHeight="1" x14ac:dyDescent="0.2">
      <c r="G1936"/>
    </row>
    <row r="1937" spans="7:7" ht="15" customHeight="1" x14ac:dyDescent="0.2">
      <c r="G1937"/>
    </row>
    <row r="1938" spans="7:7" ht="15" customHeight="1" x14ac:dyDescent="0.2">
      <c r="G1938"/>
    </row>
    <row r="1939" spans="7:7" ht="15" customHeight="1" x14ac:dyDescent="0.2">
      <c r="G1939"/>
    </row>
    <row r="1940" spans="7:7" ht="15" customHeight="1" x14ac:dyDescent="0.2">
      <c r="G1940"/>
    </row>
    <row r="1941" spans="7:7" ht="15" customHeight="1" x14ac:dyDescent="0.2">
      <c r="G1941"/>
    </row>
    <row r="1942" spans="7:7" ht="15" customHeight="1" x14ac:dyDescent="0.2">
      <c r="G1942"/>
    </row>
    <row r="1943" spans="7:7" ht="15" customHeight="1" x14ac:dyDescent="0.2">
      <c r="G1943"/>
    </row>
    <row r="1944" spans="7:7" ht="15" customHeight="1" x14ac:dyDescent="0.2">
      <c r="G1944"/>
    </row>
    <row r="1945" spans="7:7" ht="15" customHeight="1" x14ac:dyDescent="0.2">
      <c r="G1945"/>
    </row>
    <row r="1946" spans="7:7" ht="15" customHeight="1" x14ac:dyDescent="0.2">
      <c r="G1946"/>
    </row>
    <row r="1947" spans="7:7" ht="15" customHeight="1" x14ac:dyDescent="0.2">
      <c r="G1947"/>
    </row>
    <row r="1948" spans="7:7" ht="15" customHeight="1" x14ac:dyDescent="0.2">
      <c r="G1948"/>
    </row>
    <row r="1949" spans="7:7" ht="15" customHeight="1" x14ac:dyDescent="0.2">
      <c r="G1949"/>
    </row>
    <row r="1950" spans="7:7" ht="15" customHeight="1" x14ac:dyDescent="0.2">
      <c r="G1950"/>
    </row>
    <row r="1951" spans="7:7" ht="15" customHeight="1" x14ac:dyDescent="0.2">
      <c r="G1951"/>
    </row>
    <row r="1952" spans="7:7" ht="15" customHeight="1" x14ac:dyDescent="0.2">
      <c r="G1952"/>
    </row>
    <row r="1953" spans="7:7" ht="15" customHeight="1" x14ac:dyDescent="0.2">
      <c r="G1953"/>
    </row>
    <row r="1954" spans="7:7" ht="15" customHeight="1" x14ac:dyDescent="0.2">
      <c r="G1954"/>
    </row>
    <row r="1955" spans="7:7" ht="15" customHeight="1" x14ac:dyDescent="0.2">
      <c r="G1955"/>
    </row>
    <row r="1956" spans="7:7" ht="15" customHeight="1" x14ac:dyDescent="0.2">
      <c r="G1956"/>
    </row>
    <row r="1957" spans="7:7" ht="15" customHeight="1" x14ac:dyDescent="0.2">
      <c r="G1957"/>
    </row>
    <row r="1958" spans="7:7" ht="15" customHeight="1" x14ac:dyDescent="0.2">
      <c r="G1958"/>
    </row>
    <row r="1959" spans="7:7" ht="15" customHeight="1" x14ac:dyDescent="0.2">
      <c r="G1959"/>
    </row>
    <row r="1960" spans="7:7" ht="15" customHeight="1" x14ac:dyDescent="0.2">
      <c r="G1960"/>
    </row>
    <row r="1961" spans="7:7" ht="15" customHeight="1" x14ac:dyDescent="0.2">
      <c r="G1961"/>
    </row>
    <row r="1962" spans="7:7" ht="15" customHeight="1" x14ac:dyDescent="0.2">
      <c r="G1962"/>
    </row>
    <row r="1963" spans="7:7" ht="15" customHeight="1" x14ac:dyDescent="0.2">
      <c r="G1963"/>
    </row>
    <row r="1964" spans="7:7" ht="15" customHeight="1" x14ac:dyDescent="0.2">
      <c r="G1964"/>
    </row>
    <row r="1965" spans="7:7" ht="15" customHeight="1" x14ac:dyDescent="0.2">
      <c r="G1965"/>
    </row>
    <row r="1966" spans="7:7" ht="15" customHeight="1" x14ac:dyDescent="0.2">
      <c r="G1966"/>
    </row>
    <row r="1967" spans="7:7" ht="15" customHeight="1" x14ac:dyDescent="0.2">
      <c r="G1967"/>
    </row>
    <row r="1968" spans="7:7" ht="15" customHeight="1" x14ac:dyDescent="0.2">
      <c r="G1968"/>
    </row>
  </sheetData>
  <mergeCells count="52">
    <mergeCell ref="A587:E587"/>
    <mergeCell ref="A588:E596"/>
    <mergeCell ref="A614:E615"/>
    <mergeCell ref="A616:E624"/>
    <mergeCell ref="A518:E518"/>
    <mergeCell ref="A519:E523"/>
    <mergeCell ref="A542:E543"/>
    <mergeCell ref="A544:E549"/>
    <mergeCell ref="A567:E568"/>
    <mergeCell ref="A569:E574"/>
    <mergeCell ref="A517:E517"/>
    <mergeCell ref="A375:E376"/>
    <mergeCell ref="A377:E383"/>
    <mergeCell ref="A401:E402"/>
    <mergeCell ref="A403:E408"/>
    <mergeCell ref="A427:E427"/>
    <mergeCell ref="A428:E435"/>
    <mergeCell ref="A453:E454"/>
    <mergeCell ref="A455:E469"/>
    <mergeCell ref="A495:E495"/>
    <mergeCell ref="A496:E496"/>
    <mergeCell ref="A497:E501"/>
    <mergeCell ref="A346:E352"/>
    <mergeCell ref="A215:E216"/>
    <mergeCell ref="A217:E225"/>
    <mergeCell ref="A239:E240"/>
    <mergeCell ref="A241:E247"/>
    <mergeCell ref="A259:E260"/>
    <mergeCell ref="A261:E266"/>
    <mergeCell ref="A285:E286"/>
    <mergeCell ref="A287:E292"/>
    <mergeCell ref="A311:E312"/>
    <mergeCell ref="A313:E319"/>
    <mergeCell ref="A344:E345"/>
    <mergeCell ref="A193:E201"/>
    <mergeCell ref="A57:E57"/>
    <mergeCell ref="A58:E67"/>
    <mergeCell ref="A85:E86"/>
    <mergeCell ref="A87:E93"/>
    <mergeCell ref="A110:E111"/>
    <mergeCell ref="A112:E120"/>
    <mergeCell ref="A138:E139"/>
    <mergeCell ref="A140:E144"/>
    <mergeCell ref="A163:E164"/>
    <mergeCell ref="A165:E176"/>
    <mergeCell ref="A191:E192"/>
    <mergeCell ref="A26:E29"/>
    <mergeCell ref="A2:E2"/>
    <mergeCell ref="A3:E3"/>
    <mergeCell ref="A4:E8"/>
    <mergeCell ref="A24:E24"/>
    <mergeCell ref="A25:E25"/>
  </mergeCells>
  <pageMargins left="0.98425196850393704" right="0.98425196850393704" top="0.98425196850393704" bottom="0.98425196850393704" header="0.51181102362204722" footer="0.51181102362204722"/>
  <pageSetup paperSize="9" scale="92" firstPageNumber="42" orientation="portrait" useFirstPageNumber="1" r:id="rId1"/>
  <headerFooter alignWithMargins="0">
    <oddHeader>&amp;C&amp;"Arial,Kurzíva"Příloha č. 4: Rozpočtové změny č. 541/16 - 564/16 schválené Radou Olomouckého kraje 28.11.2016</oddHeader>
    <oddFooter xml:space="preserve">&amp;L&amp;"Arial,Kurzíva"Zastupitelstvo OK 19.12.2016
5.1. - Rozpočet Olomouckého kraje 2016 - rozpočtové změny 
Příloha č.4: Rozpočtové změny č. 541/16 - 564/16 schválené Radou Olomouckého kraje 28.11.2016&amp;R&amp;"Arial,Kurzíva"Strana &amp;P (celkem 58)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zoomScale="92" zoomScaleNormal="92" zoomScaleSheetLayoutView="92" workbookViewId="0"/>
  </sheetViews>
  <sheetFormatPr defaultColWidth="9.140625" defaultRowHeight="12.75" x14ac:dyDescent="0.2"/>
  <cols>
    <col min="1" max="1" width="9.7109375" style="1" customWidth="1"/>
    <col min="2" max="2" width="12.85546875" style="1" customWidth="1"/>
    <col min="3" max="3" width="8.28515625" style="1" customWidth="1"/>
    <col min="4" max="4" width="39.140625" style="1" customWidth="1"/>
    <col min="5" max="5" width="18.85546875" style="1" customWidth="1"/>
    <col min="6" max="16384" width="9.140625" style="1"/>
  </cols>
  <sheetData>
    <row r="1" spans="1:5" ht="15" customHeight="1" x14ac:dyDescent="0.25">
      <c r="A1" s="4" t="s">
        <v>184</v>
      </c>
      <c r="B1" s="117"/>
      <c r="C1" s="117"/>
      <c r="D1" s="117"/>
      <c r="E1" s="117"/>
    </row>
    <row r="2" spans="1:5" ht="15" customHeight="1" x14ac:dyDescent="0.2">
      <c r="A2" s="246" t="s">
        <v>60</v>
      </c>
      <c r="B2" s="246"/>
      <c r="C2" s="246"/>
      <c r="D2" s="246"/>
      <c r="E2" s="246"/>
    </row>
    <row r="3" spans="1:5" ht="15" customHeight="1" x14ac:dyDescent="0.2">
      <c r="A3" s="245" t="s">
        <v>185</v>
      </c>
      <c r="B3" s="245"/>
      <c r="C3" s="245"/>
      <c r="D3" s="245"/>
      <c r="E3" s="245"/>
    </row>
    <row r="4" spans="1:5" ht="15" customHeight="1" x14ac:dyDescent="0.2">
      <c r="A4" s="245"/>
      <c r="B4" s="245"/>
      <c r="C4" s="245"/>
      <c r="D4" s="245"/>
      <c r="E4" s="245"/>
    </row>
    <row r="5" spans="1:5" ht="15" customHeight="1" x14ac:dyDescent="0.2">
      <c r="A5" s="245"/>
      <c r="B5" s="245"/>
      <c r="C5" s="245"/>
      <c r="D5" s="245"/>
      <c r="E5" s="245"/>
    </row>
    <row r="6" spans="1:5" ht="15" customHeight="1" x14ac:dyDescent="0.2">
      <c r="A6" s="245"/>
      <c r="B6" s="245"/>
      <c r="C6" s="245"/>
      <c r="D6" s="245"/>
      <c r="E6" s="245"/>
    </row>
    <row r="7" spans="1:5" ht="15" customHeight="1" x14ac:dyDescent="0.2">
      <c r="A7" s="245"/>
      <c r="B7" s="245"/>
      <c r="C7" s="245"/>
      <c r="D7" s="245"/>
      <c r="E7" s="245"/>
    </row>
    <row r="8" spans="1:5" ht="15" customHeight="1" x14ac:dyDescent="0.2">
      <c r="A8" s="245"/>
      <c r="B8" s="245"/>
      <c r="C8" s="245"/>
      <c r="D8" s="245"/>
      <c r="E8" s="245"/>
    </row>
    <row r="9" spans="1:5" ht="15" customHeight="1" x14ac:dyDescent="0.2">
      <c r="A9" s="118"/>
      <c r="B9" s="118"/>
      <c r="C9" s="118"/>
      <c r="D9" s="118"/>
      <c r="E9" s="118"/>
    </row>
    <row r="10" spans="1:5" ht="15" customHeight="1" x14ac:dyDescent="0.25">
      <c r="A10" s="25" t="s">
        <v>1</v>
      </c>
      <c r="B10" s="26"/>
      <c r="C10" s="27"/>
      <c r="D10" s="27"/>
      <c r="E10" s="27"/>
    </row>
    <row r="11" spans="1:5" ht="15" customHeight="1" x14ac:dyDescent="0.2">
      <c r="A11" s="29" t="s">
        <v>21</v>
      </c>
      <c r="B11" s="26"/>
      <c r="C11" s="27"/>
      <c r="D11" s="27"/>
      <c r="E11" s="28" t="s">
        <v>104</v>
      </c>
    </row>
    <row r="12" spans="1:5" ht="15" customHeight="1" x14ac:dyDescent="0.2">
      <c r="A12" s="118"/>
      <c r="B12" s="118"/>
      <c r="C12" s="118"/>
      <c r="D12" s="118"/>
      <c r="E12" s="118"/>
    </row>
    <row r="13" spans="1:5" ht="15" customHeight="1" x14ac:dyDescent="0.2">
      <c r="A13" s="118"/>
      <c r="B13" s="118"/>
      <c r="C13" s="30" t="s">
        <v>50</v>
      </c>
      <c r="D13" s="31" t="s">
        <v>51</v>
      </c>
      <c r="E13" s="49" t="s">
        <v>186</v>
      </c>
    </row>
    <row r="14" spans="1:5" ht="15" customHeight="1" x14ac:dyDescent="0.2">
      <c r="A14" s="118"/>
      <c r="B14" s="118"/>
      <c r="C14" s="51">
        <v>6330</v>
      </c>
      <c r="D14" s="119" t="s">
        <v>187</v>
      </c>
      <c r="E14" s="100">
        <v>35600</v>
      </c>
    </row>
    <row r="15" spans="1:5" ht="15" customHeight="1" x14ac:dyDescent="0.2">
      <c r="A15" s="118"/>
      <c r="B15" s="118"/>
      <c r="C15" s="60" t="s">
        <v>54</v>
      </c>
      <c r="D15" s="82"/>
      <c r="E15" s="83">
        <f>SUM(E14:E14)</f>
        <v>35600</v>
      </c>
    </row>
    <row r="16" spans="1:5" ht="15" customHeight="1" x14ac:dyDescent="0.2">
      <c r="A16" s="118"/>
      <c r="B16" s="118"/>
      <c r="C16" s="118"/>
      <c r="D16" s="118"/>
      <c r="E16" s="118"/>
    </row>
    <row r="17" spans="1:5" ht="15" customHeight="1" x14ac:dyDescent="0.25">
      <c r="A17" s="5" t="s">
        <v>17</v>
      </c>
      <c r="B17" s="118"/>
      <c r="C17" s="118"/>
      <c r="D17" s="118"/>
      <c r="E17" s="118"/>
    </row>
    <row r="18" spans="1:5" ht="15" customHeight="1" x14ac:dyDescent="0.2">
      <c r="A18" s="29" t="s">
        <v>99</v>
      </c>
      <c r="B18" s="27"/>
      <c r="C18" s="27"/>
      <c r="D18" s="27"/>
      <c r="E18" s="28" t="s">
        <v>100</v>
      </c>
    </row>
    <row r="19" spans="1:5" ht="15" customHeight="1" x14ac:dyDescent="0.2">
      <c r="A19" s="29"/>
      <c r="B19" s="11"/>
      <c r="C19" s="27"/>
      <c r="D19" s="27"/>
      <c r="E19" s="76"/>
    </row>
    <row r="20" spans="1:5" ht="15" customHeight="1" x14ac:dyDescent="0.2">
      <c r="A20" s="66"/>
      <c r="B20" s="66"/>
      <c r="C20" s="30" t="s">
        <v>50</v>
      </c>
      <c r="D20" s="45" t="s">
        <v>55</v>
      </c>
      <c r="E20" s="12" t="s">
        <v>52</v>
      </c>
    </row>
    <row r="21" spans="1:5" ht="15" customHeight="1" x14ac:dyDescent="0.2">
      <c r="A21" s="77"/>
      <c r="B21" s="73"/>
      <c r="C21" s="58">
        <v>6330</v>
      </c>
      <c r="D21" s="33" t="s">
        <v>56</v>
      </c>
      <c r="E21" s="87">
        <v>35600</v>
      </c>
    </row>
    <row r="22" spans="1:5" ht="15" customHeight="1" x14ac:dyDescent="0.2">
      <c r="A22" s="64"/>
      <c r="B22" s="64"/>
      <c r="C22" s="60" t="s">
        <v>54</v>
      </c>
      <c r="D22" s="33"/>
      <c r="E22" s="83">
        <f>SUM(E21:E21)</f>
        <v>35600</v>
      </c>
    </row>
    <row r="23" spans="1:5" ht="15" customHeight="1" x14ac:dyDescent="0.2"/>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
    <mergeCell ref="A2:E2"/>
    <mergeCell ref="A3:E8"/>
  </mergeCells>
  <phoneticPr fontId="1" type="noConversion"/>
  <pageMargins left="0.98425196850393704" right="0.98425196850393704" top="0.98425196850393704" bottom="0.98425196850393704" header="0.51181102362204722" footer="0.51181102362204722"/>
  <pageSetup paperSize="9" scale="92" firstPageNumber="55" orientation="portrait" useFirstPageNumber="1" r:id="rId1"/>
  <headerFooter alignWithMargins="0">
    <oddHeader>&amp;C&amp;"Arial,Kurzíva"Příloha č. 5: Rozpočtová změna č. 494/16 navržená Radou Olomouckého kraje 29.9.2016 ke schválení</oddHeader>
    <oddFooter xml:space="preserve">&amp;L&amp;"Arial,Kurzíva"Zastupitelstvo OK 19.12.2016
5.1. - Rozpočet Olomouckého kraje 2016 - rozpočtové změny 
Příloha č.5: Rozpočtová změna č. 494/16 navržená Radou Olomouckého kraje 29.9.2016 ke schválení&amp;R&amp;"Arial,Kurzíva"Strana &amp;P (celkem 58)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zoomScale="92" zoomScaleNormal="92" zoomScaleSheetLayoutView="92" workbookViewId="0"/>
  </sheetViews>
  <sheetFormatPr defaultColWidth="9.140625" defaultRowHeight="12.75" x14ac:dyDescent="0.2"/>
  <cols>
    <col min="1" max="1" width="9.7109375" style="117" customWidth="1"/>
    <col min="2" max="2" width="12.85546875" style="117" customWidth="1"/>
    <col min="3" max="3" width="8.28515625" style="117" customWidth="1"/>
    <col min="4" max="4" width="39.140625" style="117" customWidth="1"/>
    <col min="5" max="5" width="18.85546875" style="117" customWidth="1"/>
    <col min="6" max="16384" width="9.140625" style="117"/>
  </cols>
  <sheetData>
    <row r="1" spans="1:5" ht="15" customHeight="1" x14ac:dyDescent="0.25">
      <c r="A1" s="4" t="s">
        <v>267</v>
      </c>
    </row>
    <row r="2" spans="1:5" ht="15" customHeight="1" x14ac:dyDescent="0.2">
      <c r="A2" s="246" t="s">
        <v>60</v>
      </c>
      <c r="B2" s="246"/>
      <c r="C2" s="246"/>
      <c r="D2" s="246"/>
      <c r="E2" s="246"/>
    </row>
    <row r="3" spans="1:5" ht="15" customHeight="1" x14ac:dyDescent="0.2">
      <c r="A3" s="250" t="s">
        <v>268</v>
      </c>
      <c r="B3" s="250"/>
      <c r="C3" s="250"/>
      <c r="D3" s="250"/>
      <c r="E3" s="250"/>
    </row>
    <row r="4" spans="1:5" ht="15" customHeight="1" x14ac:dyDescent="0.2">
      <c r="A4" s="250"/>
      <c r="B4" s="250"/>
      <c r="C4" s="250"/>
      <c r="D4" s="250"/>
      <c r="E4" s="250"/>
    </row>
    <row r="5" spans="1:5" ht="15" customHeight="1" x14ac:dyDescent="0.2">
      <c r="A5" s="250"/>
      <c r="B5" s="250"/>
      <c r="C5" s="250"/>
      <c r="D5" s="250"/>
      <c r="E5" s="250"/>
    </row>
    <row r="6" spans="1:5" ht="15" customHeight="1" x14ac:dyDescent="0.2">
      <c r="A6" s="250"/>
      <c r="B6" s="250"/>
      <c r="C6" s="250"/>
      <c r="D6" s="250"/>
      <c r="E6" s="250"/>
    </row>
    <row r="7" spans="1:5" ht="15" customHeight="1" x14ac:dyDescent="0.2">
      <c r="A7" s="250"/>
      <c r="B7" s="250"/>
      <c r="C7" s="250"/>
      <c r="D7" s="250"/>
      <c r="E7" s="250"/>
    </row>
    <row r="8" spans="1:5" ht="15" customHeight="1" x14ac:dyDescent="0.2">
      <c r="A8" s="250"/>
      <c r="B8" s="250"/>
      <c r="C8" s="250"/>
      <c r="D8" s="250"/>
      <c r="E8" s="250"/>
    </row>
    <row r="9" spans="1:5" ht="15" customHeight="1" x14ac:dyDescent="0.2">
      <c r="A9" s="250"/>
      <c r="B9" s="250"/>
      <c r="C9" s="250"/>
      <c r="D9" s="250"/>
      <c r="E9" s="250"/>
    </row>
    <row r="10" spans="1:5" ht="15" customHeight="1" x14ac:dyDescent="0.2">
      <c r="A10" s="108"/>
      <c r="B10" s="108"/>
      <c r="C10" s="108"/>
      <c r="D10" s="108"/>
      <c r="E10" s="108"/>
    </row>
    <row r="11" spans="1:5" ht="15" customHeight="1" x14ac:dyDescent="0.25">
      <c r="A11" s="25" t="s">
        <v>1</v>
      </c>
      <c r="B11" s="27"/>
      <c r="C11" s="27"/>
      <c r="D11" s="27"/>
      <c r="E11" s="27"/>
    </row>
    <row r="12" spans="1:5" ht="15" customHeight="1" x14ac:dyDescent="0.2">
      <c r="A12" s="7" t="s">
        <v>47</v>
      </c>
      <c r="B12" s="27"/>
      <c r="C12" s="27"/>
      <c r="D12" s="27"/>
      <c r="E12" s="28" t="s">
        <v>48</v>
      </c>
    </row>
    <row r="13" spans="1:5" ht="15" customHeight="1" x14ac:dyDescent="0.25">
      <c r="A13" s="118"/>
      <c r="B13" s="25"/>
      <c r="C13" s="27"/>
      <c r="D13" s="27"/>
      <c r="E13" s="76"/>
    </row>
    <row r="14" spans="1:5" ht="15" customHeight="1" x14ac:dyDescent="0.2">
      <c r="A14" s="66"/>
      <c r="B14" s="63"/>
      <c r="C14" s="140" t="s">
        <v>50</v>
      </c>
      <c r="D14" s="141" t="s">
        <v>51</v>
      </c>
      <c r="E14" s="140" t="s">
        <v>52</v>
      </c>
    </row>
    <row r="15" spans="1:5" ht="15" customHeight="1" x14ac:dyDescent="0.2">
      <c r="A15" s="183"/>
      <c r="B15" s="159"/>
      <c r="C15" s="156">
        <v>6172</v>
      </c>
      <c r="D15" s="176" t="s">
        <v>269</v>
      </c>
      <c r="E15" s="158">
        <v>12100</v>
      </c>
    </row>
    <row r="16" spans="1:5" ht="15" customHeight="1" x14ac:dyDescent="0.2">
      <c r="A16" s="183"/>
      <c r="B16" s="6"/>
      <c r="C16" s="146" t="s">
        <v>54</v>
      </c>
      <c r="D16" s="147"/>
      <c r="E16" s="148">
        <f>SUM(E15:E15)</f>
        <v>12100</v>
      </c>
    </row>
    <row r="17" spans="1:5" ht="15" customHeight="1" x14ac:dyDescent="0.2">
      <c r="A17" s="138"/>
      <c r="B17" s="138"/>
      <c r="C17" s="138"/>
      <c r="D17" s="138"/>
      <c r="E17" s="138"/>
    </row>
    <row r="18" spans="1:5" ht="15" customHeight="1" x14ac:dyDescent="0.25">
      <c r="A18" s="25" t="s">
        <v>17</v>
      </c>
      <c r="B18" s="27"/>
      <c r="C18" s="27"/>
      <c r="D18" s="27"/>
      <c r="E18" s="27"/>
    </row>
    <row r="19" spans="1:5" ht="15" customHeight="1" x14ac:dyDescent="0.2">
      <c r="A19" s="7" t="s">
        <v>47</v>
      </c>
      <c r="B19" s="27"/>
      <c r="C19" s="27"/>
      <c r="D19" s="27"/>
      <c r="E19" s="28" t="s">
        <v>48</v>
      </c>
    </row>
    <row r="20" spans="1:5" ht="15" customHeight="1" x14ac:dyDescent="0.25">
      <c r="A20" s="25"/>
      <c r="B20" s="138"/>
      <c r="C20" s="27"/>
      <c r="D20" s="27"/>
      <c r="E20" s="76"/>
    </row>
    <row r="21" spans="1:5" ht="15" customHeight="1" x14ac:dyDescent="0.2">
      <c r="A21" s="63"/>
      <c r="B21" s="63"/>
      <c r="C21" s="140" t="s">
        <v>50</v>
      </c>
      <c r="D21" s="131" t="s">
        <v>55</v>
      </c>
      <c r="E21" s="142" t="s">
        <v>52</v>
      </c>
    </row>
    <row r="22" spans="1:5" ht="15" customHeight="1" x14ac:dyDescent="0.2">
      <c r="A22" s="196"/>
      <c r="B22" s="159"/>
      <c r="C22" s="156">
        <v>3269</v>
      </c>
      <c r="D22" s="157" t="s">
        <v>95</v>
      </c>
      <c r="E22" s="158">
        <v>12100</v>
      </c>
    </row>
    <row r="23" spans="1:5" ht="15" customHeight="1" x14ac:dyDescent="0.2">
      <c r="A23" s="155"/>
      <c r="B23" s="159"/>
      <c r="C23" s="146" t="s">
        <v>54</v>
      </c>
      <c r="D23" s="147"/>
      <c r="E23" s="148">
        <f>SUM(E22:E22)</f>
        <v>12100</v>
      </c>
    </row>
    <row r="24" spans="1:5" ht="15" customHeight="1" x14ac:dyDescent="0.2"/>
    <row r="25" spans="1:5" ht="15" customHeight="1" x14ac:dyDescent="0.2"/>
    <row r="26" spans="1:5" ht="15" customHeight="1" x14ac:dyDescent="0.25">
      <c r="A26" s="4" t="s">
        <v>270</v>
      </c>
    </row>
    <row r="27" spans="1:5" ht="15" customHeight="1" x14ac:dyDescent="0.2">
      <c r="A27" s="249" t="s">
        <v>271</v>
      </c>
      <c r="B27" s="249"/>
      <c r="C27" s="249"/>
      <c r="D27" s="249"/>
      <c r="E27" s="249"/>
    </row>
    <row r="28" spans="1:5" ht="15" customHeight="1" x14ac:dyDescent="0.2">
      <c r="A28" s="250" t="s">
        <v>272</v>
      </c>
      <c r="B28" s="250"/>
      <c r="C28" s="250"/>
      <c r="D28" s="250"/>
      <c r="E28" s="250"/>
    </row>
    <row r="29" spans="1:5" ht="15" customHeight="1" x14ac:dyDescent="0.2">
      <c r="A29" s="250"/>
      <c r="B29" s="250"/>
      <c r="C29" s="250"/>
      <c r="D29" s="250"/>
      <c r="E29" s="250"/>
    </row>
    <row r="30" spans="1:5" ht="15" customHeight="1" x14ac:dyDescent="0.2">
      <c r="A30" s="250"/>
      <c r="B30" s="250"/>
      <c r="C30" s="250"/>
      <c r="D30" s="250"/>
      <c r="E30" s="250"/>
    </row>
    <row r="31" spans="1:5" ht="15" customHeight="1" x14ac:dyDescent="0.2">
      <c r="A31" s="250"/>
      <c r="B31" s="250"/>
      <c r="C31" s="250"/>
      <c r="D31" s="250"/>
      <c r="E31" s="250"/>
    </row>
    <row r="32" spans="1:5" ht="15" customHeight="1" x14ac:dyDescent="0.2">
      <c r="A32" s="250"/>
      <c r="B32" s="250"/>
      <c r="C32" s="250"/>
      <c r="D32" s="250"/>
      <c r="E32" s="250"/>
    </row>
    <row r="33" spans="1:5" ht="15" customHeight="1" x14ac:dyDescent="0.2">
      <c r="A33" s="250"/>
      <c r="B33" s="250"/>
      <c r="C33" s="250"/>
      <c r="D33" s="250"/>
      <c r="E33" s="250"/>
    </row>
    <row r="34" spans="1:5" ht="15" customHeight="1" x14ac:dyDescent="0.2">
      <c r="A34" s="108"/>
      <c r="B34" s="108"/>
      <c r="C34" s="108"/>
      <c r="D34" s="108"/>
      <c r="E34" s="108"/>
    </row>
    <row r="35" spans="1:5" ht="15" customHeight="1" x14ac:dyDescent="0.25">
      <c r="A35" s="25" t="s">
        <v>1</v>
      </c>
      <c r="B35" s="27"/>
      <c r="C35" s="27"/>
      <c r="D35" s="27"/>
      <c r="E35" s="27"/>
    </row>
    <row r="36" spans="1:5" ht="15" customHeight="1" x14ac:dyDescent="0.2">
      <c r="A36" s="29" t="s">
        <v>99</v>
      </c>
      <c r="B36" s="27"/>
      <c r="C36" s="27"/>
      <c r="D36" s="27"/>
      <c r="E36" s="28" t="s">
        <v>100</v>
      </c>
    </row>
    <row r="37" spans="1:5" ht="15" customHeight="1" x14ac:dyDescent="0.25">
      <c r="A37" s="25"/>
      <c r="B37" s="55"/>
      <c r="C37" s="138"/>
      <c r="D37" s="138"/>
      <c r="E37" s="76"/>
    </row>
    <row r="38" spans="1:5" ht="15" customHeight="1" x14ac:dyDescent="0.2">
      <c r="B38" s="66"/>
      <c r="C38" s="140" t="s">
        <v>50</v>
      </c>
      <c r="D38" s="161" t="s">
        <v>51</v>
      </c>
      <c r="E38" s="121" t="s">
        <v>52</v>
      </c>
    </row>
    <row r="39" spans="1:5" ht="15" customHeight="1" x14ac:dyDescent="0.2">
      <c r="B39" s="99"/>
      <c r="C39" s="156">
        <v>6172</v>
      </c>
      <c r="D39" s="176" t="s">
        <v>269</v>
      </c>
      <c r="E39" s="197">
        <v>35948</v>
      </c>
    </row>
    <row r="40" spans="1:5" ht="15" customHeight="1" x14ac:dyDescent="0.2">
      <c r="B40" s="99"/>
      <c r="C40" s="198" t="s">
        <v>54</v>
      </c>
      <c r="D40" s="147"/>
      <c r="E40" s="148">
        <f>SUM(E39:E39)</f>
        <v>35948</v>
      </c>
    </row>
    <row r="41" spans="1:5" ht="15" customHeight="1" x14ac:dyDescent="0.2">
      <c r="A41" s="183"/>
      <c r="B41" s="118"/>
      <c r="C41" s="118"/>
      <c r="D41" s="118"/>
      <c r="E41" s="118"/>
    </row>
    <row r="42" spans="1:5" ht="15" customHeight="1" x14ac:dyDescent="0.25">
      <c r="A42" s="25" t="s">
        <v>17</v>
      </c>
      <c r="B42" s="27"/>
      <c r="C42" s="27"/>
      <c r="D42" s="27"/>
      <c r="E42" s="27"/>
    </row>
    <row r="43" spans="1:5" ht="15" customHeight="1" x14ac:dyDescent="0.2">
      <c r="A43" s="29" t="s">
        <v>99</v>
      </c>
      <c r="B43" s="27"/>
      <c r="C43" s="27"/>
      <c r="D43" s="27"/>
      <c r="E43" s="28" t="s">
        <v>100</v>
      </c>
    </row>
    <row r="44" spans="1:5" ht="15" customHeight="1" x14ac:dyDescent="0.2">
      <c r="A44" s="29"/>
      <c r="B44" s="27"/>
      <c r="C44" s="27"/>
      <c r="D44" s="27"/>
      <c r="E44" s="28"/>
    </row>
    <row r="45" spans="1:5" ht="15" customHeight="1" x14ac:dyDescent="0.25">
      <c r="A45" s="25"/>
      <c r="B45" s="118"/>
      <c r="C45" s="140" t="s">
        <v>50</v>
      </c>
      <c r="D45" s="141" t="s">
        <v>55</v>
      </c>
      <c r="E45" s="140" t="s">
        <v>52</v>
      </c>
    </row>
    <row r="46" spans="1:5" ht="15" customHeight="1" x14ac:dyDescent="0.2">
      <c r="C46" s="156">
        <v>6172</v>
      </c>
      <c r="D46" s="157" t="s">
        <v>95</v>
      </c>
      <c r="E46" s="197">
        <v>35948</v>
      </c>
    </row>
    <row r="47" spans="1:5" ht="15" customHeight="1" x14ac:dyDescent="0.2">
      <c r="C47" s="146" t="s">
        <v>54</v>
      </c>
      <c r="D47" s="147"/>
      <c r="E47" s="148">
        <f>SUM(E46:E46)</f>
        <v>35948</v>
      </c>
    </row>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sheetData>
  <mergeCells count="4">
    <mergeCell ref="A2:E2"/>
    <mergeCell ref="A3:E9"/>
    <mergeCell ref="A27:E27"/>
    <mergeCell ref="A28:E33"/>
  </mergeCells>
  <pageMargins left="0.98425196850393704" right="0.98425196850393704" top="0.98425196850393704" bottom="0.98425196850393704" header="0.51181102362204722" footer="0.51181102362204722"/>
  <pageSetup paperSize="9" scale="92" firstPageNumber="56" orientation="portrait" useFirstPageNumber="1" r:id="rId1"/>
  <headerFooter alignWithMargins="0">
    <oddHeader>&amp;C&amp;"Arial,Kurzíva"Příloha č. 6: Rozpočtové změny č. 528/16 - 529/16 navržené Radou Olomouckého kraje 19.10.2016 ke schválení</oddHeader>
    <oddFooter xml:space="preserve">&amp;L&amp;"Arial,Kurzíva"Zastupitelstvo OK 19.12.2016
5.1. - Rozpočet Olomouckého kraje 2016 - rozpočtové změny 
Příloha č.6: Rozpočtové změny č. 528/16 - 529/16 navržené Radou Olomouckého kraje 19.10.2016 ke schválení&amp;R&amp;"Arial,Kurzíva"Strana &amp;P (celkem 58)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zoomScale="92" zoomScaleNormal="92" zoomScaleSheetLayoutView="92" workbookViewId="0"/>
  </sheetViews>
  <sheetFormatPr defaultColWidth="9.140625" defaultRowHeight="12.75" x14ac:dyDescent="0.2"/>
  <cols>
    <col min="1" max="1" width="9.7109375" style="117" customWidth="1"/>
    <col min="2" max="2" width="12.85546875" style="117" customWidth="1"/>
    <col min="3" max="3" width="8.28515625" style="117" customWidth="1"/>
    <col min="4" max="4" width="39.140625" style="117" customWidth="1"/>
    <col min="5" max="5" width="18.85546875" style="117" customWidth="1"/>
    <col min="6" max="16384" width="9.140625" style="117"/>
  </cols>
  <sheetData>
    <row r="1" spans="1:5" ht="15" customHeight="1" x14ac:dyDescent="0.25">
      <c r="A1" s="4" t="s">
        <v>352</v>
      </c>
    </row>
    <row r="2" spans="1:5" ht="15" customHeight="1" x14ac:dyDescent="0.2">
      <c r="A2" s="246" t="s">
        <v>60</v>
      </c>
      <c r="B2" s="246"/>
      <c r="C2" s="246"/>
      <c r="D2" s="246"/>
      <c r="E2" s="246"/>
    </row>
    <row r="3" spans="1:5" ht="15" customHeight="1" x14ac:dyDescent="0.2">
      <c r="A3" s="250" t="s">
        <v>353</v>
      </c>
      <c r="B3" s="250"/>
      <c r="C3" s="250"/>
      <c r="D3" s="250"/>
      <c r="E3" s="250"/>
    </row>
    <row r="4" spans="1:5" ht="15" customHeight="1" x14ac:dyDescent="0.2">
      <c r="A4" s="250"/>
      <c r="B4" s="250"/>
      <c r="C4" s="250"/>
      <c r="D4" s="250"/>
      <c r="E4" s="250"/>
    </row>
    <row r="5" spans="1:5" ht="15" customHeight="1" x14ac:dyDescent="0.2">
      <c r="A5" s="250"/>
      <c r="B5" s="250"/>
      <c r="C5" s="250"/>
      <c r="D5" s="250"/>
      <c r="E5" s="250"/>
    </row>
    <row r="6" spans="1:5" ht="15" customHeight="1" x14ac:dyDescent="0.2">
      <c r="A6" s="250"/>
      <c r="B6" s="250"/>
      <c r="C6" s="250"/>
      <c r="D6" s="250"/>
      <c r="E6" s="250"/>
    </row>
    <row r="7" spans="1:5" ht="15" customHeight="1" x14ac:dyDescent="0.2">
      <c r="A7" s="250"/>
      <c r="B7" s="250"/>
      <c r="C7" s="250"/>
      <c r="D7" s="250"/>
      <c r="E7" s="250"/>
    </row>
    <row r="8" spans="1:5" ht="15" customHeight="1" x14ac:dyDescent="0.2">
      <c r="A8" s="250"/>
      <c r="B8" s="250"/>
      <c r="C8" s="250"/>
      <c r="D8" s="250"/>
      <c r="E8" s="250"/>
    </row>
    <row r="9" spans="1:5" ht="15" customHeight="1" x14ac:dyDescent="0.2">
      <c r="A9" s="108"/>
      <c r="B9" s="108"/>
      <c r="C9" s="108"/>
      <c r="D9" s="108"/>
      <c r="E9" s="108"/>
    </row>
    <row r="10" spans="1:5" ht="15" customHeight="1" x14ac:dyDescent="0.25">
      <c r="A10" s="25" t="s">
        <v>1</v>
      </c>
      <c r="B10" s="27"/>
      <c r="C10" s="27"/>
      <c r="D10" s="27"/>
      <c r="E10" s="27"/>
    </row>
    <row r="11" spans="1:5" ht="15" customHeight="1" x14ac:dyDescent="0.2">
      <c r="A11" s="91" t="s">
        <v>122</v>
      </c>
      <c r="B11" s="42"/>
      <c r="C11" s="42"/>
      <c r="D11" s="42"/>
      <c r="E11" s="120" t="s">
        <v>123</v>
      </c>
    </row>
    <row r="12" spans="1:5" ht="15" customHeight="1" x14ac:dyDescent="0.25">
      <c r="A12" s="25"/>
      <c r="B12" s="55"/>
      <c r="C12" s="138"/>
      <c r="D12" s="138"/>
      <c r="E12" s="76"/>
    </row>
    <row r="13" spans="1:5" ht="15" customHeight="1" x14ac:dyDescent="0.2">
      <c r="B13" s="140" t="s">
        <v>49</v>
      </c>
      <c r="C13" s="140" t="s">
        <v>50</v>
      </c>
      <c r="D13" s="161" t="s">
        <v>51</v>
      </c>
      <c r="E13" s="121" t="s">
        <v>52</v>
      </c>
    </row>
    <row r="14" spans="1:5" ht="15" customHeight="1" x14ac:dyDescent="0.2">
      <c r="B14" s="182">
        <v>304</v>
      </c>
      <c r="C14" s="156">
        <v>6172</v>
      </c>
      <c r="D14" s="210" t="s">
        <v>354</v>
      </c>
      <c r="E14" s="197">
        <v>10747</v>
      </c>
    </row>
    <row r="15" spans="1:5" ht="15" customHeight="1" x14ac:dyDescent="0.2">
      <c r="B15" s="182"/>
      <c r="C15" s="198" t="s">
        <v>54</v>
      </c>
      <c r="D15" s="147"/>
      <c r="E15" s="148">
        <f>SUM(E14:E14)</f>
        <v>10747</v>
      </c>
    </row>
    <row r="16" spans="1:5" ht="15" customHeight="1" x14ac:dyDescent="0.2">
      <c r="A16" s="183"/>
      <c r="B16" s="118"/>
      <c r="C16" s="118"/>
      <c r="D16" s="118"/>
      <c r="E16" s="118"/>
    </row>
    <row r="17" spans="1:5" ht="15" customHeight="1" x14ac:dyDescent="0.25">
      <c r="A17" s="25" t="s">
        <v>17</v>
      </c>
      <c r="B17" s="27"/>
      <c r="C17" s="27"/>
      <c r="D17" s="27"/>
      <c r="E17" s="27"/>
    </row>
    <row r="18" spans="1:5" ht="15" customHeight="1" x14ac:dyDescent="0.2">
      <c r="A18" s="91" t="s">
        <v>122</v>
      </c>
      <c r="B18" s="42"/>
      <c r="C18" s="42"/>
      <c r="D18" s="42"/>
      <c r="E18" s="120" t="s">
        <v>123</v>
      </c>
    </row>
    <row r="19" spans="1:5" ht="15" customHeight="1" x14ac:dyDescent="0.25">
      <c r="A19" s="25"/>
      <c r="B19" s="118"/>
      <c r="C19" s="118"/>
      <c r="D19" s="118"/>
      <c r="E19" s="76"/>
    </row>
    <row r="20" spans="1:5" ht="15" customHeight="1" x14ac:dyDescent="0.2">
      <c r="B20" s="140" t="s">
        <v>49</v>
      </c>
      <c r="C20" s="140" t="s">
        <v>50</v>
      </c>
      <c r="D20" s="141" t="s">
        <v>51</v>
      </c>
      <c r="E20" s="121" t="s">
        <v>52</v>
      </c>
    </row>
    <row r="21" spans="1:5" ht="15" customHeight="1" x14ac:dyDescent="0.2">
      <c r="B21" s="177">
        <v>304</v>
      </c>
      <c r="C21" s="156"/>
      <c r="D21" s="132" t="s">
        <v>131</v>
      </c>
      <c r="E21" s="197">
        <v>10747</v>
      </c>
    </row>
    <row r="22" spans="1:5" ht="15" customHeight="1" x14ac:dyDescent="0.2">
      <c r="B22" s="177"/>
      <c r="C22" s="146" t="s">
        <v>54</v>
      </c>
      <c r="D22" s="147"/>
      <c r="E22" s="148">
        <f>SUM(E21:E21)</f>
        <v>10747</v>
      </c>
    </row>
    <row r="23" spans="1:5" ht="15" customHeight="1" x14ac:dyDescent="0.2"/>
    <row r="24" spans="1:5" ht="15" customHeight="1" x14ac:dyDescent="0.2"/>
    <row r="25" spans="1:5" ht="15" customHeight="1" x14ac:dyDescent="0.25">
      <c r="A25" s="4" t="s">
        <v>355</v>
      </c>
    </row>
    <row r="26" spans="1:5" ht="15" customHeight="1" x14ac:dyDescent="0.2">
      <c r="A26" s="246" t="s">
        <v>60</v>
      </c>
      <c r="B26" s="246"/>
      <c r="C26" s="246"/>
      <c r="D26" s="246"/>
      <c r="E26" s="246"/>
    </row>
    <row r="27" spans="1:5" ht="15" customHeight="1" x14ac:dyDescent="0.2">
      <c r="A27" s="250" t="s">
        <v>356</v>
      </c>
      <c r="B27" s="250"/>
      <c r="C27" s="250"/>
      <c r="D27" s="250"/>
      <c r="E27" s="250"/>
    </row>
    <row r="28" spans="1:5" ht="15" customHeight="1" x14ac:dyDescent="0.2">
      <c r="A28" s="250"/>
      <c r="B28" s="250"/>
      <c r="C28" s="250"/>
      <c r="D28" s="250"/>
      <c r="E28" s="250"/>
    </row>
    <row r="29" spans="1:5" ht="15" customHeight="1" x14ac:dyDescent="0.2">
      <c r="A29" s="250"/>
      <c r="B29" s="250"/>
      <c r="C29" s="250"/>
      <c r="D29" s="250"/>
      <c r="E29" s="250"/>
    </row>
    <row r="30" spans="1:5" ht="15" customHeight="1" x14ac:dyDescent="0.2">
      <c r="A30" s="250"/>
      <c r="B30" s="250"/>
      <c r="C30" s="250"/>
      <c r="D30" s="250"/>
      <c r="E30" s="250"/>
    </row>
    <row r="31" spans="1:5" ht="15" customHeight="1" x14ac:dyDescent="0.2">
      <c r="A31" s="250"/>
      <c r="B31" s="250"/>
      <c r="C31" s="250"/>
      <c r="D31" s="250"/>
      <c r="E31" s="250"/>
    </row>
    <row r="32" spans="1:5" ht="15" customHeight="1" x14ac:dyDescent="0.2">
      <c r="A32" s="250"/>
      <c r="B32" s="250"/>
      <c r="C32" s="250"/>
      <c r="D32" s="250"/>
      <c r="E32" s="250"/>
    </row>
    <row r="33" spans="1:5" ht="15" customHeight="1" x14ac:dyDescent="0.2">
      <c r="A33" s="108"/>
      <c r="B33" s="108"/>
      <c r="C33" s="108"/>
      <c r="D33" s="108"/>
      <c r="E33" s="108"/>
    </row>
    <row r="34" spans="1:5" ht="15" customHeight="1" x14ac:dyDescent="0.25">
      <c r="A34" s="25" t="s">
        <v>1</v>
      </c>
      <c r="B34" s="27"/>
      <c r="C34" s="27"/>
      <c r="D34" s="27"/>
      <c r="E34" s="27"/>
    </row>
    <row r="35" spans="1:5" ht="15" customHeight="1" x14ac:dyDescent="0.2">
      <c r="A35" s="91" t="s">
        <v>122</v>
      </c>
      <c r="B35" s="42"/>
      <c r="C35" s="42"/>
      <c r="D35" s="42"/>
      <c r="E35" s="120" t="s">
        <v>123</v>
      </c>
    </row>
    <row r="36" spans="1:5" ht="15" customHeight="1" x14ac:dyDescent="0.25">
      <c r="A36" s="25"/>
      <c r="B36" s="55"/>
      <c r="C36" s="138"/>
      <c r="D36" s="138"/>
      <c r="E36" s="76"/>
    </row>
    <row r="37" spans="1:5" ht="15" customHeight="1" x14ac:dyDescent="0.2">
      <c r="B37" s="140" t="s">
        <v>49</v>
      </c>
      <c r="C37" s="140" t="s">
        <v>50</v>
      </c>
      <c r="D37" s="161" t="s">
        <v>51</v>
      </c>
      <c r="E37" s="121" t="s">
        <v>52</v>
      </c>
    </row>
    <row r="38" spans="1:5" ht="15" customHeight="1" x14ac:dyDescent="0.2">
      <c r="B38" s="182">
        <v>304</v>
      </c>
      <c r="C38" s="156">
        <v>6172</v>
      </c>
      <c r="D38" s="210" t="s">
        <v>354</v>
      </c>
      <c r="E38" s="197">
        <v>28256</v>
      </c>
    </row>
    <row r="39" spans="1:5" ht="15" customHeight="1" x14ac:dyDescent="0.2">
      <c r="B39" s="182"/>
      <c r="C39" s="198" t="s">
        <v>54</v>
      </c>
      <c r="D39" s="147"/>
      <c r="E39" s="148">
        <f>SUM(E38:E38)</f>
        <v>28256</v>
      </c>
    </row>
    <row r="40" spans="1:5" ht="15" customHeight="1" x14ac:dyDescent="0.2">
      <c r="A40" s="183"/>
      <c r="B40" s="118"/>
      <c r="C40" s="118"/>
      <c r="D40" s="118"/>
      <c r="E40" s="118"/>
    </row>
    <row r="41" spans="1:5" ht="15" customHeight="1" x14ac:dyDescent="0.25">
      <c r="A41" s="25" t="s">
        <v>17</v>
      </c>
      <c r="B41" s="27"/>
      <c r="C41" s="27"/>
      <c r="D41" s="27"/>
      <c r="E41" s="27"/>
    </row>
    <row r="42" spans="1:5" ht="15" customHeight="1" x14ac:dyDescent="0.2">
      <c r="A42" s="91" t="s">
        <v>122</v>
      </c>
      <c r="B42" s="42"/>
      <c r="C42" s="42"/>
      <c r="D42" s="42"/>
      <c r="E42" s="120" t="s">
        <v>123</v>
      </c>
    </row>
    <row r="43" spans="1:5" ht="15" customHeight="1" x14ac:dyDescent="0.25">
      <c r="A43" s="25"/>
      <c r="B43" s="118"/>
      <c r="C43" s="118"/>
      <c r="D43" s="118"/>
      <c r="E43" s="76"/>
    </row>
    <row r="44" spans="1:5" ht="15" customHeight="1" x14ac:dyDescent="0.2">
      <c r="B44" s="140" t="s">
        <v>49</v>
      </c>
      <c r="C44" s="140" t="s">
        <v>50</v>
      </c>
      <c r="D44" s="141" t="s">
        <v>51</v>
      </c>
      <c r="E44" s="121" t="s">
        <v>52</v>
      </c>
    </row>
    <row r="45" spans="1:5" ht="15" customHeight="1" x14ac:dyDescent="0.2">
      <c r="B45" s="177">
        <v>304</v>
      </c>
      <c r="C45" s="156"/>
      <c r="D45" s="132" t="s">
        <v>131</v>
      </c>
      <c r="E45" s="197">
        <v>28256</v>
      </c>
    </row>
    <row r="46" spans="1:5" ht="15" customHeight="1" x14ac:dyDescent="0.2">
      <c r="B46" s="177"/>
      <c r="C46" s="146" t="s">
        <v>54</v>
      </c>
      <c r="D46" s="147"/>
      <c r="E46" s="148">
        <f>SUM(E45:E45)</f>
        <v>28256</v>
      </c>
    </row>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sheetData>
  <mergeCells count="4">
    <mergeCell ref="A2:E2"/>
    <mergeCell ref="A3:E8"/>
    <mergeCell ref="A26:E26"/>
    <mergeCell ref="A27:E32"/>
  </mergeCells>
  <pageMargins left="0.98425196850393704" right="0.98425196850393704" top="0.98425196850393704" bottom="0.98425196850393704" header="0.51181102362204722" footer="0.51181102362204722"/>
  <pageSetup paperSize="9" scale="92" firstPageNumber="57" orientation="portrait" useFirstPageNumber="1" r:id="rId1"/>
  <headerFooter alignWithMargins="0">
    <oddHeader>&amp;C&amp;"Arial,Kurzíva"Příloha č. 7: Rozpočtové změny č. 565/16 - 566/16 navržené Radou Olomouckého kraje 28.11.2016 ke schválení</oddHeader>
    <oddFooter xml:space="preserve">&amp;L&amp;"Arial,Kurzíva"Zastupitelstvo OK 19.12.2016
5.1. - Rozpočet Olomouckého kraje 2016 - rozpočtové změny 
Příloha č.7: Rozpočtové změny č. 565/16 - 566/16 navržené Radou Olomouckého kraje 28.11.2016 ke schválení&amp;R&amp;"Arial,Kurzíva"Strana &amp;P (celkem 58)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6"/>
  <sheetViews>
    <sheetView showGridLines="0" tabSelected="1" view="pageBreakPreview" topLeftCell="A28" zoomScale="92" zoomScaleNormal="92" zoomScaleSheetLayoutView="92" workbookViewId="0">
      <selection activeCell="B65" sqref="B65"/>
    </sheetView>
  </sheetViews>
  <sheetFormatPr defaultColWidth="9.140625" defaultRowHeight="12.75" x14ac:dyDescent="0.2"/>
  <cols>
    <col min="1" max="1" width="52.7109375" style="212" customWidth="1"/>
    <col min="2" max="3" width="18" style="213" customWidth="1"/>
    <col min="4" max="16384" width="9.140625" style="212"/>
  </cols>
  <sheetData>
    <row r="1" spans="1:3" ht="14.25" customHeight="1" x14ac:dyDescent="0.2">
      <c r="C1" s="214" t="s">
        <v>0</v>
      </c>
    </row>
    <row r="2" spans="1:3" ht="15.75" customHeight="1" x14ac:dyDescent="0.25">
      <c r="A2" s="215" t="s">
        <v>1</v>
      </c>
      <c r="B2" s="216" t="s">
        <v>2</v>
      </c>
      <c r="C2" s="216" t="s">
        <v>3</v>
      </c>
    </row>
    <row r="3" spans="1:3" ht="14.25" customHeight="1" x14ac:dyDescent="0.2">
      <c r="A3" s="3" t="s">
        <v>30</v>
      </c>
      <c r="B3" s="217">
        <v>3828000</v>
      </c>
      <c r="C3" s="218">
        <v>3842334</v>
      </c>
    </row>
    <row r="4" spans="1:3" ht="14.25" customHeight="1" x14ac:dyDescent="0.2">
      <c r="A4" s="3" t="s">
        <v>4</v>
      </c>
      <c r="B4" s="217">
        <v>980</v>
      </c>
      <c r="C4" s="218">
        <v>980</v>
      </c>
    </row>
    <row r="5" spans="1:3" ht="14.25" customHeight="1" x14ac:dyDescent="0.2">
      <c r="A5" s="3" t="s">
        <v>31</v>
      </c>
      <c r="B5" s="217">
        <v>1000</v>
      </c>
      <c r="C5" s="218">
        <v>1210</v>
      </c>
    </row>
    <row r="6" spans="1:3" ht="14.25" customHeight="1" x14ac:dyDescent="0.2">
      <c r="A6" s="3" t="s">
        <v>5</v>
      </c>
      <c r="B6" s="217">
        <v>38231</v>
      </c>
      <c r="C6" s="218">
        <f>31107+11+28</f>
        <v>31146</v>
      </c>
    </row>
    <row r="7" spans="1:3" ht="14.25" customHeight="1" x14ac:dyDescent="0.2">
      <c r="A7" s="3" t="s">
        <v>6</v>
      </c>
      <c r="B7" s="217">
        <v>2380</v>
      </c>
      <c r="C7" s="218">
        <v>2475</v>
      </c>
    </row>
    <row r="8" spans="1:3" ht="14.25" customHeight="1" x14ac:dyDescent="0.2">
      <c r="A8" s="3" t="s">
        <v>26</v>
      </c>
      <c r="B8" s="217">
        <v>38495</v>
      </c>
      <c r="C8" s="218">
        <f>46581</f>
        <v>46581</v>
      </c>
    </row>
    <row r="9" spans="1:3" ht="14.25" customHeight="1" x14ac:dyDescent="0.2">
      <c r="A9" s="3" t="s">
        <v>7</v>
      </c>
      <c r="B9" s="217">
        <v>54900</v>
      </c>
      <c r="C9" s="218">
        <v>54900</v>
      </c>
    </row>
    <row r="10" spans="1:3" ht="14.25" customHeight="1" x14ac:dyDescent="0.2">
      <c r="A10" s="3" t="s">
        <v>8</v>
      </c>
      <c r="B10" s="217">
        <v>1801</v>
      </c>
      <c r="C10" s="218">
        <v>1801</v>
      </c>
    </row>
    <row r="11" spans="1:3" ht="14.25" customHeight="1" x14ac:dyDescent="0.2">
      <c r="A11" s="3" t="s">
        <v>9</v>
      </c>
      <c r="B11" s="217">
        <v>76028</v>
      </c>
      <c r="C11" s="218">
        <v>76028</v>
      </c>
    </row>
    <row r="12" spans="1:3" ht="14.25" customHeight="1" x14ac:dyDescent="0.2">
      <c r="A12" s="2" t="s">
        <v>32</v>
      </c>
      <c r="B12" s="217"/>
      <c r="C12" s="218">
        <f>5742671+5603-10+31502-158</f>
        <v>5779608</v>
      </c>
    </row>
    <row r="13" spans="1:3" ht="14.25" customHeight="1" x14ac:dyDescent="0.2">
      <c r="A13" s="2" t="s">
        <v>33</v>
      </c>
      <c r="B13" s="217"/>
      <c r="C13" s="218">
        <f>703949+621</f>
        <v>704570</v>
      </c>
    </row>
    <row r="14" spans="1:3" ht="14.25" customHeight="1" x14ac:dyDescent="0.2">
      <c r="A14" s="2" t="s">
        <v>34</v>
      </c>
      <c r="B14" s="217"/>
      <c r="C14" s="218">
        <v>739</v>
      </c>
    </row>
    <row r="15" spans="1:3" ht="14.25" customHeight="1" x14ac:dyDescent="0.2">
      <c r="A15" s="2" t="s">
        <v>35</v>
      </c>
      <c r="B15" s="217"/>
      <c r="C15" s="218">
        <v>219308</v>
      </c>
    </row>
    <row r="16" spans="1:3" ht="14.25" customHeight="1" x14ac:dyDescent="0.2">
      <c r="A16" s="2" t="s">
        <v>36</v>
      </c>
      <c r="B16" s="217"/>
      <c r="C16" s="218">
        <f>59668+187</f>
        <v>59855</v>
      </c>
    </row>
    <row r="17" spans="1:3" ht="14.25" customHeight="1" x14ac:dyDescent="0.2">
      <c r="A17" s="3" t="s">
        <v>37</v>
      </c>
      <c r="B17" s="217"/>
      <c r="C17" s="218">
        <v>581</v>
      </c>
    </row>
    <row r="18" spans="1:3" ht="14.25" customHeight="1" x14ac:dyDescent="0.2">
      <c r="A18" s="3" t="s">
        <v>38</v>
      </c>
      <c r="B18" s="217"/>
      <c r="C18" s="218">
        <v>3189</v>
      </c>
    </row>
    <row r="19" spans="1:3" ht="14.25" customHeight="1" x14ac:dyDescent="0.2">
      <c r="A19" s="3" t="s">
        <v>39</v>
      </c>
      <c r="B19" s="217"/>
      <c r="C19" s="218">
        <v>153749</v>
      </c>
    </row>
    <row r="20" spans="1:3" ht="14.25" customHeight="1" x14ac:dyDescent="0.2">
      <c r="A20" s="219" t="s">
        <v>10</v>
      </c>
      <c r="B20" s="220">
        <v>158757</v>
      </c>
      <c r="C20" s="221">
        <v>162322</v>
      </c>
    </row>
    <row r="21" spans="1:3" ht="14.25" customHeight="1" x14ac:dyDescent="0.2">
      <c r="A21" s="2" t="s">
        <v>21</v>
      </c>
      <c r="B21" s="222">
        <v>8085</v>
      </c>
      <c r="C21" s="223">
        <v>8121</v>
      </c>
    </row>
    <row r="22" spans="1:3" ht="14.25" customHeight="1" x14ac:dyDescent="0.2">
      <c r="A22" s="2" t="s">
        <v>11</v>
      </c>
      <c r="B22" s="222">
        <v>50000</v>
      </c>
      <c r="C22" s="223">
        <v>50000</v>
      </c>
    </row>
    <row r="23" spans="1:3" ht="14.25" customHeight="1" x14ac:dyDescent="0.2">
      <c r="A23" s="2" t="s">
        <v>357</v>
      </c>
      <c r="B23" s="222"/>
      <c r="C23" s="223">
        <v>323519</v>
      </c>
    </row>
    <row r="24" spans="1:3" ht="14.25" customHeight="1" x14ac:dyDescent="0.2">
      <c r="A24" s="2" t="s">
        <v>40</v>
      </c>
      <c r="B24" s="222"/>
      <c r="C24" s="223">
        <v>1885</v>
      </c>
    </row>
    <row r="25" spans="1:3" ht="14.25" customHeight="1" x14ac:dyDescent="0.2">
      <c r="A25" s="2" t="s">
        <v>12</v>
      </c>
      <c r="B25" s="222">
        <v>9218</v>
      </c>
      <c r="C25" s="223">
        <v>9218</v>
      </c>
    </row>
    <row r="26" spans="1:3" ht="14.25" customHeight="1" x14ac:dyDescent="0.2">
      <c r="A26" s="2" t="s">
        <v>41</v>
      </c>
      <c r="B26" s="222"/>
      <c r="C26" s="223">
        <v>13074</v>
      </c>
    </row>
    <row r="27" spans="1:3" ht="14.25" customHeight="1" x14ac:dyDescent="0.25">
      <c r="A27" s="215" t="s">
        <v>13</v>
      </c>
      <c r="B27" s="224">
        <f>SUM(B3:B25)</f>
        <v>4267875</v>
      </c>
      <c r="C27" s="225">
        <f>SUM(C3:C26)</f>
        <v>11547193</v>
      </c>
    </row>
    <row r="28" spans="1:3" ht="14.25" customHeight="1" x14ac:dyDescent="0.2">
      <c r="A28" s="226" t="s">
        <v>14</v>
      </c>
      <c r="B28" s="227">
        <v>-8083</v>
      </c>
      <c r="C28" s="228">
        <f>-8083-36</f>
        <v>-8119</v>
      </c>
    </row>
    <row r="29" spans="1:3" ht="15.75" thickBot="1" x14ac:dyDescent="0.3">
      <c r="A29" s="229" t="s">
        <v>15</v>
      </c>
      <c r="B29" s="230">
        <f>B27+B28</f>
        <v>4259792</v>
      </c>
      <c r="C29" s="230">
        <f>C27+C28</f>
        <v>11539074</v>
      </c>
    </row>
    <row r="30" spans="1:3" ht="9.75" customHeight="1" thickTop="1" x14ac:dyDescent="0.2">
      <c r="A30" s="231"/>
      <c r="B30" s="232"/>
    </row>
    <row r="31" spans="1:3" ht="15.75" customHeight="1" x14ac:dyDescent="0.25">
      <c r="A31" s="215" t="s">
        <v>17</v>
      </c>
      <c r="B31" s="233" t="s">
        <v>2</v>
      </c>
      <c r="C31" s="216" t="s">
        <v>3</v>
      </c>
    </row>
    <row r="32" spans="1:3" ht="14.25" x14ac:dyDescent="0.2">
      <c r="A32" s="219" t="s">
        <v>42</v>
      </c>
      <c r="B32" s="234">
        <v>968003</v>
      </c>
      <c r="C32" s="235">
        <v>1343870</v>
      </c>
    </row>
    <row r="33" spans="1:3" ht="14.25" x14ac:dyDescent="0.2">
      <c r="A33" s="219" t="s">
        <v>18</v>
      </c>
      <c r="B33" s="234">
        <v>2395371</v>
      </c>
      <c r="C33" s="235">
        <f>2389489+11+28</f>
        <v>2389528</v>
      </c>
    </row>
    <row r="34" spans="1:3" ht="14.25" x14ac:dyDescent="0.2">
      <c r="A34" s="2" t="s">
        <v>32</v>
      </c>
      <c r="B34" s="234"/>
      <c r="C34" s="218">
        <f>5742671+5603-10+31502-158</f>
        <v>5779608</v>
      </c>
    </row>
    <row r="35" spans="1:3" ht="14.25" x14ac:dyDescent="0.2">
      <c r="A35" s="2" t="s">
        <v>33</v>
      </c>
      <c r="B35" s="234"/>
      <c r="C35" s="218">
        <f>703949+621</f>
        <v>704570</v>
      </c>
    </row>
    <row r="36" spans="1:3" ht="14.25" x14ac:dyDescent="0.2">
      <c r="A36" s="2" t="s">
        <v>34</v>
      </c>
      <c r="B36" s="234"/>
      <c r="C36" s="218">
        <v>739</v>
      </c>
    </row>
    <row r="37" spans="1:3" ht="14.25" x14ac:dyDescent="0.2">
      <c r="A37" s="2" t="s">
        <v>35</v>
      </c>
      <c r="B37" s="234"/>
      <c r="C37" s="218">
        <v>219308</v>
      </c>
    </row>
    <row r="38" spans="1:3" ht="14.25" x14ac:dyDescent="0.2">
      <c r="A38" s="2" t="s">
        <v>36</v>
      </c>
      <c r="B38" s="234"/>
      <c r="C38" s="235">
        <f>58367+187</f>
        <v>58554</v>
      </c>
    </row>
    <row r="39" spans="1:3" ht="14.25" x14ac:dyDescent="0.2">
      <c r="A39" s="3" t="s">
        <v>37</v>
      </c>
      <c r="B39" s="234"/>
      <c r="C39" s="235">
        <v>232</v>
      </c>
    </row>
    <row r="40" spans="1:3" ht="14.25" x14ac:dyDescent="0.2">
      <c r="A40" s="3" t="s">
        <v>38</v>
      </c>
      <c r="B40" s="234"/>
      <c r="C40" s="235">
        <v>2315</v>
      </c>
    </row>
    <row r="41" spans="1:3" ht="14.25" x14ac:dyDescent="0.2">
      <c r="A41" s="3" t="s">
        <v>43</v>
      </c>
      <c r="B41" s="234"/>
      <c r="C41" s="235">
        <v>81048</v>
      </c>
    </row>
    <row r="42" spans="1:3" ht="14.25" x14ac:dyDescent="0.2">
      <c r="A42" s="2" t="s">
        <v>21</v>
      </c>
      <c r="B42" s="234">
        <v>8085</v>
      </c>
      <c r="C42" s="235">
        <v>10013</v>
      </c>
    </row>
    <row r="43" spans="1:3" ht="14.25" x14ac:dyDescent="0.2">
      <c r="A43" s="2" t="s">
        <v>11</v>
      </c>
      <c r="B43" s="234">
        <v>50000</v>
      </c>
      <c r="C43" s="235">
        <v>63629</v>
      </c>
    </row>
    <row r="44" spans="1:3" ht="14.25" x14ac:dyDescent="0.2">
      <c r="A44" s="2" t="s">
        <v>24</v>
      </c>
      <c r="B44" s="234">
        <v>21114</v>
      </c>
      <c r="C44" s="235">
        <v>21114</v>
      </c>
    </row>
    <row r="45" spans="1:3" ht="14.25" x14ac:dyDescent="0.2">
      <c r="A45" s="2" t="s">
        <v>357</v>
      </c>
      <c r="B45" s="234"/>
      <c r="C45" s="235">
        <v>342656</v>
      </c>
    </row>
    <row r="46" spans="1:3" ht="14.25" x14ac:dyDescent="0.2">
      <c r="A46" s="2" t="s">
        <v>25</v>
      </c>
      <c r="B46" s="234">
        <v>846115</v>
      </c>
      <c r="C46" s="235">
        <v>852836</v>
      </c>
    </row>
    <row r="47" spans="1:3" ht="14.25" x14ac:dyDescent="0.2">
      <c r="A47" s="2" t="s">
        <v>41</v>
      </c>
      <c r="B47" s="234"/>
      <c r="C47" s="235">
        <v>9026</v>
      </c>
    </row>
    <row r="48" spans="1:3" ht="14.25" customHeight="1" x14ac:dyDescent="0.25">
      <c r="A48" s="215" t="s">
        <v>19</v>
      </c>
      <c r="B48" s="224">
        <f>SUM(B32:B46)</f>
        <v>4288688</v>
      </c>
      <c r="C48" s="225">
        <f>SUM(C32:C47)</f>
        <v>11879046</v>
      </c>
    </row>
    <row r="49" spans="1:3" ht="14.25" x14ac:dyDescent="0.2">
      <c r="A49" s="226" t="s">
        <v>14</v>
      </c>
      <c r="B49" s="227">
        <v>-8083</v>
      </c>
      <c r="C49" s="228">
        <f>-8083-36</f>
        <v>-8119</v>
      </c>
    </row>
    <row r="50" spans="1:3" ht="15.75" thickBot="1" x14ac:dyDescent="0.3">
      <c r="A50" s="229" t="s">
        <v>20</v>
      </c>
      <c r="B50" s="230">
        <f>+B48+B49</f>
        <v>4280605</v>
      </c>
      <c r="C50" s="230">
        <f>+C48+C49</f>
        <v>11870927</v>
      </c>
    </row>
    <row r="51" spans="1:3" ht="13.5" thickTop="1" x14ac:dyDescent="0.2">
      <c r="A51" s="231" t="s">
        <v>16</v>
      </c>
      <c r="B51" s="232"/>
    </row>
    <row r="52" spans="1:3" ht="14.25" x14ac:dyDescent="0.2">
      <c r="B52" s="212"/>
      <c r="C52" s="221"/>
    </row>
    <row r="53" spans="1:3" ht="14.25" x14ac:dyDescent="0.2">
      <c r="A53" s="2" t="s">
        <v>23</v>
      </c>
      <c r="B53" s="222">
        <v>245400</v>
      </c>
      <c r="C53" s="223">
        <v>556440</v>
      </c>
    </row>
    <row r="54" spans="1:3" ht="14.25" x14ac:dyDescent="0.2">
      <c r="A54" s="236" t="s">
        <v>22</v>
      </c>
      <c r="B54" s="237">
        <v>224587</v>
      </c>
      <c r="C54" s="238">
        <v>224587</v>
      </c>
    </row>
    <row r="55" spans="1:3" ht="15.75" thickBot="1" x14ac:dyDescent="0.3">
      <c r="A55" s="229" t="s">
        <v>27</v>
      </c>
      <c r="B55" s="230">
        <f>+B53-B54</f>
        <v>20813</v>
      </c>
      <c r="C55" s="230">
        <f>+C53-C54</f>
        <v>331853</v>
      </c>
    </row>
    <row r="56" spans="1:3" ht="15.75" customHeight="1" thickTop="1" thickBot="1" x14ac:dyDescent="0.25">
      <c r="A56" s="2"/>
      <c r="B56" s="239"/>
      <c r="C56" s="240"/>
    </row>
    <row r="57" spans="1:3" ht="15.75" thickBot="1" x14ac:dyDescent="0.3">
      <c r="A57" s="241" t="s">
        <v>28</v>
      </c>
      <c r="B57" s="242">
        <f>+B29+B53</f>
        <v>4505192</v>
      </c>
      <c r="C57" s="243">
        <f>+C29+C53</f>
        <v>12095514</v>
      </c>
    </row>
    <row r="58" spans="1:3" ht="15.75" thickBot="1" x14ac:dyDescent="0.3">
      <c r="A58" s="241" t="s">
        <v>29</v>
      </c>
      <c r="B58" s="242">
        <f>+B50+B54</f>
        <v>4505192</v>
      </c>
      <c r="C58" s="243">
        <f>+C50+C54</f>
        <v>12095514</v>
      </c>
    </row>
    <row r="59" spans="1:3" x14ac:dyDescent="0.2">
      <c r="B59" s="212"/>
    </row>
    <row r="60" spans="1:3" ht="14.25" x14ac:dyDescent="0.2">
      <c r="B60" s="212"/>
      <c r="C60" s="244"/>
    </row>
    <row r="61" spans="1:3" ht="14.25" x14ac:dyDescent="0.2">
      <c r="B61" s="212"/>
      <c r="C61" s="244"/>
    </row>
    <row r="62" spans="1:3" x14ac:dyDescent="0.2">
      <c r="B62" s="212"/>
    </row>
    <row r="63" spans="1:3" x14ac:dyDescent="0.2">
      <c r="B63" s="212"/>
    </row>
    <row r="64" spans="1:3" x14ac:dyDescent="0.2">
      <c r="B64" s="212"/>
    </row>
    <row r="65" spans="2:3" x14ac:dyDescent="0.2">
      <c r="B65" s="212"/>
    </row>
    <row r="66" spans="2:3" x14ac:dyDescent="0.2">
      <c r="B66" s="212"/>
    </row>
    <row r="70" spans="2:3" x14ac:dyDescent="0.2">
      <c r="B70" s="212"/>
      <c r="C70" s="212"/>
    </row>
    <row r="71" spans="2:3" x14ac:dyDescent="0.2">
      <c r="B71" s="212"/>
      <c r="C71" s="212"/>
    </row>
    <row r="72" spans="2:3" x14ac:dyDescent="0.2">
      <c r="B72" s="212"/>
      <c r="C72" s="212"/>
    </row>
    <row r="73" spans="2:3" x14ac:dyDescent="0.2">
      <c r="B73" s="212"/>
      <c r="C73" s="212"/>
    </row>
    <row r="74" spans="2:3" x14ac:dyDescent="0.2">
      <c r="B74" s="212"/>
      <c r="C74" s="212"/>
    </row>
    <row r="75" spans="2:3" x14ac:dyDescent="0.2">
      <c r="B75" s="212"/>
      <c r="C75" s="212"/>
    </row>
    <row r="81" spans="2:3" x14ac:dyDescent="0.2">
      <c r="B81" s="212"/>
      <c r="C81" s="212"/>
    </row>
    <row r="82" spans="2:3" x14ac:dyDescent="0.2">
      <c r="B82" s="212"/>
      <c r="C82" s="212"/>
    </row>
    <row r="85" spans="2:3" x14ac:dyDescent="0.2">
      <c r="B85" s="212"/>
      <c r="C85" s="212"/>
    </row>
    <row r="86" spans="2:3" x14ac:dyDescent="0.2">
      <c r="B86" s="212"/>
      <c r="C86" s="212"/>
    </row>
    <row r="91" spans="2:3" x14ac:dyDescent="0.2">
      <c r="B91" s="212"/>
      <c r="C91" s="212"/>
    </row>
    <row r="92" spans="2:3" x14ac:dyDescent="0.2">
      <c r="B92" s="212"/>
      <c r="C92" s="212"/>
    </row>
    <row r="95" spans="2:3" x14ac:dyDescent="0.2">
      <c r="B95" s="212"/>
      <c r="C95" s="212"/>
    </row>
    <row r="96" spans="2:3" x14ac:dyDescent="0.2">
      <c r="B96" s="212"/>
      <c r="C96" s="212"/>
    </row>
  </sheetData>
  <phoneticPr fontId="1" type="noConversion"/>
  <pageMargins left="0.98425196850393704" right="0.98425196850393704" top="0.55118110236220474" bottom="0.9055118110236221" header="0.31496062992125984" footer="0.39370078740157483"/>
  <pageSetup paperSize="9" scale="90" firstPageNumber="58" orientation="portrait" useFirstPageNumber="1" r:id="rId1"/>
  <headerFooter alignWithMargins="0">
    <oddHeader>&amp;C&amp;"Arial,Kurzíva"Příloha č. 8 - Upravený rozpočet Olomouckého kraje na rok 2016 po schválení rozpočtových změn</oddHeader>
    <oddFooter xml:space="preserve">&amp;L&amp;"Arial,Kurzíva"Zastupitelstvo OK 19.12.2016
5.1. - Rozpočet Olomouckého kraje 2016 - rozpočtové změny 
Příloha č.8: Upravený rozpočet OK na rok 2016 po schválení rozpočtových změn&amp;R&amp;"Arial,Kurzíva"Strana &amp;P (celkem 58)&amp;"Arial,Obyčejné"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3</vt:i4>
      </vt:variant>
    </vt:vector>
  </HeadingPairs>
  <TitlesOfParts>
    <vt:vector size="11" baseType="lpstr">
      <vt:lpstr>Příloha č. 1</vt:lpstr>
      <vt:lpstr>Příloha č. 2</vt:lpstr>
      <vt:lpstr>Příloha č. 3</vt:lpstr>
      <vt:lpstr>Příloha č. 4</vt:lpstr>
      <vt:lpstr>Příloha č. 5</vt:lpstr>
      <vt:lpstr>Příloha č. 6</vt:lpstr>
      <vt:lpstr>Příloha č. 7</vt:lpstr>
      <vt:lpstr>Příloha  č. 8</vt:lpstr>
      <vt:lpstr>'Příloha č. 1'!Oblast_tisku</vt:lpstr>
      <vt:lpstr>'Příloha č. 2'!Oblast_tisku</vt:lpstr>
      <vt:lpstr>'Příloha č. 4'!Oblast_tisku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Vítková Petra</cp:lastModifiedBy>
  <cp:lastPrinted>2016-12-01T14:03:32Z</cp:lastPrinted>
  <dcterms:created xsi:type="dcterms:W3CDTF">2007-02-21T09:44:06Z</dcterms:created>
  <dcterms:modified xsi:type="dcterms:W3CDTF">2016-12-01T14:03:44Z</dcterms:modified>
</cp:coreProperties>
</file>