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0" yWindow="0" windowWidth="28800" windowHeight="11700"/>
  </bookViews>
  <sheets>
    <sheet name="FV PO 2022" sheetId="2" r:id="rId1"/>
  </sheets>
  <definedNames>
    <definedName name="_xlnm.Print_Area" localSheetId="0">'FV PO 2022'!$A$1:$G$45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2" l="1"/>
  <c r="K23" i="2"/>
  <c r="K22" i="2"/>
  <c r="K21" i="2"/>
  <c r="K20" i="2"/>
  <c r="K19" i="2"/>
  <c r="K18" i="2"/>
  <c r="K17" i="2"/>
  <c r="K16" i="2"/>
  <c r="K15" i="2"/>
  <c r="G31" i="2"/>
  <c r="G25" i="2"/>
  <c r="G22" i="2"/>
  <c r="G15" i="2"/>
  <c r="G6" i="2"/>
  <c r="G41" i="2" l="1"/>
  <c r="F31" i="2" l="1"/>
</calcChain>
</file>

<file path=xl/sharedStrings.xml><?xml version="1.0" encoding="utf-8"?>
<sst xmlns="http://schemas.openxmlformats.org/spreadsheetml/2006/main" count="49" uniqueCount="32">
  <si>
    <t>v Kč</t>
  </si>
  <si>
    <t>Oblast školství</t>
  </si>
  <si>
    <t>Oblast sociální</t>
  </si>
  <si>
    <t>Oblast kultury</t>
  </si>
  <si>
    <t>Oblast zdravotnictví</t>
  </si>
  <si>
    <t>ORJ</t>
  </si>
  <si>
    <t>Oblast</t>
  </si>
  <si>
    <t>Účelové znaky</t>
  </si>
  <si>
    <t>Celkem za všechny oblasti</t>
  </si>
  <si>
    <t>Vratka</t>
  </si>
  <si>
    <t xml:space="preserve">Oblast školství (i příspěvky PO) a odvody z IF na spolufinancování akcí </t>
  </si>
  <si>
    <t>Příspěvek na provoz - mzdové náklady</t>
  </si>
  <si>
    <t>Příspěvek na provoz - odpisy a odvody z odpisů</t>
  </si>
  <si>
    <t xml:space="preserve">Příspěvek na provoz - účelově určený příspěvek </t>
  </si>
  <si>
    <t xml:space="preserve">Příspěvek na provoz </t>
  </si>
  <si>
    <t xml:space="preserve">Oblast sociálních věcí (i příspěvky PO)  a odvody z IF na spolufinancování akcí </t>
  </si>
  <si>
    <t xml:space="preserve">Příspěvek na provoz - pojistné plnění </t>
  </si>
  <si>
    <t xml:space="preserve">Oblast kultury (i příspěvky PO)  a odvody z IF na spolufinancování akcí </t>
  </si>
  <si>
    <t xml:space="preserve">Oblast zdravotnictví  (i příspěvky PO) a odvody z IF na spolufinancování akcí </t>
  </si>
  <si>
    <t>Podpora polytechnického vzdělávání a řemesel v Olomouckém kraji</t>
  </si>
  <si>
    <t>ÚZ pro potřeby příspěvkových organizací</t>
  </si>
  <si>
    <t xml:space="preserve">FV v souladu s veřejnou investiční podporou </t>
  </si>
  <si>
    <t>Celkem vratky</t>
  </si>
  <si>
    <t>Příspěvek na provoz - pojistné plnění</t>
  </si>
  <si>
    <t xml:space="preserve">Příspěvky školám a školským zařízením řízovaných Olomouckým krajem </t>
  </si>
  <si>
    <t xml:space="preserve">Oblast dopravy </t>
  </si>
  <si>
    <t>9. Finanční vypořádání příspěvkových organizací za rok 2022</t>
  </si>
  <si>
    <t>Povinný podíl kraje - uznatelné náklady projektů OK + PO</t>
  </si>
  <si>
    <t>Vratka veřejné investiční podpory</t>
  </si>
  <si>
    <t xml:space="preserve">Příspěvek na provoz - pojistné plnění (z minulých let) </t>
  </si>
  <si>
    <t xml:space="preserve">Soutěže vyhlašovné MŠMT - spoluúčast kraje </t>
  </si>
  <si>
    <t>112-117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</si>
</sst>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vertAlign val="superscript"/>
      <sz val="12"/>
      <color rgb="FFFF000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i/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5" fillId="2" borderId="2" xfId="0" applyFont="1" applyFill="1" applyBorder="1"/>
    <xf numFmtId="0" fontId="5" fillId="2" borderId="5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4" fontId="5" fillId="0" borderId="0" xfId="0" applyNumberFormat="1" applyFont="1"/>
    <xf numFmtId="0" fontId="6" fillId="2" borderId="16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11" fillId="2" borderId="0" xfId="0" applyFont="1" applyFill="1"/>
    <xf numFmtId="0" fontId="12" fillId="2" borderId="0" xfId="0" applyFont="1" applyFill="1"/>
    <xf numFmtId="0" fontId="3" fillId="2" borderId="0" xfId="0" applyFont="1" applyFill="1"/>
    <xf numFmtId="0" fontId="1" fillId="2" borderId="4" xfId="0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2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8" xfId="0" applyFont="1" applyFill="1" applyBorder="1"/>
    <xf numFmtId="4" fontId="5" fillId="2" borderId="8" xfId="0" applyNumberFormat="1" applyFont="1" applyFill="1" applyBorder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2" fillId="2" borderId="2" xfId="0" applyFont="1" applyFill="1" applyBorder="1"/>
    <xf numFmtId="0" fontId="14" fillId="2" borderId="8" xfId="0" applyFont="1" applyFill="1" applyBorder="1"/>
    <xf numFmtId="4" fontId="14" fillId="2" borderId="8" xfId="0" applyNumberFormat="1" applyFont="1" applyFill="1" applyBorder="1"/>
    <xf numFmtId="0" fontId="14" fillId="2" borderId="9" xfId="0" applyFont="1" applyFill="1" applyBorder="1" applyAlignment="1">
      <alignment wrapText="1"/>
    </xf>
    <xf numFmtId="0" fontId="14" fillId="2" borderId="9" xfId="0" applyFont="1" applyFill="1" applyBorder="1"/>
    <xf numFmtId="4" fontId="14" fillId="2" borderId="9" xfId="0" applyNumberFormat="1" applyFont="1" applyFill="1" applyBorder="1"/>
    <xf numFmtId="0" fontId="14" fillId="2" borderId="13" xfId="0" applyFont="1" applyFill="1" applyBorder="1" applyAlignment="1">
      <alignment wrapText="1"/>
    </xf>
    <xf numFmtId="0" fontId="14" fillId="2" borderId="13" xfId="0" applyFont="1" applyFill="1" applyBorder="1" applyAlignment="1">
      <alignment vertical="center"/>
    </xf>
    <xf numFmtId="4" fontId="14" fillId="2" borderId="13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" fontId="13" fillId="2" borderId="10" xfId="0" applyNumberFormat="1" applyFont="1" applyFill="1" applyBorder="1" applyAlignment="1">
      <alignment horizontal="right" vertical="center"/>
    </xf>
    <xf numFmtId="0" fontId="1" fillId="2" borderId="21" xfId="0" applyFont="1" applyFill="1" applyBorder="1" applyAlignment="1">
      <alignment horizontal="center" vertical="center"/>
    </xf>
    <xf numFmtId="0" fontId="2" fillId="2" borderId="8" xfId="0" applyFont="1" applyFill="1" applyBorder="1"/>
    <xf numFmtId="4" fontId="2" fillId="2" borderId="8" xfId="0" applyNumberFormat="1" applyFont="1" applyFill="1" applyBorder="1"/>
    <xf numFmtId="0" fontId="2" fillId="2" borderId="13" xfId="0" applyFont="1" applyFill="1" applyBorder="1" applyAlignment="1">
      <alignment wrapText="1"/>
    </xf>
    <xf numFmtId="0" fontId="2" fillId="2" borderId="13" xfId="0" applyFont="1" applyFill="1" applyBorder="1" applyAlignment="1">
      <alignment vertical="center"/>
    </xf>
    <xf numFmtId="4" fontId="2" fillId="2" borderId="13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>
      <alignment vertical="center"/>
    </xf>
    <xf numFmtId="4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/>
    <xf numFmtId="4" fontId="2" fillId="2" borderId="9" xfId="0" applyNumberFormat="1" applyFont="1" applyFill="1" applyBorder="1"/>
    <xf numFmtId="0" fontId="2" fillId="0" borderId="0" xfId="0" applyFont="1"/>
    <xf numFmtId="0" fontId="2" fillId="2" borderId="13" xfId="0" applyFont="1" applyFill="1" applyBorder="1"/>
    <xf numFmtId="4" fontId="2" fillId="2" borderId="13" xfId="0" applyNumberFormat="1" applyFont="1" applyFill="1" applyBorder="1"/>
    <xf numFmtId="4" fontId="4" fillId="2" borderId="3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7" fontId="2" fillId="0" borderId="0" xfId="0" applyNumberFormat="1" applyFont="1"/>
    <xf numFmtId="4" fontId="1" fillId="2" borderId="11" xfId="0" applyNumberFormat="1" applyFont="1" applyFill="1" applyBorder="1" applyAlignment="1">
      <alignment horizontal="right" vertical="center" wrapText="1"/>
    </xf>
    <xf numFmtId="4" fontId="1" fillId="2" borderId="10" xfId="0" applyNumberFormat="1" applyFont="1" applyFill="1" applyBorder="1" applyAlignment="1">
      <alignment horizontal="right" vertical="center" wrapText="1"/>
    </xf>
    <xf numFmtId="4" fontId="1" fillId="2" borderId="12" xfId="0" applyNumberFormat="1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" fontId="1" fillId="2" borderId="10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2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4" fontId="7" fillId="2" borderId="19" xfId="0" applyNumberFormat="1" applyFont="1" applyFill="1" applyBorder="1" applyAlignment="1">
      <alignment wrapText="1"/>
    </xf>
    <xf numFmtId="0" fontId="8" fillId="0" borderId="19" xfId="0" applyFont="1" applyBorder="1" applyAlignment="1">
      <alignment wrapText="1"/>
    </xf>
    <xf numFmtId="4" fontId="15" fillId="2" borderId="11" xfId="0" applyNumberFormat="1" applyFont="1" applyFill="1" applyBorder="1" applyAlignment="1">
      <alignment horizontal="right" vertical="center"/>
    </xf>
    <xf numFmtId="4" fontId="15" fillId="2" borderId="10" xfId="0" applyNumberFormat="1" applyFont="1" applyFill="1" applyBorder="1" applyAlignment="1">
      <alignment horizontal="right" vertical="center"/>
    </xf>
    <xf numFmtId="4" fontId="15" fillId="2" borderId="12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view="pageBreakPreview" topLeftCell="A23" zoomScaleNormal="100" zoomScaleSheetLayoutView="100" workbookViewId="0">
      <selection activeCell="D12" sqref="D12"/>
    </sheetView>
  </sheetViews>
  <sheetFormatPr defaultRowHeight="14.25" x14ac:dyDescent="0.2"/>
  <cols>
    <col min="1" max="1" width="4.28515625" style="6" customWidth="1"/>
    <col min="2" max="2" width="21" style="6" customWidth="1"/>
    <col min="3" max="3" width="9.140625" style="6"/>
    <col min="4" max="4" width="47.140625" style="6" customWidth="1"/>
    <col min="5" max="5" width="6.5703125" style="6" customWidth="1"/>
    <col min="6" max="6" width="18.28515625" style="5" customWidth="1"/>
    <col min="7" max="7" width="16.7109375" style="27" customWidth="1"/>
    <col min="8" max="8" width="14.28515625" style="6" bestFit="1" customWidth="1"/>
    <col min="9" max="9" width="14.28515625" style="50" bestFit="1" customWidth="1"/>
    <col min="10" max="10" width="9.140625" style="50"/>
    <col min="11" max="11" width="22.7109375" style="50" customWidth="1"/>
    <col min="12" max="21" width="9.140625" style="50"/>
    <col min="22" max="16384" width="9.140625" style="6"/>
  </cols>
  <sheetData>
    <row r="1" spans="1:11" ht="18" x14ac:dyDescent="0.25">
      <c r="A1" s="5"/>
      <c r="B1" s="17" t="s">
        <v>26</v>
      </c>
      <c r="C1" s="18"/>
      <c r="D1" s="18"/>
      <c r="E1" s="1"/>
      <c r="F1" s="1"/>
      <c r="G1" s="21"/>
    </row>
    <row r="2" spans="1:11" hidden="1" x14ac:dyDescent="0.2">
      <c r="A2" s="5"/>
      <c r="B2" s="1"/>
      <c r="C2" s="1"/>
      <c r="D2" s="1"/>
      <c r="E2" s="1"/>
      <c r="F2" s="1"/>
      <c r="G2" s="21"/>
    </row>
    <row r="3" spans="1:11" hidden="1" x14ac:dyDescent="0.2">
      <c r="A3" s="5"/>
      <c r="B3" s="1"/>
      <c r="C3" s="1"/>
      <c r="D3" s="1"/>
      <c r="E3" s="1"/>
      <c r="F3" s="1"/>
      <c r="G3" s="21"/>
    </row>
    <row r="4" spans="1:11" ht="15.75" thickBot="1" x14ac:dyDescent="0.3">
      <c r="A4" s="5"/>
      <c r="B4" s="2"/>
      <c r="C4" s="2"/>
      <c r="D4" s="2"/>
      <c r="E4" s="2"/>
      <c r="F4" s="2"/>
      <c r="G4" s="3" t="s">
        <v>0</v>
      </c>
    </row>
    <row r="5" spans="1:11" ht="15.75" thickBot="1" x14ac:dyDescent="0.3">
      <c r="A5" s="7"/>
      <c r="B5" s="19" t="s">
        <v>6</v>
      </c>
      <c r="C5" s="4" t="s">
        <v>5</v>
      </c>
      <c r="D5" s="61" t="s">
        <v>7</v>
      </c>
      <c r="E5" s="62"/>
      <c r="F5" s="4" t="s">
        <v>9</v>
      </c>
      <c r="G5" s="22" t="s">
        <v>22</v>
      </c>
    </row>
    <row r="6" spans="1:11" ht="28.5" x14ac:dyDescent="0.2">
      <c r="A6" s="28"/>
      <c r="B6" s="63" t="s">
        <v>1</v>
      </c>
      <c r="C6" s="75">
        <v>10</v>
      </c>
      <c r="D6" s="42" t="s">
        <v>10</v>
      </c>
      <c r="E6" s="43">
        <v>10</v>
      </c>
      <c r="F6" s="44">
        <v>290713.8</v>
      </c>
      <c r="G6" s="69">
        <f>SUM(F6:F14)</f>
        <v>1164722.8500000001</v>
      </c>
      <c r="H6" s="50"/>
    </row>
    <row r="7" spans="1:11" ht="15" customHeight="1" x14ac:dyDescent="0.2">
      <c r="A7" s="28"/>
      <c r="B7" s="64"/>
      <c r="C7" s="76"/>
      <c r="D7" s="40" t="s">
        <v>11</v>
      </c>
      <c r="E7" s="40">
        <v>301</v>
      </c>
      <c r="F7" s="41">
        <v>5218.84</v>
      </c>
      <c r="G7" s="65"/>
      <c r="H7" s="50"/>
    </row>
    <row r="8" spans="1:11" ht="15" customHeight="1" x14ac:dyDescent="0.2">
      <c r="A8" s="28"/>
      <c r="B8" s="64"/>
      <c r="C8" s="76"/>
      <c r="D8" s="40" t="s">
        <v>12</v>
      </c>
      <c r="E8" s="40">
        <v>302</v>
      </c>
      <c r="F8" s="41">
        <v>395695.95</v>
      </c>
      <c r="G8" s="65"/>
      <c r="H8" s="50"/>
    </row>
    <row r="9" spans="1:11" ht="15" customHeight="1" x14ac:dyDescent="0.2">
      <c r="A9" s="28"/>
      <c r="B9" s="64"/>
      <c r="C9" s="76"/>
      <c r="D9" s="40" t="s">
        <v>13</v>
      </c>
      <c r="E9" s="40">
        <v>303</v>
      </c>
      <c r="F9" s="41">
        <v>48211.66</v>
      </c>
      <c r="G9" s="65"/>
      <c r="H9" s="50"/>
      <c r="I9" s="54"/>
    </row>
    <row r="10" spans="1:11" ht="15" customHeight="1" x14ac:dyDescent="0.2">
      <c r="A10" s="28"/>
      <c r="B10" s="64"/>
      <c r="C10" s="76"/>
      <c r="D10" s="40" t="s">
        <v>23</v>
      </c>
      <c r="E10" s="40">
        <v>305</v>
      </c>
      <c r="F10" s="41">
        <v>0</v>
      </c>
      <c r="G10" s="65"/>
      <c r="H10" s="50"/>
      <c r="I10" s="54"/>
    </row>
    <row r="11" spans="1:11" ht="29.25" customHeight="1" x14ac:dyDescent="0.2">
      <c r="A11" s="28"/>
      <c r="B11" s="64"/>
      <c r="C11" s="76"/>
      <c r="D11" s="45" t="s">
        <v>24</v>
      </c>
      <c r="E11" s="40">
        <v>112</v>
      </c>
      <c r="F11" s="41">
        <v>13000</v>
      </c>
      <c r="G11" s="65"/>
      <c r="H11" s="50"/>
      <c r="I11" s="54"/>
    </row>
    <row r="12" spans="1:11" ht="30" customHeight="1" x14ac:dyDescent="0.2">
      <c r="A12" s="28"/>
      <c r="B12" s="64"/>
      <c r="C12" s="76"/>
      <c r="D12" s="45" t="s">
        <v>19</v>
      </c>
      <c r="E12" s="46">
        <v>113</v>
      </c>
      <c r="F12" s="47">
        <v>405400</v>
      </c>
      <c r="G12" s="65"/>
      <c r="H12" s="50"/>
      <c r="I12" s="54"/>
    </row>
    <row r="13" spans="1:11" ht="19.5" customHeight="1" x14ac:dyDescent="0.2">
      <c r="A13" s="28"/>
      <c r="B13" s="37"/>
      <c r="C13" s="39"/>
      <c r="D13" s="45" t="s">
        <v>30</v>
      </c>
      <c r="E13" s="46">
        <v>117</v>
      </c>
      <c r="F13" s="47">
        <v>789</v>
      </c>
      <c r="G13" s="38"/>
    </row>
    <row r="14" spans="1:11" ht="34.5" customHeight="1" thickBot="1" x14ac:dyDescent="0.25">
      <c r="A14" s="28"/>
      <c r="B14" s="37"/>
      <c r="C14" s="39"/>
      <c r="D14" s="31" t="s">
        <v>27</v>
      </c>
      <c r="E14" s="46">
        <v>880</v>
      </c>
      <c r="F14" s="47">
        <v>5693.6</v>
      </c>
      <c r="G14" s="38"/>
    </row>
    <row r="15" spans="1:11" ht="28.5" x14ac:dyDescent="0.2">
      <c r="A15" s="28"/>
      <c r="B15" s="63" t="s">
        <v>2</v>
      </c>
      <c r="C15" s="71">
        <v>11</v>
      </c>
      <c r="D15" s="42" t="s">
        <v>15</v>
      </c>
      <c r="E15" s="43">
        <v>11</v>
      </c>
      <c r="F15" s="44">
        <v>228852</v>
      </c>
      <c r="G15" s="69">
        <f>SUM(F15:F21)</f>
        <v>53109231.239999995</v>
      </c>
      <c r="J15" s="50">
        <v>300</v>
      </c>
      <c r="K15" s="54">
        <f>SUM(F17,F32)</f>
        <v>13053253.619999999</v>
      </c>
    </row>
    <row r="16" spans="1:11" ht="28.5" x14ac:dyDescent="0.2">
      <c r="A16" s="28"/>
      <c r="B16" s="67"/>
      <c r="C16" s="72"/>
      <c r="D16" s="45" t="s">
        <v>29</v>
      </c>
      <c r="E16" s="46">
        <v>21</v>
      </c>
      <c r="F16" s="47">
        <v>6954.14</v>
      </c>
      <c r="G16" s="65"/>
      <c r="I16" s="54"/>
      <c r="J16" s="50">
        <v>301</v>
      </c>
      <c r="K16" s="54">
        <f>SUM(F7,F18,F22,F27,F33)</f>
        <v>44689026.310000002</v>
      </c>
    </row>
    <row r="17" spans="1:11" x14ac:dyDescent="0.2">
      <c r="A17" s="28"/>
      <c r="B17" s="64"/>
      <c r="C17" s="73"/>
      <c r="D17" s="40" t="s">
        <v>14</v>
      </c>
      <c r="E17" s="40">
        <v>300</v>
      </c>
      <c r="F17" s="41">
        <v>13053253.619999999</v>
      </c>
      <c r="G17" s="66"/>
      <c r="I17" s="54"/>
      <c r="J17" s="50">
        <v>302</v>
      </c>
      <c r="K17" s="54">
        <f>SUM(F8,F19,F28,F34,F23)</f>
        <v>473899.8</v>
      </c>
    </row>
    <row r="18" spans="1:11" x14ac:dyDescent="0.2">
      <c r="A18" s="28"/>
      <c r="B18" s="64"/>
      <c r="C18" s="73"/>
      <c r="D18" s="40" t="s">
        <v>11</v>
      </c>
      <c r="E18" s="40">
        <v>301</v>
      </c>
      <c r="F18" s="41">
        <v>39744483.299999997</v>
      </c>
      <c r="G18" s="66"/>
      <c r="I18" s="54"/>
      <c r="J18" s="50">
        <v>303</v>
      </c>
      <c r="K18" s="54">
        <f>SUM(F9,F20,F24,F29)</f>
        <v>963147.79</v>
      </c>
    </row>
    <row r="19" spans="1:11" x14ac:dyDescent="0.2">
      <c r="A19" s="28"/>
      <c r="B19" s="64"/>
      <c r="C19" s="73"/>
      <c r="D19" s="40" t="s">
        <v>12</v>
      </c>
      <c r="E19" s="40">
        <v>302</v>
      </c>
      <c r="F19" s="41">
        <v>75688.179999999993</v>
      </c>
      <c r="G19" s="66"/>
      <c r="J19" s="50">
        <v>305</v>
      </c>
      <c r="K19" s="54">
        <f>SUM(F35)</f>
        <v>1.71</v>
      </c>
    </row>
    <row r="20" spans="1:11" x14ac:dyDescent="0.2">
      <c r="A20" s="28"/>
      <c r="B20" s="64"/>
      <c r="C20" s="73"/>
      <c r="D20" s="40" t="s">
        <v>13</v>
      </c>
      <c r="E20" s="40">
        <v>303</v>
      </c>
      <c r="F20" s="41">
        <v>0</v>
      </c>
      <c r="G20" s="66"/>
      <c r="J20" s="57">
        <v>41913</v>
      </c>
      <c r="K20" s="54">
        <f>SUM(F6,F15,F25,F31)</f>
        <v>727005.88</v>
      </c>
    </row>
    <row r="21" spans="1:11" ht="15" thickBot="1" x14ac:dyDescent="0.25">
      <c r="A21" s="28"/>
      <c r="B21" s="68"/>
      <c r="C21" s="74"/>
      <c r="D21" s="48" t="s">
        <v>16</v>
      </c>
      <c r="E21" s="48">
        <v>305</v>
      </c>
      <c r="F21" s="49">
        <v>0</v>
      </c>
      <c r="G21" s="70"/>
      <c r="J21" s="50" t="s">
        <v>31</v>
      </c>
      <c r="K21" s="54">
        <f>SUM(F11:F13)</f>
        <v>419189</v>
      </c>
    </row>
    <row r="22" spans="1:11" ht="14.25" customHeight="1" x14ac:dyDescent="0.2">
      <c r="A22" s="28"/>
      <c r="B22" s="77" t="s">
        <v>25</v>
      </c>
      <c r="C22" s="75">
        <v>12</v>
      </c>
      <c r="D22" s="51" t="s">
        <v>11</v>
      </c>
      <c r="E22" s="51">
        <v>301</v>
      </c>
      <c r="F22" s="52">
        <v>2330538.7200000002</v>
      </c>
      <c r="G22" s="58">
        <f>SUM(F22:F24)</f>
        <v>2936165.85</v>
      </c>
      <c r="J22" s="50">
        <v>880</v>
      </c>
      <c r="K22" s="54">
        <f>SUM(F14)</f>
        <v>5693.6</v>
      </c>
    </row>
    <row r="23" spans="1:11" ht="14.25" customHeight="1" x14ac:dyDescent="0.2">
      <c r="A23" s="28"/>
      <c r="B23" s="78"/>
      <c r="C23" s="76"/>
      <c r="D23" s="40" t="s">
        <v>12</v>
      </c>
      <c r="E23" s="40">
        <v>302</v>
      </c>
      <c r="F23" s="41">
        <v>0</v>
      </c>
      <c r="G23" s="59"/>
      <c r="I23" s="54"/>
      <c r="J23" s="50">
        <v>21</v>
      </c>
      <c r="K23" s="54">
        <f>SUM(F16,F26,F39)</f>
        <v>57667.66</v>
      </c>
    </row>
    <row r="24" spans="1:11" ht="15" customHeight="1" thickBot="1" x14ac:dyDescent="0.25">
      <c r="A24" s="28"/>
      <c r="B24" s="79"/>
      <c r="C24" s="80"/>
      <c r="D24" s="48" t="s">
        <v>13</v>
      </c>
      <c r="E24" s="48">
        <v>303</v>
      </c>
      <c r="F24" s="49">
        <v>605627.13</v>
      </c>
      <c r="G24" s="60"/>
    </row>
    <row r="25" spans="1:11" ht="28.5" x14ac:dyDescent="0.2">
      <c r="A25" s="28"/>
      <c r="B25" s="84" t="s">
        <v>3</v>
      </c>
      <c r="C25" s="72">
        <v>13</v>
      </c>
      <c r="D25" s="45" t="s">
        <v>17</v>
      </c>
      <c r="E25" s="46">
        <v>13</v>
      </c>
      <c r="F25" s="47">
        <v>47709.1</v>
      </c>
      <c r="G25" s="65">
        <f>SUM(F25:F30)</f>
        <v>1579787.9000000001</v>
      </c>
      <c r="I25" s="54"/>
      <c r="K25" s="54">
        <f>SUM(K15:K23)</f>
        <v>60388885.369999997</v>
      </c>
    </row>
    <row r="26" spans="1:11" ht="28.5" x14ac:dyDescent="0.2">
      <c r="A26" s="28"/>
      <c r="B26" s="84"/>
      <c r="C26" s="72"/>
      <c r="D26" s="45" t="s">
        <v>29</v>
      </c>
      <c r="E26" s="46">
        <v>21</v>
      </c>
      <c r="F26" s="47">
        <v>38888</v>
      </c>
      <c r="G26" s="65"/>
      <c r="I26" s="54"/>
    </row>
    <row r="27" spans="1:11" x14ac:dyDescent="0.2">
      <c r="A27" s="28"/>
      <c r="B27" s="84"/>
      <c r="C27" s="73"/>
      <c r="D27" s="40" t="s">
        <v>11</v>
      </c>
      <c r="E27" s="40">
        <v>301</v>
      </c>
      <c r="F27" s="41">
        <v>1182785.45</v>
      </c>
      <c r="G27" s="66"/>
      <c r="I27" s="54"/>
    </row>
    <row r="28" spans="1:11" x14ac:dyDescent="0.2">
      <c r="A28" s="28"/>
      <c r="B28" s="84"/>
      <c r="C28" s="73"/>
      <c r="D28" s="40" t="s">
        <v>12</v>
      </c>
      <c r="E28" s="40">
        <v>302</v>
      </c>
      <c r="F28" s="41">
        <v>1096.3499999999999</v>
      </c>
      <c r="G28" s="66"/>
    </row>
    <row r="29" spans="1:11" x14ac:dyDescent="0.2">
      <c r="A29" s="28"/>
      <c r="B29" s="84"/>
      <c r="C29" s="73"/>
      <c r="D29" s="40" t="s">
        <v>13</v>
      </c>
      <c r="E29" s="40">
        <v>303</v>
      </c>
      <c r="F29" s="41">
        <v>309309</v>
      </c>
      <c r="G29" s="66"/>
    </row>
    <row r="30" spans="1:11" ht="15" thickBot="1" x14ac:dyDescent="0.25">
      <c r="A30" s="28"/>
      <c r="B30" s="84"/>
      <c r="C30" s="73"/>
      <c r="D30" s="40" t="s">
        <v>16</v>
      </c>
      <c r="E30" s="40">
        <v>305</v>
      </c>
      <c r="F30" s="41">
        <v>0</v>
      </c>
      <c r="G30" s="66"/>
    </row>
    <row r="31" spans="1:11" ht="28.5" x14ac:dyDescent="0.2">
      <c r="A31" s="28"/>
      <c r="B31" s="63" t="s">
        <v>4</v>
      </c>
      <c r="C31" s="75">
        <v>14</v>
      </c>
      <c r="D31" s="34" t="s">
        <v>18</v>
      </c>
      <c r="E31" s="35">
        <v>14</v>
      </c>
      <c r="F31" s="36">
        <f>3581.88+100889.64+55259.46</f>
        <v>159730.98000000001</v>
      </c>
      <c r="G31" s="87">
        <f>SUM(F31:F40)</f>
        <v>1598977.53</v>
      </c>
    </row>
    <row r="32" spans="1:11" ht="14.25" customHeight="1" x14ac:dyDescent="0.2">
      <c r="A32" s="28"/>
      <c r="B32" s="64"/>
      <c r="C32" s="83"/>
      <c r="D32" s="29" t="s">
        <v>14</v>
      </c>
      <c r="E32" s="29">
        <v>300</v>
      </c>
      <c r="F32" s="30"/>
      <c r="G32" s="88"/>
    </row>
    <row r="33" spans="1:13" ht="14.25" customHeight="1" x14ac:dyDescent="0.2">
      <c r="A33" s="28"/>
      <c r="B33" s="64"/>
      <c r="C33" s="83"/>
      <c r="D33" s="29" t="s">
        <v>11</v>
      </c>
      <c r="E33" s="29">
        <v>301</v>
      </c>
      <c r="F33" s="30">
        <v>1426000</v>
      </c>
      <c r="G33" s="88"/>
      <c r="I33" s="54"/>
    </row>
    <row r="34" spans="1:13" ht="14.25" customHeight="1" x14ac:dyDescent="0.2">
      <c r="A34" s="28"/>
      <c r="B34" s="64"/>
      <c r="C34" s="83"/>
      <c r="D34" s="29" t="s">
        <v>12</v>
      </c>
      <c r="E34" s="29">
        <v>302</v>
      </c>
      <c r="F34" s="30">
        <v>1419.32</v>
      </c>
      <c r="G34" s="88"/>
      <c r="I34" s="54"/>
    </row>
    <row r="35" spans="1:13" ht="14.25" customHeight="1" x14ac:dyDescent="0.2">
      <c r="A35" s="28"/>
      <c r="B35" s="64"/>
      <c r="C35" s="83"/>
      <c r="D35" s="29" t="s">
        <v>16</v>
      </c>
      <c r="E35" s="29">
        <v>305</v>
      </c>
      <c r="F35" s="30">
        <v>1.71</v>
      </c>
      <c r="G35" s="88"/>
      <c r="I35" s="54"/>
    </row>
    <row r="36" spans="1:13" ht="14.25" hidden="1" customHeight="1" x14ac:dyDescent="0.2">
      <c r="A36" s="28"/>
      <c r="B36" s="64"/>
      <c r="C36" s="83"/>
      <c r="D36" s="24" t="s">
        <v>16</v>
      </c>
      <c r="E36" s="24">
        <v>305</v>
      </c>
      <c r="F36" s="25"/>
      <c r="G36" s="88"/>
    </row>
    <row r="37" spans="1:13" ht="15" hidden="1" customHeight="1" x14ac:dyDescent="0.2">
      <c r="A37" s="7"/>
      <c r="B37" s="8"/>
      <c r="C37" s="9"/>
      <c r="D37" s="24" t="s">
        <v>20</v>
      </c>
      <c r="E37" s="24">
        <v>999</v>
      </c>
      <c r="F37" s="25"/>
      <c r="G37" s="88"/>
    </row>
    <row r="38" spans="1:13" ht="15.75" hidden="1" customHeight="1" thickBot="1" x14ac:dyDescent="0.25">
      <c r="A38" s="7"/>
      <c r="B38" s="8"/>
      <c r="C38" s="9"/>
      <c r="D38" s="24" t="s">
        <v>21</v>
      </c>
      <c r="E38" s="24">
        <v>0</v>
      </c>
      <c r="F38" s="25"/>
      <c r="G38" s="88"/>
      <c r="H38" s="12"/>
    </row>
    <row r="39" spans="1:13" ht="15" customHeight="1" x14ac:dyDescent="0.2">
      <c r="A39" s="7"/>
      <c r="B39" s="8"/>
      <c r="C39" s="9"/>
      <c r="D39" s="29" t="s">
        <v>28</v>
      </c>
      <c r="E39" s="29">
        <v>21</v>
      </c>
      <c r="F39" s="30">
        <v>11825.52</v>
      </c>
      <c r="G39" s="88"/>
      <c r="H39" s="12"/>
    </row>
    <row r="40" spans="1:13" ht="30" customHeight="1" thickBot="1" x14ac:dyDescent="0.25">
      <c r="A40" s="7"/>
      <c r="B40" s="10"/>
      <c r="C40" s="11"/>
      <c r="D40" s="31" t="s">
        <v>27</v>
      </c>
      <c r="E40" s="32">
        <v>880</v>
      </c>
      <c r="F40" s="33"/>
      <c r="G40" s="89"/>
      <c r="H40" s="12"/>
    </row>
    <row r="41" spans="1:13" ht="30" customHeight="1" thickBot="1" x14ac:dyDescent="0.25">
      <c r="A41" s="7"/>
      <c r="B41" s="20" t="s">
        <v>8</v>
      </c>
      <c r="C41" s="13"/>
      <c r="D41" s="13"/>
      <c r="E41" s="13"/>
      <c r="F41" s="14"/>
      <c r="G41" s="53">
        <f>SUM(G6:G40)</f>
        <v>60388885.369999997</v>
      </c>
      <c r="H41" s="12"/>
      <c r="I41" s="54"/>
    </row>
    <row r="42" spans="1:13" ht="16.5" customHeight="1" x14ac:dyDescent="0.2">
      <c r="A42" s="5"/>
      <c r="B42" s="85"/>
      <c r="C42" s="86"/>
      <c r="D42" s="86"/>
      <c r="E42" s="86"/>
      <c r="F42" s="86"/>
      <c r="G42" s="86"/>
      <c r="H42" s="15"/>
      <c r="I42" s="55"/>
      <c r="J42" s="56"/>
      <c r="K42" s="56"/>
      <c r="L42" s="56"/>
      <c r="M42" s="56"/>
    </row>
    <row r="43" spans="1:13" x14ac:dyDescent="0.2">
      <c r="A43" s="5"/>
      <c r="B43" s="81"/>
      <c r="C43" s="82"/>
      <c r="D43" s="82"/>
      <c r="E43" s="82"/>
      <c r="F43" s="82"/>
      <c r="G43" s="82"/>
      <c r="I43" s="54"/>
    </row>
    <row r="44" spans="1:13" ht="4.5" customHeight="1" x14ac:dyDescent="0.2">
      <c r="A44" s="5"/>
      <c r="B44" s="82"/>
      <c r="C44" s="82"/>
      <c r="D44" s="82"/>
      <c r="E44" s="82"/>
      <c r="F44" s="82"/>
      <c r="G44" s="82"/>
    </row>
    <row r="45" spans="1:13" x14ac:dyDescent="0.2">
      <c r="A45" s="5"/>
      <c r="B45" s="5"/>
      <c r="C45" s="5"/>
      <c r="D45" s="16"/>
      <c r="E45" s="5"/>
      <c r="G45" s="23"/>
      <c r="I45" s="54"/>
    </row>
    <row r="46" spans="1:13" x14ac:dyDescent="0.2">
      <c r="G46" s="26"/>
      <c r="I46" s="54"/>
    </row>
  </sheetData>
  <mergeCells count="18">
    <mergeCell ref="B43:G44"/>
    <mergeCell ref="C25:C30"/>
    <mergeCell ref="C31:C36"/>
    <mergeCell ref="B25:B30"/>
    <mergeCell ref="B42:G42"/>
    <mergeCell ref="G31:G40"/>
    <mergeCell ref="G22:G24"/>
    <mergeCell ref="D5:E5"/>
    <mergeCell ref="B31:B36"/>
    <mergeCell ref="B6:B12"/>
    <mergeCell ref="G25:G30"/>
    <mergeCell ref="B15:B21"/>
    <mergeCell ref="G15:G21"/>
    <mergeCell ref="C15:C21"/>
    <mergeCell ref="C6:C12"/>
    <mergeCell ref="G6:G12"/>
    <mergeCell ref="B22:B24"/>
    <mergeCell ref="C22:C24"/>
  </mergeCells>
  <pageMargins left="0.70866141732283472" right="0.70866141732283472" top="0.78740157480314965" bottom="0.78740157480314965" header="0.31496062992125984" footer="0.31496062992125984"/>
  <pageSetup paperSize="9" scale="68" firstPageNumber="48" orientation="portrait" useFirstPageNumber="1" r:id="rId1"/>
  <headerFooter>
    <oddFooter>&amp;L&amp;"-,Kurzíva"Zastupitelstvo Olomouckého kraje 19. 6. 2023
6.1. - Rozpočet Olomouckého kraje 2022 - závěrečný účet
Příloha č. 9: Finanční vypořádání příspěvkových organizací za rok 2022&amp;R&amp;"-,Kurzíva"Strana &amp;P (celkem 293)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FV PO 2022</vt:lpstr>
      <vt:lpstr>'FV PO 2022'!Oblast_tisku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Vítková Petra</cp:lastModifiedBy>
  <cp:lastPrinted>2023-05-30T07:18:21Z</cp:lastPrinted>
  <dcterms:created xsi:type="dcterms:W3CDTF">2017-02-06T09:07:48Z</dcterms:created>
  <dcterms:modified xsi:type="dcterms:W3CDTF">2023-05-30T07:18:24Z</dcterms:modified>
</cp:coreProperties>
</file>