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2300"/>
  </bookViews>
  <sheets>
    <sheet name="přebytek" sheetId="8" r:id="rId1"/>
  </sheets>
  <externalReferences>
    <externalReference r:id="rId2"/>
    <externalReference r:id="rId3"/>
    <externalReference r:id="rId4"/>
  </externalReferences>
  <definedNames>
    <definedName name="_xlnm.Print_Area" localSheetId="0">přebytek!$A$1:$D$123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8" l="1"/>
  <c r="D81" i="8" l="1"/>
  <c r="D76" i="8"/>
  <c r="D104" i="8" l="1"/>
  <c r="D86" i="8"/>
  <c r="D61" i="8"/>
  <c r="D56" i="8"/>
  <c r="D31" i="8"/>
  <c r="D23" i="8"/>
  <c r="D10" i="8"/>
  <c r="D3" i="8" l="1"/>
  <c r="D4" i="8" l="1"/>
  <c r="D5" i="8" l="1"/>
  <c r="D6" i="8" l="1"/>
</calcChain>
</file>

<file path=xl/sharedStrings.xml><?xml version="1.0" encoding="utf-8"?>
<sst xmlns="http://schemas.openxmlformats.org/spreadsheetml/2006/main" count="124" uniqueCount="100">
  <si>
    <t>Odbor</t>
  </si>
  <si>
    <t>Návrh na použití:</t>
  </si>
  <si>
    <t>Návrh</t>
  </si>
  <si>
    <t>Celkem  požadavky</t>
  </si>
  <si>
    <t>Finanční vypořádání na základě veřejnoprávních smluv s Olomouckým krajem - Příloha č. 10</t>
  </si>
  <si>
    <t>Finanční vypořádání příspěvkových organizací - Příloha č. 9</t>
  </si>
  <si>
    <t>Celkem k použití v rozpočtu roku 2023</t>
  </si>
  <si>
    <t xml:space="preserve">Zůstatek bankovních účtů k 31.12.2022 </t>
  </si>
  <si>
    <t>ODSH</t>
  </si>
  <si>
    <t xml:space="preserve">Investice realizované SSOK  - strojní investice </t>
  </si>
  <si>
    <t xml:space="preserve">a) dodávka traktoru včetně travní čelní podsvodidlové a boční sekačky </t>
  </si>
  <si>
    <t xml:space="preserve">b) dodávka nákladního automobilu 6x6, nástavba (inet/balená), radlice </t>
  </si>
  <si>
    <t>c) dodváka posypové inertní nástavby</t>
  </si>
  <si>
    <t>d) dodávka nakladače</t>
  </si>
  <si>
    <t>e) dodávka tažené vysprávkové soupravy</t>
  </si>
  <si>
    <t xml:space="preserve">f) dodávka zásobníku emulze včetně podvozku jako přívěs s možností výdeje emulze i mimo dosah el. sítě </t>
  </si>
  <si>
    <t>g) dodávka zásobníku emulze jako nástavba s možností výdeje emulze i mimo dosah el. sítě</t>
  </si>
  <si>
    <t xml:space="preserve">h) dodávka lehkého nákladního valníkového automobilu s dvojkabinou (1x plachta) </t>
  </si>
  <si>
    <t xml:space="preserve">SSOK - navýšení mzdových prostředků </t>
  </si>
  <si>
    <t xml:space="preserve">Jedná se o navýšení mzdových prostředků od 1.7.2023. </t>
  </si>
  <si>
    <t>OŠM</t>
  </si>
  <si>
    <t>(realizovat bude OI)</t>
  </si>
  <si>
    <t>a) Střední zdravotnická škola a Vyšší odborná škola zdravotnická Emanuela Pöttinga a Jazyková škola s právem státní jazykové zkoušky Olomouc - Elektroinstalace v budově domova mládeže</t>
  </si>
  <si>
    <t>b) Střední škola a Základní škola Lipník nad Bečvou, Osecká 301 - Venkovní hřiště</t>
  </si>
  <si>
    <t xml:space="preserve">c) Střední průmyslová škola, Přerov, Havlíčkova 2 - Výměna rozvodů elektrické energie v budově "B" </t>
  </si>
  <si>
    <t>d) Hotelová škola Vincenze Priessnitze a Obchodní akademie Jeseník - Odizolvání obvodu  budovy "Staré školy"</t>
  </si>
  <si>
    <t>e) Střední průmyslová škola a Střední odborné učiliště Uničov -  Oprava historické fasády školy</t>
  </si>
  <si>
    <t>f) Střední škola sociální péče a služeb, Zábřeh, nám. 8. května 2 - Oprava budovy praktického vyučování</t>
  </si>
  <si>
    <t xml:space="preserve">PO - nákup automobilů </t>
  </si>
  <si>
    <t>a) ZUŠ Zábřeh - dodávka</t>
  </si>
  <si>
    <t xml:space="preserve">b) VO3 a SPŠ Šumperk - osobní automobil </t>
  </si>
  <si>
    <t xml:space="preserve">c) Střední škola technická Přerov - osobní automobil </t>
  </si>
  <si>
    <t xml:space="preserve">c) Střední škola řemesel Šumperk - osobní automobil </t>
  </si>
  <si>
    <t>OI</t>
  </si>
  <si>
    <t>II/150 Přerov - jihozápadní obchvat, přeložka</t>
  </si>
  <si>
    <t xml:space="preserve">Výkup pozemků od Českých drah na základě uzavřené smlouvy </t>
  </si>
  <si>
    <t xml:space="preserve">Směna nemovitostí s doplatkem </t>
  </si>
  <si>
    <t>a) Středisko sociální prevence Olomouc - pobočka Přerov</t>
  </si>
  <si>
    <t xml:space="preserve">b) Transformace příspěvkové organizace Domov Na zámečku Rokytnice - objekt Přerov, Pod Skalkou </t>
  </si>
  <si>
    <t>OSKPP</t>
  </si>
  <si>
    <t xml:space="preserve">Finanční prostředky na krytí nezpůsobilých výdajů vzniklých v rámci projektu "kreativní akademie Olomouckého kraje"  </t>
  </si>
  <si>
    <t>Projekt je připoravován do výzvy "Status umělce - podpora vzdělávacích projektů pro umělce a kulturní a kreativní pracovníky"</t>
  </si>
  <si>
    <t>Vlastivědné muzeum v Olomouci – vybudování nových WC</t>
  </si>
  <si>
    <t>Vlastivědné muzeum Jesenicka - krytí spolufinancování 11. ročníku projektu  "T-Expedice 2023"</t>
  </si>
  <si>
    <t>Vlastivědné muzeum v Olomouci – krytí spolufinancování společných projektů s Akademií věd ČR</t>
  </si>
  <si>
    <t xml:space="preserve">Studie využití areálu tzv. Robotárny v Šumperku </t>
  </si>
  <si>
    <t xml:space="preserve">OZ </t>
  </si>
  <si>
    <t>OLÚ Paseka  - projekt, opravy a investice</t>
  </si>
  <si>
    <t>a) projekt "Využití online klinicko-evidenčních nástrojů v rámci zajištění kvality péče o pacienty"</t>
  </si>
  <si>
    <t xml:space="preserve">b) rekonstrukce kanalizace - etapa I. </t>
  </si>
  <si>
    <t xml:space="preserve">c) vybavení pracovišť systémem sledování a měření stanovených podmínek na pracovištích </t>
  </si>
  <si>
    <t xml:space="preserve">ZZS OK - opravy a investice </t>
  </si>
  <si>
    <t>OKŘ</t>
  </si>
  <si>
    <t>Zhotovení příčky v RCO</t>
  </si>
  <si>
    <t>Finanční prostředky byly alokovány pro rok 2022, ale z důvodu vytížení kapacity dodavatele, nebylo provedeno v roce 2022.</t>
  </si>
  <si>
    <t>OKH</t>
  </si>
  <si>
    <t>Úhrada mez pracovníků na dohodu (agenda HUMPO)</t>
  </si>
  <si>
    <t>Rezerva pro zajištění přípravy a realizace opatření souvisejících se zajišťováním obrany státu při vyhlášení stavu ohrožení státu nebo válečného stavu</t>
  </si>
  <si>
    <t>OMPSČ</t>
  </si>
  <si>
    <t xml:space="preserve">Navýšení Pojistné smlouvy - dodatek č. 5 (pojištění souboru vozidel) </t>
  </si>
  <si>
    <t>OSV</t>
  </si>
  <si>
    <t>a) Domov pro seniory Tovačov, příspěvková organizace - Dodávka a montáž nového evakuačního výtahu v budově C</t>
  </si>
  <si>
    <t xml:space="preserve">a) Domov pro seniory Červenka, příspěvková organizace - užitkové vozidlo menší do 3,5 tuny </t>
  </si>
  <si>
    <t xml:space="preserve">b) Nové Zámky - poskytovatel sociálních služeb, příspěvková organizace - užitkový automotil </t>
  </si>
  <si>
    <t xml:space="preserve">c) Domov u Třebůvky Loštice, příspěvková organizace - referenský automobil </t>
  </si>
  <si>
    <t xml:space="preserve">d) Domov pro seniory Jesenec, příspěvková organizace - osobní vozidlo </t>
  </si>
  <si>
    <t>e) Centrum Dominika Kokory, příspěvková organizace - vozidlo pro přepravu nákladů a osob (do 10 osob)</t>
  </si>
  <si>
    <t xml:space="preserve">f) Domov Na zámečku Rokytnice, příspěvková organizace - osobní automobil </t>
  </si>
  <si>
    <t xml:space="preserve">Vypracování studie proveditelnosti na realizaci PPP projektu </t>
  </si>
  <si>
    <t xml:space="preserve">Plné hnízdo - realizace 2. řady pořadu ČR (pěstounství), dílu z Olomouckého kraje </t>
  </si>
  <si>
    <t xml:space="preserve">Akce k předávání Ceny za práci ve prospěch osob se ZP / ceny za poskytování sociálních služeb (předání v Červeném kostele) </t>
  </si>
  <si>
    <t xml:space="preserve">Tisk schváleného Krajského plánu vyrovnávání příležitostí pro osoby se zdravotním postižením </t>
  </si>
  <si>
    <t>Domov seniorů Pohoda Chválkovice - rizikové kácení stromů</t>
  </si>
  <si>
    <t>OIT</t>
  </si>
  <si>
    <t xml:space="preserve">Navýšení finančních prostředků pro Odbor informačních technologií: </t>
  </si>
  <si>
    <t>a) Switch CISCO Catalyt 9200 48-port PoE+</t>
  </si>
  <si>
    <t>b) Posouzení proveditelnosti PoC - proces zpracování datových zpráv</t>
  </si>
  <si>
    <t>c) Testování záloh dat z prostředí Office 365 v režimu PoC</t>
  </si>
  <si>
    <t>d) Workshop Enterpricse Architekture</t>
  </si>
  <si>
    <t>e) Systém PIM/PAM</t>
  </si>
  <si>
    <t>f) ArcGIS - nákup uživatelských licencí 2023</t>
  </si>
  <si>
    <t xml:space="preserve">ENERGETIKA 2023 - energetická úsporná opatření </t>
  </si>
  <si>
    <t>OSR</t>
  </si>
  <si>
    <t>OE</t>
  </si>
  <si>
    <t xml:space="preserve">IŽ navýšení - II. a III. Q. 2023 (rezerva na OE) </t>
  </si>
  <si>
    <t>Hanácká kasárna</t>
  </si>
  <si>
    <t>výměna oken a dveří na budově Aksamitova, Olomouc</t>
  </si>
  <si>
    <t xml:space="preserve">Nové opravy a  investice PO v oblasti školství - projektové dokumentace připravené k realizaci </t>
  </si>
  <si>
    <t>PO - nákup automobilů</t>
  </si>
  <si>
    <t xml:space="preserve">PO - investiční akce </t>
  </si>
  <si>
    <t>a) Klíč - centrum sociálních služeb, příspěvková organizace - Sociální zařízení a elektroinstalace</t>
  </si>
  <si>
    <t>b) Domov Sněženka Jeseník - Vybudování 6 nových pokojů - 2. etapa</t>
  </si>
  <si>
    <t>c) Domov pro seniory Červenka - Vybudování šaten pro zaměstnance</t>
  </si>
  <si>
    <t>b) Domov seniorů POHODA Chválkovice, příspěvková organizace - generální oprava KJ č. 1</t>
  </si>
  <si>
    <t>12. Zapojení použitelného zůstatku a návrh na jeho rozdělení</t>
  </si>
  <si>
    <t xml:space="preserve">a) ENERGETIKA 2023 - energetická úsporná opatření </t>
  </si>
  <si>
    <t>b) Sociální služby pro seniory Šumperk - FVE</t>
  </si>
  <si>
    <t>c) Domov seniorů Prostějov - FVE</t>
  </si>
  <si>
    <t>d) Sociální služby pro seniory Olomouc - FVE</t>
  </si>
  <si>
    <t>e) Domov seniorů POHODA Chválkovice - FVE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</si>
</sst>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trike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5" fillId="2" borderId="0" xfId="0" applyFont="1" applyFill="1" applyAlignment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7" fillId="2" borderId="0" xfId="0" applyFont="1" applyFill="1"/>
    <xf numFmtId="0" fontId="6" fillId="2" borderId="0" xfId="0" applyFont="1" applyFill="1"/>
    <xf numFmtId="0" fontId="9" fillId="2" borderId="1" xfId="0" applyFont="1" applyFill="1" applyBorder="1"/>
    <xf numFmtId="0" fontId="8" fillId="2" borderId="0" xfId="0" applyFont="1" applyFill="1"/>
    <xf numFmtId="164" fontId="5" fillId="2" borderId="0" xfId="0" applyNumberFormat="1" applyFont="1" applyFill="1"/>
    <xf numFmtId="0" fontId="10" fillId="2" borderId="1" xfId="0" applyFont="1" applyFill="1" applyBorder="1"/>
    <xf numFmtId="0" fontId="2" fillId="2" borderId="1" xfId="0" applyFont="1" applyFill="1" applyBorder="1"/>
    <xf numFmtId="0" fontId="11" fillId="2" borderId="1" xfId="0" applyFont="1" applyFill="1" applyBorder="1"/>
    <xf numFmtId="164" fontId="3" fillId="2" borderId="1" xfId="0" applyNumberFormat="1" applyFont="1" applyFill="1" applyBorder="1" applyAlignment="1">
      <alignment horizontal="right" shrinkToFit="1"/>
    </xf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2" fillId="2" borderId="0" xfId="0" applyFont="1" applyFill="1" applyBorder="1"/>
    <xf numFmtId="0" fontId="11" fillId="2" borderId="0" xfId="0" applyFont="1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3" borderId="0" xfId="0" applyFont="1" applyFill="1"/>
    <xf numFmtId="0" fontId="14" fillId="2" borderId="0" xfId="0" applyFont="1" applyFill="1"/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wrapText="1"/>
    </xf>
    <xf numFmtId="164" fontId="15" fillId="2" borderId="0" xfId="0" applyNumberFormat="1" applyFont="1" applyFill="1" applyAlignment="1">
      <alignment horizontal="left"/>
    </xf>
    <xf numFmtId="0" fontId="3" fillId="3" borderId="1" xfId="0" applyFont="1" applyFill="1" applyBorder="1"/>
    <xf numFmtId="0" fontId="16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8" fontId="5" fillId="2" borderId="0" xfId="0" applyNumberFormat="1" applyFont="1" applyFill="1"/>
    <xf numFmtId="0" fontId="10" fillId="2" borderId="0" xfId="0" applyFont="1" applyFill="1" applyBorder="1" applyAlignment="1">
      <alignment horizontal="center" wrapText="1"/>
    </xf>
    <xf numFmtId="0" fontId="16" fillId="2" borderId="0" xfId="0" applyFont="1" applyFill="1" applyBorder="1"/>
    <xf numFmtId="0" fontId="17" fillId="2" borderId="0" xfId="0" applyFont="1" applyFill="1" applyBorder="1" applyAlignment="1">
      <alignment wrapText="1"/>
    </xf>
    <xf numFmtId="164" fontId="17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right"/>
    </xf>
    <xf numFmtId="0" fontId="8" fillId="2" borderId="0" xfId="0" applyFont="1" applyFill="1" applyAlignment="1">
      <alignment wrapText="1"/>
    </xf>
    <xf numFmtId="164" fontId="17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164" fontId="17" fillId="2" borderId="0" xfId="0" applyNumberFormat="1" applyFont="1" applyFill="1" applyBorder="1"/>
    <xf numFmtId="0" fontId="3" fillId="2" borderId="0" xfId="0" applyFont="1" applyFill="1" applyBorder="1" applyAlignment="1">
      <alignment vertical="center" wrapText="1"/>
    </xf>
    <xf numFmtId="0" fontId="19" fillId="2" borderId="0" xfId="0" applyFont="1" applyFill="1"/>
    <xf numFmtId="164" fontId="10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Border="1" applyAlignment="1">
      <alignment wrapText="1"/>
    </xf>
    <xf numFmtId="0" fontId="20" fillId="2" borderId="0" xfId="0" applyFont="1" applyFill="1" applyBorder="1"/>
    <xf numFmtId="0" fontId="10" fillId="0" borderId="0" xfId="0" applyFont="1" applyFill="1" applyBorder="1"/>
    <xf numFmtId="0" fontId="17" fillId="0" borderId="0" xfId="0" applyFont="1" applyFill="1"/>
    <xf numFmtId="164" fontId="17" fillId="0" borderId="0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2/ROK%2029.5.2023/Usnesen&#237;_p&#345;&#237;loha%20&#269;.%2001-%20Bilance%20z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2/ROK%2029.5.2023/Usnesen&#237;_p&#345;&#237;loha%20&#269;.%2010%20-%20Finan&#269;n&#237;%20vypo&#345;&#225;d&#225;n&#237;%20dota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2/ROK%2029.5.2023/Usnesen&#237;_p&#345;&#237;loha%20&#269;.%2009%20-%20Finan&#269;n&#237;%20vypo&#345;&#225;d&#225;n&#237;%20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ilance příjmů a výdajů"/>
    </sheetNames>
    <sheetDataSet>
      <sheetData sheetId="0">
        <row r="58">
          <cell r="D58">
            <v>1447097040.6700001</v>
          </cell>
          <cell r="E5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DP, DT, NFV"/>
    </sheetNames>
    <sheetDataSet>
      <sheetData sheetId="0">
        <row r="107">
          <cell r="W107">
            <v>12786556.34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PO 2022"/>
    </sheetNames>
    <sheetDataSet>
      <sheetData sheetId="0">
        <row r="41">
          <cell r="G41">
            <v>60388885.369999997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tabSelected="1" view="pageBreakPreview" topLeftCell="A106" zoomScaleNormal="100" zoomScaleSheetLayoutView="100" workbookViewId="0">
      <selection activeCell="C119" sqref="C119"/>
    </sheetView>
  </sheetViews>
  <sheetFormatPr defaultRowHeight="15.75" x14ac:dyDescent="0.25"/>
  <cols>
    <col min="1" max="1" width="3.85546875" style="7" customWidth="1"/>
    <col min="2" max="2" width="8" style="8" customWidth="1"/>
    <col min="3" max="3" width="93.5703125" customWidth="1"/>
    <col min="4" max="4" width="25" style="9" customWidth="1"/>
  </cols>
  <sheetData>
    <row r="1" spans="1:4" s="3" customFormat="1" ht="18" x14ac:dyDescent="0.25">
      <c r="A1" s="1" t="s">
        <v>94</v>
      </c>
      <c r="B1" s="2"/>
      <c r="D1" s="4"/>
    </row>
    <row r="2" spans="1:4" s="3" customFormat="1" ht="15.75" customHeight="1" x14ac:dyDescent="0.25">
      <c r="A2" s="5"/>
      <c r="B2" s="2"/>
      <c r="D2" s="4"/>
    </row>
    <row r="3" spans="1:4" s="2" customFormat="1" ht="15.75" hidden="1" customHeight="1" x14ac:dyDescent="0.2">
      <c r="A3" s="6" t="s">
        <v>7</v>
      </c>
      <c r="D3" s="35">
        <f>SUM('[1]1. Bilance příjmů a výdajů'!$D$58:$E$58)</f>
        <v>1447097040.6700001</v>
      </c>
    </row>
    <row r="4" spans="1:4" s="10" customFormat="1" ht="15.75" hidden="1" customHeight="1" x14ac:dyDescent="0.2">
      <c r="A4" s="6" t="s">
        <v>4</v>
      </c>
      <c r="B4" s="2"/>
      <c r="C4" s="2"/>
      <c r="D4" s="14">
        <f>SUM('[2]10. DP, DT, NFV'!$W$107)</f>
        <v>12786556.34</v>
      </c>
    </row>
    <row r="5" spans="1:4" s="2" customFormat="1" ht="17.25" hidden="1" customHeight="1" x14ac:dyDescent="0.2">
      <c r="A5" s="6" t="s">
        <v>5</v>
      </c>
      <c r="D5" s="14">
        <f>SUM('[3]FV PO 2022'!$G$41)</f>
        <v>60388885.369999997</v>
      </c>
    </row>
    <row r="6" spans="1:4" s="11" customFormat="1" ht="15.75" hidden="1" customHeight="1" thickBot="1" x14ac:dyDescent="0.3">
      <c r="A6" s="15" t="s">
        <v>6</v>
      </c>
      <c r="B6" s="16"/>
      <c r="C6" s="17"/>
      <c r="D6" s="18">
        <f>SUM(D3:D5)</f>
        <v>1520272482.3799999</v>
      </c>
    </row>
    <row r="7" spans="1:4" s="11" customFormat="1" ht="15.75" customHeight="1" x14ac:dyDescent="0.25">
      <c r="A7" s="21"/>
      <c r="B7" s="22"/>
      <c r="C7" s="23"/>
      <c r="D7" s="24"/>
    </row>
    <row r="8" spans="1:4" s="12" customFormat="1" ht="14.25" customHeight="1" thickBot="1" x14ac:dyDescent="0.25">
      <c r="A8" s="60" t="s">
        <v>0</v>
      </c>
      <c r="B8" s="60"/>
      <c r="C8" s="19" t="s">
        <v>1</v>
      </c>
      <c r="D8" s="20" t="s">
        <v>2</v>
      </c>
    </row>
    <row r="9" spans="1:4" s="11" customFormat="1" ht="15.75" customHeight="1" thickTop="1" x14ac:dyDescent="0.25">
      <c r="A9" s="21"/>
      <c r="B9" s="22"/>
      <c r="C9" s="23"/>
      <c r="D9" s="24"/>
    </row>
    <row r="10" spans="1:4" s="25" customFormat="1" x14ac:dyDescent="0.25">
      <c r="A10" s="36">
        <v>1</v>
      </c>
      <c r="B10" s="37" t="s">
        <v>8</v>
      </c>
      <c r="C10" s="43" t="s">
        <v>9</v>
      </c>
      <c r="D10" s="44">
        <f>SUM(D11:D18)</f>
        <v>25000000</v>
      </c>
    </row>
    <row r="11" spans="1:4" s="25" customFormat="1" x14ac:dyDescent="0.25">
      <c r="A11" s="36"/>
      <c r="B11" s="37"/>
      <c r="C11" s="38" t="s">
        <v>10</v>
      </c>
      <c r="D11" s="39">
        <v>5300000</v>
      </c>
    </row>
    <row r="12" spans="1:4" s="25" customFormat="1" x14ac:dyDescent="0.25">
      <c r="A12" s="36"/>
      <c r="B12" s="37"/>
      <c r="C12" s="38" t="s">
        <v>11</v>
      </c>
      <c r="D12" s="39">
        <v>5700000</v>
      </c>
    </row>
    <row r="13" spans="1:4" s="25" customFormat="1" x14ac:dyDescent="0.25">
      <c r="A13" s="36"/>
      <c r="B13" s="37"/>
      <c r="C13" s="38" t="s">
        <v>12</v>
      </c>
      <c r="D13" s="39">
        <v>2700000</v>
      </c>
    </row>
    <row r="14" spans="1:4" s="25" customFormat="1" x14ac:dyDescent="0.25">
      <c r="A14" s="36"/>
      <c r="B14" s="37"/>
      <c r="C14" s="38" t="s">
        <v>13</v>
      </c>
      <c r="D14" s="39">
        <v>2750000</v>
      </c>
    </row>
    <row r="15" spans="1:4" s="25" customFormat="1" x14ac:dyDescent="0.25">
      <c r="A15" s="36"/>
      <c r="B15" s="37"/>
      <c r="C15" s="38" t="s">
        <v>14</v>
      </c>
      <c r="D15" s="39">
        <v>2500000</v>
      </c>
    </row>
    <row r="16" spans="1:4" s="25" customFormat="1" ht="29.25" x14ac:dyDescent="0.25">
      <c r="A16" s="36"/>
      <c r="B16" s="37"/>
      <c r="C16" s="38" t="s">
        <v>15</v>
      </c>
      <c r="D16" s="39">
        <v>2250000</v>
      </c>
    </row>
    <row r="17" spans="1:4" s="25" customFormat="1" x14ac:dyDescent="0.25">
      <c r="A17" s="36"/>
      <c r="B17" s="37"/>
      <c r="C17" s="38" t="s">
        <v>16</v>
      </c>
      <c r="D17" s="39">
        <v>1600000</v>
      </c>
    </row>
    <row r="18" spans="1:4" s="13" customFormat="1" x14ac:dyDescent="0.25">
      <c r="A18" s="40"/>
      <c r="B18" s="41"/>
      <c r="C18" s="38" t="s">
        <v>17</v>
      </c>
      <c r="D18" s="39">
        <v>2200000</v>
      </c>
    </row>
    <row r="19" spans="1:4" s="26" customFormat="1" x14ac:dyDescent="0.25">
      <c r="A19" s="42"/>
      <c r="B19" s="37"/>
      <c r="C19" s="38"/>
      <c r="D19" s="39"/>
    </row>
    <row r="20" spans="1:4" s="25" customFormat="1" x14ac:dyDescent="0.25">
      <c r="A20" s="36">
        <v>2</v>
      </c>
      <c r="B20" s="37" t="s">
        <v>8</v>
      </c>
      <c r="C20" s="43" t="s">
        <v>18</v>
      </c>
      <c r="D20" s="44">
        <v>12000000</v>
      </c>
    </row>
    <row r="21" spans="1:4" s="26" customFormat="1" x14ac:dyDescent="0.25">
      <c r="A21" s="42"/>
      <c r="B21" s="37"/>
      <c r="C21" s="38" t="s">
        <v>19</v>
      </c>
      <c r="D21" s="39"/>
    </row>
    <row r="22" spans="1:4" s="13" customFormat="1" x14ac:dyDescent="0.25">
      <c r="A22" s="29"/>
      <c r="B22" s="28"/>
      <c r="C22" s="30"/>
      <c r="D22" s="31"/>
    </row>
    <row r="23" spans="1:4" s="26" customFormat="1" ht="31.5" x14ac:dyDescent="0.25">
      <c r="A23" s="42">
        <v>3</v>
      </c>
      <c r="B23" s="37" t="s">
        <v>20</v>
      </c>
      <c r="C23" s="43" t="s">
        <v>87</v>
      </c>
      <c r="D23" s="46">
        <f>SUM(D24:D29)</f>
        <v>63505000</v>
      </c>
    </row>
    <row r="24" spans="1:4" s="26" customFormat="1" ht="36.75" customHeight="1" x14ac:dyDescent="0.25">
      <c r="A24" s="42"/>
      <c r="B24" s="45" t="s">
        <v>21</v>
      </c>
      <c r="C24" s="38" t="s">
        <v>22</v>
      </c>
      <c r="D24" s="39">
        <v>24789000</v>
      </c>
    </row>
    <row r="25" spans="1:4" s="26" customFormat="1" x14ac:dyDescent="0.25">
      <c r="A25" s="42"/>
      <c r="B25" s="37"/>
      <c r="C25" s="38" t="s">
        <v>23</v>
      </c>
      <c r="D25" s="39">
        <v>1312000</v>
      </c>
    </row>
    <row r="26" spans="1:4" s="26" customFormat="1" ht="29.25" x14ac:dyDescent="0.25">
      <c r="A26" s="42"/>
      <c r="B26" s="37"/>
      <c r="C26" s="38" t="s">
        <v>24</v>
      </c>
      <c r="D26" s="39">
        <v>8993000</v>
      </c>
    </row>
    <row r="27" spans="1:4" s="26" customFormat="1" ht="29.25" x14ac:dyDescent="0.25">
      <c r="A27" s="42"/>
      <c r="B27" s="37"/>
      <c r="C27" s="38" t="s">
        <v>25</v>
      </c>
      <c r="D27" s="39">
        <v>6900000</v>
      </c>
    </row>
    <row r="28" spans="1:4" s="26" customFormat="1" x14ac:dyDescent="0.25">
      <c r="A28" s="42"/>
      <c r="B28" s="37"/>
      <c r="C28" s="38" t="s">
        <v>26</v>
      </c>
      <c r="D28" s="39">
        <v>13726000</v>
      </c>
    </row>
    <row r="29" spans="1:4" s="26" customFormat="1" ht="29.25" x14ac:dyDescent="0.25">
      <c r="A29" s="42"/>
      <c r="B29" s="37"/>
      <c r="C29" s="38" t="s">
        <v>27</v>
      </c>
      <c r="D29" s="39">
        <v>7785000</v>
      </c>
    </row>
    <row r="30" spans="1:4" s="26" customFormat="1" x14ac:dyDescent="0.25">
      <c r="A30" s="42"/>
      <c r="B30" s="37"/>
      <c r="C30" s="38"/>
      <c r="D30" s="39"/>
    </row>
    <row r="31" spans="1:4" s="26" customFormat="1" x14ac:dyDescent="0.25">
      <c r="A31" s="42">
        <v>4</v>
      </c>
      <c r="B31" s="37" t="s">
        <v>20</v>
      </c>
      <c r="C31" s="43" t="s">
        <v>28</v>
      </c>
      <c r="D31" s="46">
        <f>SUM(D32:D35)</f>
        <v>2000000</v>
      </c>
    </row>
    <row r="32" spans="1:4" s="26" customFormat="1" x14ac:dyDescent="0.25">
      <c r="A32" s="42"/>
      <c r="B32" s="45"/>
      <c r="C32" s="38" t="s">
        <v>29</v>
      </c>
      <c r="D32" s="39">
        <v>850000</v>
      </c>
    </row>
    <row r="33" spans="1:4" s="26" customFormat="1" x14ac:dyDescent="0.25">
      <c r="A33" s="42"/>
      <c r="B33" s="37"/>
      <c r="C33" s="38" t="s">
        <v>30</v>
      </c>
      <c r="D33" s="39">
        <v>400000</v>
      </c>
    </row>
    <row r="34" spans="1:4" s="26" customFormat="1" x14ac:dyDescent="0.25">
      <c r="A34" s="42"/>
      <c r="B34" s="37"/>
      <c r="C34" s="38" t="s">
        <v>31</v>
      </c>
      <c r="D34" s="39">
        <v>300000</v>
      </c>
    </row>
    <row r="35" spans="1:4" s="26" customFormat="1" x14ac:dyDescent="0.25">
      <c r="A35" s="42"/>
      <c r="B35" s="37"/>
      <c r="C35" s="38" t="s">
        <v>32</v>
      </c>
      <c r="D35" s="39">
        <v>450000</v>
      </c>
    </row>
    <row r="36" spans="1:4" s="26" customFormat="1" x14ac:dyDescent="0.25">
      <c r="A36" s="42"/>
      <c r="B36" s="37"/>
      <c r="C36" s="38"/>
      <c r="D36" s="39"/>
    </row>
    <row r="37" spans="1:4" s="25" customFormat="1" x14ac:dyDescent="0.25">
      <c r="A37" s="36">
        <v>5</v>
      </c>
      <c r="B37" s="37" t="s">
        <v>33</v>
      </c>
      <c r="C37" s="43" t="s">
        <v>34</v>
      </c>
      <c r="D37" s="44">
        <v>15210000</v>
      </c>
    </row>
    <row r="38" spans="1:4" s="26" customFormat="1" x14ac:dyDescent="0.25">
      <c r="A38" s="42"/>
      <c r="B38" s="37"/>
      <c r="C38" s="38" t="s">
        <v>35</v>
      </c>
      <c r="D38" s="39"/>
    </row>
    <row r="39" spans="1:4" s="26" customFormat="1" x14ac:dyDescent="0.25">
      <c r="A39" s="42"/>
      <c r="B39" s="37"/>
      <c r="C39" s="38"/>
      <c r="D39" s="39"/>
    </row>
    <row r="40" spans="1:4" s="25" customFormat="1" x14ac:dyDescent="0.25">
      <c r="A40" s="36">
        <v>6</v>
      </c>
      <c r="B40" s="37" t="s">
        <v>33</v>
      </c>
      <c r="C40" s="43" t="s">
        <v>36</v>
      </c>
      <c r="D40" s="44">
        <v>13000000</v>
      </c>
    </row>
    <row r="41" spans="1:4" s="26" customFormat="1" x14ac:dyDescent="0.25">
      <c r="A41" s="42"/>
      <c r="B41" s="37"/>
      <c r="C41" s="38" t="s">
        <v>37</v>
      </c>
      <c r="D41" s="39"/>
    </row>
    <row r="42" spans="1:4" s="26" customFormat="1" ht="29.25" x14ac:dyDescent="0.25">
      <c r="A42" s="42"/>
      <c r="B42" s="37"/>
      <c r="C42" s="38" t="s">
        <v>38</v>
      </c>
      <c r="D42" s="39"/>
    </row>
    <row r="43" spans="1:4" s="26" customFormat="1" x14ac:dyDescent="0.25">
      <c r="A43" s="42"/>
      <c r="B43" s="37"/>
      <c r="C43" s="38"/>
      <c r="D43" s="39"/>
    </row>
    <row r="44" spans="1:4" s="26" customFormat="1" ht="31.5" x14ac:dyDescent="0.25">
      <c r="A44" s="42">
        <v>7</v>
      </c>
      <c r="B44" s="37" t="s">
        <v>39</v>
      </c>
      <c r="C44" s="43" t="s">
        <v>40</v>
      </c>
      <c r="D44" s="46">
        <v>100000</v>
      </c>
    </row>
    <row r="45" spans="1:4" s="26" customFormat="1" ht="29.25" x14ac:dyDescent="0.25">
      <c r="A45" s="42"/>
      <c r="B45" s="37"/>
      <c r="C45" s="38" t="s">
        <v>41</v>
      </c>
      <c r="D45" s="46"/>
    </row>
    <row r="46" spans="1:4" s="26" customFormat="1" x14ac:dyDescent="0.25">
      <c r="A46" s="42"/>
      <c r="B46" s="37"/>
      <c r="C46" s="38"/>
      <c r="D46" s="46"/>
    </row>
    <row r="47" spans="1:4" s="47" customFormat="1" x14ac:dyDescent="0.25">
      <c r="A47" s="36">
        <v>8</v>
      </c>
      <c r="B47" s="37" t="s">
        <v>39</v>
      </c>
      <c r="C47" s="43" t="s">
        <v>42</v>
      </c>
      <c r="D47" s="44">
        <v>3524236</v>
      </c>
    </row>
    <row r="48" spans="1:4" s="25" customFormat="1" ht="22.5" customHeight="1" x14ac:dyDescent="0.25">
      <c r="A48" s="36"/>
      <c r="B48" s="45" t="s">
        <v>21</v>
      </c>
      <c r="C48" s="43"/>
      <c r="D48" s="44"/>
    </row>
    <row r="49" spans="1:4" s="25" customFormat="1" ht="22.5" customHeight="1" x14ac:dyDescent="0.25">
      <c r="A49" s="36"/>
      <c r="B49" s="45"/>
      <c r="C49" s="43"/>
      <c r="D49" s="44"/>
    </row>
    <row r="50" spans="1:4" s="47" customFormat="1" ht="31.5" x14ac:dyDescent="0.25">
      <c r="A50" s="36">
        <v>9</v>
      </c>
      <c r="B50" s="37" t="s">
        <v>39</v>
      </c>
      <c r="C50" s="43" t="s">
        <v>43</v>
      </c>
      <c r="D50" s="44">
        <v>190000</v>
      </c>
    </row>
    <row r="51" spans="1:4" s="25" customFormat="1" x14ac:dyDescent="0.25">
      <c r="A51" s="36"/>
      <c r="B51" s="37"/>
      <c r="C51" s="43"/>
      <c r="D51" s="44"/>
    </row>
    <row r="52" spans="1:4" s="47" customFormat="1" ht="31.5" x14ac:dyDescent="0.25">
      <c r="A52" s="36">
        <v>10</v>
      </c>
      <c r="B52" s="37" t="s">
        <v>39</v>
      </c>
      <c r="C52" s="43" t="s">
        <v>44</v>
      </c>
      <c r="D52" s="44">
        <v>300000</v>
      </c>
    </row>
    <row r="53" spans="1:4" s="47" customFormat="1" x14ac:dyDescent="0.25">
      <c r="A53" s="36"/>
      <c r="B53" s="37"/>
      <c r="C53" s="43"/>
      <c r="D53" s="44"/>
    </row>
    <row r="54" spans="1:4" s="47" customFormat="1" x14ac:dyDescent="0.25">
      <c r="A54" s="36">
        <v>11</v>
      </c>
      <c r="B54" s="37" t="s">
        <v>39</v>
      </c>
      <c r="C54" s="43" t="s">
        <v>45</v>
      </c>
      <c r="D54" s="44">
        <v>100000</v>
      </c>
    </row>
    <row r="55" spans="1:4" s="25" customFormat="1" x14ac:dyDescent="0.25">
      <c r="A55" s="36"/>
      <c r="B55" s="37"/>
      <c r="C55" s="43"/>
      <c r="D55" s="44"/>
    </row>
    <row r="56" spans="1:4" s="25" customFormat="1" x14ac:dyDescent="0.25">
      <c r="A56" s="36">
        <v>12</v>
      </c>
      <c r="B56" s="37" t="s">
        <v>46</v>
      </c>
      <c r="C56" s="43" t="s">
        <v>47</v>
      </c>
      <c r="D56" s="44">
        <f>SUM(D57:D59)</f>
        <v>4500000</v>
      </c>
    </row>
    <row r="57" spans="1:4" s="3" customFormat="1" ht="18" customHeight="1" x14ac:dyDescent="0.25">
      <c r="A57" s="49"/>
      <c r="B57" s="22"/>
      <c r="C57" s="38" t="s">
        <v>48</v>
      </c>
      <c r="D57" s="50">
        <v>1700000</v>
      </c>
    </row>
    <row r="58" spans="1:4" s="3" customFormat="1" ht="18" customHeight="1" x14ac:dyDescent="0.25">
      <c r="A58" s="49"/>
      <c r="B58" s="22"/>
      <c r="C58" s="38" t="s">
        <v>49</v>
      </c>
      <c r="D58" s="50">
        <v>1950000</v>
      </c>
    </row>
    <row r="59" spans="1:4" s="3" customFormat="1" ht="18" customHeight="1" x14ac:dyDescent="0.25">
      <c r="A59" s="49"/>
      <c r="B59" s="22"/>
      <c r="C59" s="38" t="s">
        <v>50</v>
      </c>
      <c r="D59" s="50">
        <v>850000</v>
      </c>
    </row>
    <row r="60" spans="1:4" s="3" customFormat="1" ht="15" x14ac:dyDescent="0.25">
      <c r="A60" s="49"/>
      <c r="B60" s="22"/>
      <c r="C60" s="38"/>
      <c r="D60" s="50"/>
    </row>
    <row r="61" spans="1:4" s="25" customFormat="1" x14ac:dyDescent="0.25">
      <c r="A61" s="36">
        <v>13</v>
      </c>
      <c r="B61" s="37" t="s">
        <v>46</v>
      </c>
      <c r="C61" s="43" t="s">
        <v>51</v>
      </c>
      <c r="D61" s="44">
        <f>SUM(D62)</f>
        <v>3390000</v>
      </c>
    </row>
    <row r="62" spans="1:4" s="3" customFormat="1" ht="15" x14ac:dyDescent="0.25">
      <c r="A62" s="49"/>
      <c r="B62" s="22"/>
      <c r="C62" s="38" t="s">
        <v>86</v>
      </c>
      <c r="D62" s="50">
        <v>3390000</v>
      </c>
    </row>
    <row r="63" spans="1:4" s="3" customFormat="1" ht="15" x14ac:dyDescent="0.25">
      <c r="A63" s="49"/>
      <c r="B63" s="22"/>
      <c r="C63" s="38"/>
      <c r="D63" s="50"/>
    </row>
    <row r="64" spans="1:4" s="25" customFormat="1" x14ac:dyDescent="0.25">
      <c r="A64" s="36">
        <v>14</v>
      </c>
      <c r="B64" s="37" t="s">
        <v>52</v>
      </c>
      <c r="C64" s="43" t="s">
        <v>53</v>
      </c>
      <c r="D64" s="44">
        <v>100000</v>
      </c>
    </row>
    <row r="65" spans="1:4" s="26" customFormat="1" ht="29.25" x14ac:dyDescent="0.25">
      <c r="A65" s="42"/>
      <c r="B65" s="37"/>
      <c r="C65" s="38" t="s">
        <v>54</v>
      </c>
      <c r="D65" s="46"/>
    </row>
    <row r="66" spans="1:4" s="3" customFormat="1" ht="15" x14ac:dyDescent="0.25">
      <c r="A66" s="49"/>
      <c r="B66" s="22"/>
      <c r="C66" s="38"/>
      <c r="D66" s="50"/>
    </row>
    <row r="67" spans="1:4" s="25" customFormat="1" x14ac:dyDescent="0.25">
      <c r="A67" s="36">
        <v>15</v>
      </c>
      <c r="B67" s="37" t="s">
        <v>55</v>
      </c>
      <c r="C67" s="43" t="s">
        <v>56</v>
      </c>
      <c r="D67" s="44">
        <v>220000</v>
      </c>
    </row>
    <row r="68" spans="1:4" s="3" customFormat="1" ht="15" x14ac:dyDescent="0.25">
      <c r="A68" s="49"/>
      <c r="B68" s="22"/>
      <c r="C68" s="38"/>
      <c r="D68" s="50"/>
    </row>
    <row r="69" spans="1:4" s="25" customFormat="1" ht="31.5" x14ac:dyDescent="0.25">
      <c r="A69" s="36">
        <v>16</v>
      </c>
      <c r="B69" s="37" t="s">
        <v>55</v>
      </c>
      <c r="C69" s="43" t="s">
        <v>57</v>
      </c>
      <c r="D69" s="44">
        <v>2000000</v>
      </c>
    </row>
    <row r="70" spans="1:4" s="25" customFormat="1" x14ac:dyDescent="0.25">
      <c r="A70" s="36"/>
      <c r="B70" s="37"/>
      <c r="C70" s="43"/>
      <c r="D70" s="44"/>
    </row>
    <row r="71" spans="1:4" s="25" customFormat="1" x14ac:dyDescent="0.25">
      <c r="A71" s="36">
        <v>17</v>
      </c>
      <c r="B71" s="37" t="s">
        <v>58</v>
      </c>
      <c r="C71" s="43" t="s">
        <v>59</v>
      </c>
      <c r="D71" s="44">
        <v>300000</v>
      </c>
    </row>
    <row r="72" spans="1:4" s="25" customFormat="1" x14ac:dyDescent="0.25">
      <c r="A72" s="36"/>
      <c r="B72" s="37"/>
      <c r="C72" s="43"/>
      <c r="D72" s="44"/>
    </row>
    <row r="73" spans="1:4" s="25" customFormat="1" x14ac:dyDescent="0.25">
      <c r="A73" s="36">
        <v>18</v>
      </c>
      <c r="B73" s="37" t="s">
        <v>58</v>
      </c>
      <c r="C73" s="43" t="s">
        <v>85</v>
      </c>
      <c r="D73" s="44">
        <v>5000000</v>
      </c>
    </row>
    <row r="74" spans="1:4" s="25" customFormat="1" x14ac:dyDescent="0.25">
      <c r="A74" s="36"/>
      <c r="B74" s="37"/>
      <c r="C74" s="43"/>
      <c r="D74" s="44"/>
    </row>
    <row r="75" spans="1:4" s="25" customFormat="1" x14ac:dyDescent="0.25">
      <c r="A75" s="36"/>
      <c r="B75" s="37"/>
      <c r="C75" s="43"/>
      <c r="D75" s="44"/>
    </row>
    <row r="76" spans="1:4" s="25" customFormat="1" x14ac:dyDescent="0.25">
      <c r="A76" s="36">
        <v>19</v>
      </c>
      <c r="B76" s="37" t="s">
        <v>60</v>
      </c>
      <c r="C76" s="43" t="s">
        <v>89</v>
      </c>
      <c r="D76" s="44">
        <f>SUM(D77:D79)</f>
        <v>11763000</v>
      </c>
    </row>
    <row r="77" spans="1:4" s="3" customFormat="1" ht="19.5" x14ac:dyDescent="0.25">
      <c r="A77" s="49"/>
      <c r="B77" s="45" t="s">
        <v>21</v>
      </c>
      <c r="C77" s="38" t="s">
        <v>90</v>
      </c>
      <c r="D77" s="50">
        <v>2920000</v>
      </c>
    </row>
    <row r="78" spans="1:4" s="3" customFormat="1" ht="15" x14ac:dyDescent="0.25">
      <c r="A78" s="49"/>
      <c r="B78" s="22"/>
      <c r="C78" s="38" t="s">
        <v>91</v>
      </c>
      <c r="D78" s="50">
        <v>3090000</v>
      </c>
    </row>
    <row r="79" spans="1:4" s="3" customFormat="1" ht="15" x14ac:dyDescent="0.25">
      <c r="A79" s="49"/>
      <c r="B79" s="22"/>
      <c r="C79" s="38" t="s">
        <v>92</v>
      </c>
      <c r="D79" s="50">
        <v>5753000</v>
      </c>
    </row>
    <row r="80" spans="1:4" s="25" customFormat="1" x14ac:dyDescent="0.25">
      <c r="A80" s="36"/>
      <c r="B80" s="37"/>
      <c r="C80" s="43"/>
      <c r="D80" s="44"/>
    </row>
    <row r="81" spans="1:4" s="25" customFormat="1" x14ac:dyDescent="0.25">
      <c r="A81" s="36">
        <v>20</v>
      </c>
      <c r="B81" s="37" t="s">
        <v>60</v>
      </c>
      <c r="C81" s="43" t="s">
        <v>89</v>
      </c>
      <c r="D81" s="44">
        <f>SUM(D82:D83)</f>
        <v>4149000</v>
      </c>
    </row>
    <row r="82" spans="1:4" s="3" customFormat="1" ht="29.25" x14ac:dyDescent="0.25">
      <c r="A82" s="49"/>
      <c r="B82" s="45"/>
      <c r="C82" s="38" t="s">
        <v>61</v>
      </c>
      <c r="D82" s="50">
        <v>2134000</v>
      </c>
    </row>
    <row r="83" spans="1:4" s="3" customFormat="1" ht="15" x14ac:dyDescent="0.25">
      <c r="A83" s="49"/>
      <c r="B83" s="22"/>
      <c r="C83" s="38" t="s">
        <v>93</v>
      </c>
      <c r="D83" s="50">
        <v>2015000</v>
      </c>
    </row>
    <row r="84" spans="1:4" s="25" customFormat="1" x14ac:dyDescent="0.25">
      <c r="A84" s="36"/>
      <c r="B84" s="37"/>
      <c r="C84" s="43"/>
      <c r="D84" s="44"/>
    </row>
    <row r="85" spans="1:4" s="25" customFormat="1" x14ac:dyDescent="0.25">
      <c r="A85" s="36"/>
      <c r="B85" s="37"/>
      <c r="D85" s="44"/>
    </row>
    <row r="86" spans="1:4" s="25" customFormat="1" x14ac:dyDescent="0.25">
      <c r="A86" s="36">
        <v>21</v>
      </c>
      <c r="B86" s="37" t="s">
        <v>60</v>
      </c>
      <c r="C86" s="43" t="s">
        <v>88</v>
      </c>
      <c r="D86" s="44">
        <f>SUM(D87:D92)</f>
        <v>4925500</v>
      </c>
    </row>
    <row r="87" spans="1:4" s="25" customFormat="1" x14ac:dyDescent="0.25">
      <c r="A87" s="36"/>
      <c r="B87" s="45"/>
      <c r="C87" s="38" t="s">
        <v>62</v>
      </c>
      <c r="D87" s="48">
        <v>495000</v>
      </c>
    </row>
    <row r="88" spans="1:4" s="25" customFormat="1" x14ac:dyDescent="0.25">
      <c r="A88" s="36"/>
      <c r="B88" s="37"/>
      <c r="C88" s="38" t="s">
        <v>63</v>
      </c>
      <c r="D88" s="48">
        <v>896000</v>
      </c>
    </row>
    <row r="89" spans="1:4" s="25" customFormat="1" x14ac:dyDescent="0.25">
      <c r="A89" s="36"/>
      <c r="B89" s="37"/>
      <c r="C89" s="38" t="s">
        <v>64</v>
      </c>
      <c r="D89" s="48">
        <v>541500</v>
      </c>
    </row>
    <row r="90" spans="1:4" s="25" customFormat="1" x14ac:dyDescent="0.25">
      <c r="A90" s="36"/>
      <c r="B90" s="37"/>
      <c r="C90" s="38" t="s">
        <v>65</v>
      </c>
      <c r="D90" s="48">
        <v>550000</v>
      </c>
    </row>
    <row r="91" spans="1:4" s="25" customFormat="1" ht="29.25" x14ac:dyDescent="0.25">
      <c r="A91" s="36"/>
      <c r="B91" s="37"/>
      <c r="C91" s="38" t="s">
        <v>66</v>
      </c>
      <c r="D91" s="48">
        <v>1100000</v>
      </c>
    </row>
    <row r="92" spans="1:4" s="25" customFormat="1" x14ac:dyDescent="0.25">
      <c r="A92" s="36"/>
      <c r="B92" s="37"/>
      <c r="C92" s="38" t="s">
        <v>67</v>
      </c>
      <c r="D92" s="48">
        <v>1343000</v>
      </c>
    </row>
    <row r="93" spans="1:4" s="25" customFormat="1" x14ac:dyDescent="0.25">
      <c r="A93" s="36"/>
      <c r="B93" s="37"/>
      <c r="C93" s="38"/>
      <c r="D93" s="48"/>
    </row>
    <row r="94" spans="1:4" s="25" customFormat="1" x14ac:dyDescent="0.25">
      <c r="A94" s="36">
        <v>22</v>
      </c>
      <c r="B94" s="37" t="s">
        <v>60</v>
      </c>
      <c r="C94" s="43" t="s">
        <v>68</v>
      </c>
      <c r="D94" s="44">
        <v>650000</v>
      </c>
    </row>
    <row r="95" spans="1:4" s="25" customFormat="1" x14ac:dyDescent="0.25">
      <c r="A95" s="36"/>
      <c r="B95" s="37"/>
      <c r="C95" s="38"/>
      <c r="D95" s="48"/>
    </row>
    <row r="96" spans="1:4" s="25" customFormat="1" x14ac:dyDescent="0.25">
      <c r="A96" s="36">
        <v>23</v>
      </c>
      <c r="B96" s="37" t="s">
        <v>60</v>
      </c>
      <c r="C96" s="43" t="s">
        <v>69</v>
      </c>
      <c r="D96" s="44">
        <v>242000</v>
      </c>
    </row>
    <row r="97" spans="1:4" s="25" customFormat="1" x14ac:dyDescent="0.25">
      <c r="A97" s="36"/>
      <c r="B97" s="37"/>
      <c r="C97" s="38"/>
      <c r="D97" s="48"/>
    </row>
    <row r="98" spans="1:4" s="25" customFormat="1" ht="31.5" x14ac:dyDescent="0.25">
      <c r="A98" s="36">
        <v>24</v>
      </c>
      <c r="B98" s="37" t="s">
        <v>60</v>
      </c>
      <c r="C98" s="43" t="s">
        <v>70</v>
      </c>
      <c r="D98" s="44">
        <v>50000</v>
      </c>
    </row>
    <row r="99" spans="1:4" s="25" customFormat="1" x14ac:dyDescent="0.25">
      <c r="A99" s="36"/>
      <c r="B99" s="37"/>
      <c r="C99" s="43"/>
      <c r="D99" s="44"/>
    </row>
    <row r="100" spans="1:4" s="25" customFormat="1" ht="31.5" x14ac:dyDescent="0.25">
      <c r="A100" s="36">
        <v>25</v>
      </c>
      <c r="B100" s="37" t="s">
        <v>60</v>
      </c>
      <c r="C100" s="51" t="s">
        <v>71</v>
      </c>
      <c r="D100" s="44">
        <v>10000</v>
      </c>
    </row>
    <row r="101" spans="1:4" s="25" customFormat="1" x14ac:dyDescent="0.25">
      <c r="A101" s="36"/>
      <c r="B101" s="37"/>
      <c r="C101" s="43"/>
      <c r="D101" s="44"/>
    </row>
    <row r="102" spans="1:4" s="25" customFormat="1" x14ac:dyDescent="0.25">
      <c r="A102" s="36">
        <v>26</v>
      </c>
      <c r="B102" s="37" t="s">
        <v>60</v>
      </c>
      <c r="C102" s="43" t="s">
        <v>72</v>
      </c>
      <c r="D102" s="44">
        <v>3500000</v>
      </c>
    </row>
    <row r="103" spans="1:4" s="25" customFormat="1" x14ac:dyDescent="0.25">
      <c r="A103" s="36"/>
      <c r="B103" s="37"/>
      <c r="C103" s="43"/>
      <c r="D103" s="44"/>
    </row>
    <row r="104" spans="1:4" s="25" customFormat="1" x14ac:dyDescent="0.25">
      <c r="A104" s="36">
        <v>27</v>
      </c>
      <c r="B104" s="37" t="s">
        <v>73</v>
      </c>
      <c r="C104" s="43" t="s">
        <v>74</v>
      </c>
      <c r="D104" s="44">
        <f>SUM(D105:D110)</f>
        <v>3915343.5300000003</v>
      </c>
    </row>
    <row r="105" spans="1:4" s="25" customFormat="1" x14ac:dyDescent="0.25">
      <c r="A105" s="36"/>
      <c r="B105" s="37"/>
      <c r="C105" s="38" t="s">
        <v>75</v>
      </c>
      <c r="D105" s="48">
        <v>217428.53</v>
      </c>
    </row>
    <row r="106" spans="1:4" s="25" customFormat="1" x14ac:dyDescent="0.25">
      <c r="A106" s="36"/>
      <c r="B106" s="37"/>
      <c r="C106" s="38" t="s">
        <v>76</v>
      </c>
      <c r="D106" s="48">
        <v>248050</v>
      </c>
    </row>
    <row r="107" spans="1:4" s="3" customFormat="1" ht="15" x14ac:dyDescent="0.25">
      <c r="A107" s="49"/>
      <c r="B107" s="22"/>
      <c r="C107" s="38" t="s">
        <v>77</v>
      </c>
      <c r="D107" s="50">
        <v>222640</v>
      </c>
    </row>
    <row r="108" spans="1:4" s="3" customFormat="1" ht="15" x14ac:dyDescent="0.25">
      <c r="A108" s="49"/>
      <c r="B108" s="22"/>
      <c r="C108" s="38" t="s">
        <v>78</v>
      </c>
      <c r="D108" s="50">
        <v>27225</v>
      </c>
    </row>
    <row r="109" spans="1:4" s="26" customFormat="1" x14ac:dyDescent="0.25">
      <c r="A109" s="42"/>
      <c r="B109" s="37"/>
      <c r="C109" s="38" t="s">
        <v>79</v>
      </c>
      <c r="D109" s="39">
        <v>3000000</v>
      </c>
    </row>
    <row r="110" spans="1:4" s="26" customFormat="1" x14ac:dyDescent="0.25">
      <c r="A110" s="42"/>
      <c r="B110" s="37"/>
      <c r="C110" s="38" t="s">
        <v>80</v>
      </c>
      <c r="D110" s="39">
        <v>200000</v>
      </c>
    </row>
    <row r="111" spans="1:4" s="26" customFormat="1" x14ac:dyDescent="0.25">
      <c r="A111" s="42"/>
      <c r="B111" s="37"/>
      <c r="C111" s="38"/>
      <c r="D111" s="39"/>
    </row>
    <row r="112" spans="1:4" s="54" customFormat="1" ht="15" x14ac:dyDescent="0.25">
      <c r="A112" s="42">
        <v>28</v>
      </c>
      <c r="B112" s="56"/>
      <c r="C112" s="52" t="s">
        <v>81</v>
      </c>
      <c r="D112" s="53">
        <v>146115000</v>
      </c>
    </row>
    <row r="113" spans="1:4" s="54" customFormat="1" ht="15" x14ac:dyDescent="0.25">
      <c r="A113" s="42"/>
      <c r="B113" s="57" t="s">
        <v>82</v>
      </c>
      <c r="C113" s="58" t="s">
        <v>95</v>
      </c>
      <c r="D113" s="59">
        <v>143115000</v>
      </c>
    </row>
    <row r="114" spans="1:4" s="54" customFormat="1" ht="15" x14ac:dyDescent="0.25">
      <c r="A114" s="42"/>
      <c r="B114" s="57" t="s">
        <v>33</v>
      </c>
      <c r="C114" s="58" t="s">
        <v>96</v>
      </c>
      <c r="D114" s="59">
        <v>600000</v>
      </c>
    </row>
    <row r="115" spans="1:4" s="54" customFormat="1" ht="15" x14ac:dyDescent="0.25">
      <c r="A115" s="42"/>
      <c r="B115" s="57" t="s">
        <v>33</v>
      </c>
      <c r="C115" s="58" t="s">
        <v>97</v>
      </c>
      <c r="D115" s="59">
        <v>600000</v>
      </c>
    </row>
    <row r="116" spans="1:4" s="54" customFormat="1" ht="15" x14ac:dyDescent="0.25">
      <c r="A116" s="42"/>
      <c r="B116" s="57" t="s">
        <v>33</v>
      </c>
      <c r="C116" s="58" t="s">
        <v>98</v>
      </c>
      <c r="D116" s="59">
        <v>600000</v>
      </c>
    </row>
    <row r="117" spans="1:4" s="54" customFormat="1" ht="15" x14ac:dyDescent="0.25">
      <c r="A117" s="42"/>
      <c r="B117" s="57" t="s">
        <v>33</v>
      </c>
      <c r="C117" s="58" t="s">
        <v>99</v>
      </c>
      <c r="D117" s="59">
        <v>1200000</v>
      </c>
    </row>
    <row r="118" spans="1:4" s="54" customFormat="1" ht="15" x14ac:dyDescent="0.25">
      <c r="A118" s="42"/>
      <c r="B118" s="21"/>
      <c r="C118" s="52"/>
      <c r="D118" s="53"/>
    </row>
    <row r="119" spans="1:4" s="26" customFormat="1" x14ac:dyDescent="0.25">
      <c r="A119" s="42"/>
      <c r="B119" s="37"/>
      <c r="C119" s="38"/>
      <c r="D119" s="39"/>
    </row>
    <row r="120" spans="1:4" s="54" customFormat="1" ht="15" x14ac:dyDescent="0.25">
      <c r="A120" s="42">
        <v>29</v>
      </c>
      <c r="B120" s="21" t="s">
        <v>83</v>
      </c>
      <c r="C120" s="55" t="s">
        <v>84</v>
      </c>
      <c r="D120" s="53">
        <v>20000000</v>
      </c>
    </row>
    <row r="121" spans="1:4" s="26" customFormat="1" x14ac:dyDescent="0.25">
      <c r="A121" s="42"/>
      <c r="B121" s="37"/>
      <c r="C121" s="38"/>
      <c r="D121" s="39"/>
    </row>
    <row r="122" spans="1:4" s="27" customFormat="1" ht="21" customHeight="1" thickBot="1" x14ac:dyDescent="0.3">
      <c r="A122" s="32" t="s">
        <v>3</v>
      </c>
      <c r="B122" s="33"/>
      <c r="C122" s="32"/>
      <c r="D122" s="34">
        <f>SUM(D10,D20,D23,D31,D37,D40,D44,D47,D50,D52,D54,D56,D61,D64,D67,D69,D71,D73,D76,D81,D86,D94,D96,D98,D100,D102,D104,D112,D120)</f>
        <v>345759079.52999997</v>
      </c>
    </row>
    <row r="123" spans="1:4" ht="16.5" thickTop="1" x14ac:dyDescent="0.25"/>
  </sheetData>
  <mergeCells count="1">
    <mergeCell ref="A8:B8"/>
  </mergeCells>
  <pageMargins left="0.70866141732283472" right="0.70866141732283472" top="0.78740157480314965" bottom="0.78740157480314965" header="0.31496062992125984" footer="0.31496062992125984"/>
  <pageSetup paperSize="9" scale="65" firstPageNumber="60" orientation="portrait" useFirstPageNumber="1" r:id="rId1"/>
  <headerFooter>
    <oddFooter>&amp;L&amp;"-,Kurzíva"Zastupitelstvo Olomouckého kraje 19. 6. 2023
6.1. - Rozpočet Olomouckého kraje 2022 - závěrečný účet
Příloha č. 12: Zůstatek na bankovních účtech Olomouckého kraje k 31.12.2022 a finanční vypořádání&amp;R&amp;"-,Kurzíva"Strana &amp;P (celkem 293)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2023-05-30T07:27:15Z</cp:lastPrinted>
  <dcterms:created xsi:type="dcterms:W3CDTF">2018-01-22T12:45:24Z</dcterms:created>
  <dcterms:modified xsi:type="dcterms:W3CDTF">2023-05-30T07:27:18Z</dcterms:modified>
</cp:coreProperties>
</file>