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17\Zastupitelstvo\ZOK 19.6.2017\"/>
    </mc:Choice>
  </mc:AlternateContent>
  <bookViews>
    <workbookView xWindow="0" yWindow="60" windowWidth="15195" windowHeight="9210"/>
  </bookViews>
  <sheets>
    <sheet name="Příloha č. 1" sheetId="1" r:id="rId1"/>
    <sheet name="Příloha č. 2" sheetId="6" r:id="rId2"/>
    <sheet name="Příloha č. 3" sheetId="4" r:id="rId3"/>
    <sheet name="Příloha č. 4" sheetId="7" r:id="rId4"/>
    <sheet name="Příloha  č. 5" sheetId="5" r:id="rId5"/>
  </sheets>
  <definedNames>
    <definedName name="_xlnm.Print_Area" localSheetId="0">'Příloha č. 1'!$A$1:$E$1100</definedName>
    <definedName name="_xlnm.Print_Area" localSheetId="1">'Příloha č. 2'!$A$1:$E$677</definedName>
    <definedName name="_xlnm.Print_Area" localSheetId="2">'Příloha č. 3'!$A$1:$E$85</definedName>
    <definedName name="_xlnm.Print_Area" localSheetId="3">'Příloha č. 4'!$A$1:$E$76</definedName>
  </definedNames>
  <calcPr calcId="162913"/>
</workbook>
</file>

<file path=xl/calcChain.xml><?xml version="1.0" encoding="utf-8"?>
<calcChain xmlns="http://schemas.openxmlformats.org/spreadsheetml/2006/main">
  <c r="B56" i="5" l="1"/>
  <c r="C54" i="5"/>
  <c r="B54" i="5"/>
  <c r="B49" i="5"/>
  <c r="B57" i="5" s="1"/>
  <c r="B47" i="5"/>
  <c r="C43" i="5"/>
  <c r="C38" i="5"/>
  <c r="C37" i="5"/>
  <c r="C35" i="5"/>
  <c r="C47" i="5" s="1"/>
  <c r="C49" i="5" s="1"/>
  <c r="C57" i="5" s="1"/>
  <c r="C32" i="5"/>
  <c r="B29" i="5"/>
  <c r="B27" i="5"/>
  <c r="C23" i="5"/>
  <c r="C20" i="5"/>
  <c r="C15" i="5"/>
  <c r="C14" i="5"/>
  <c r="C12" i="5"/>
  <c r="C8" i="5"/>
  <c r="C27" i="5" s="1"/>
  <c r="C29" i="5" s="1"/>
  <c r="C56" i="5" s="1"/>
  <c r="E75" i="7"/>
  <c r="E68" i="7"/>
  <c r="E49" i="7"/>
  <c r="E42" i="7"/>
  <c r="E24" i="7"/>
  <c r="E17" i="7"/>
  <c r="E677" i="6"/>
  <c r="E669" i="6"/>
  <c r="E649" i="6"/>
  <c r="E641" i="6"/>
  <c r="E614" i="6"/>
  <c r="E594" i="6"/>
  <c r="E564" i="6"/>
  <c r="E542" i="6"/>
  <c r="E514" i="6"/>
  <c r="E492" i="6"/>
  <c r="E485" i="6"/>
  <c r="E467" i="6"/>
  <c r="E460" i="6"/>
  <c r="E441" i="6"/>
  <c r="E434" i="6"/>
  <c r="E415" i="6"/>
  <c r="E408" i="6"/>
  <c r="E387" i="6"/>
  <c r="E380" i="6"/>
  <c r="E361" i="6"/>
  <c r="E360" i="6"/>
  <c r="E362" i="6" s="1"/>
  <c r="E341" i="6"/>
  <c r="E320" i="6"/>
  <c r="E294" i="6"/>
  <c r="E287" i="6"/>
  <c r="E280" i="6"/>
  <c r="E250" i="6"/>
  <c r="E243" i="6"/>
  <c r="E222" i="6"/>
  <c r="E215" i="6"/>
  <c r="E195" i="6"/>
  <c r="E188" i="6"/>
  <c r="E170" i="6"/>
  <c r="E163" i="6"/>
  <c r="E141" i="6"/>
  <c r="E133" i="6"/>
  <c r="E112" i="6"/>
  <c r="E103" i="6"/>
  <c r="E84" i="6"/>
  <c r="E77" i="6"/>
  <c r="E70" i="6"/>
  <c r="E47" i="6"/>
  <c r="E40" i="6"/>
  <c r="E22" i="6"/>
  <c r="E15" i="6"/>
  <c r="E1099" i="1" l="1"/>
  <c r="E1090" i="1"/>
  <c r="E1070" i="1"/>
  <c r="E1069" i="1"/>
  <c r="E1071" i="1" s="1"/>
  <c r="E1063" i="1"/>
  <c r="E1047" i="1"/>
  <c r="E1036" i="1"/>
  <c r="E1019" i="1"/>
  <c r="E1012" i="1"/>
  <c r="E1005" i="1"/>
  <c r="E982" i="1"/>
  <c r="E983" i="1" s="1"/>
  <c r="E975" i="1"/>
  <c r="E954" i="1"/>
  <c r="E953" i="1"/>
  <c r="E955" i="1" s="1"/>
  <c r="E927" i="1"/>
  <c r="E926" i="1"/>
  <c r="E905" i="1"/>
  <c r="E878" i="1"/>
  <c r="E856" i="1"/>
  <c r="E855" i="1"/>
  <c r="E836" i="1"/>
  <c r="E829" i="1"/>
  <c r="E827" i="1"/>
  <c r="E821" i="1"/>
  <c r="E818" i="1"/>
  <c r="E798" i="1"/>
  <c r="E779" i="1"/>
  <c r="E759" i="1"/>
  <c r="E733" i="1"/>
  <c r="E736" i="1" s="1"/>
  <c r="E715" i="1"/>
  <c r="E694" i="1"/>
  <c r="E666" i="1"/>
  <c r="E665" i="1"/>
  <c r="E664" i="1"/>
  <c r="E663" i="1"/>
  <c r="E667" i="1" s="1"/>
  <c r="E643" i="1"/>
  <c r="E642" i="1"/>
  <c r="E644" i="1" s="1"/>
  <c r="E618" i="1"/>
  <c r="E595" i="1"/>
  <c r="E592" i="1"/>
  <c r="E596" i="1" s="1"/>
  <c r="E571" i="1"/>
  <c r="E546" i="1"/>
  <c r="E547" i="1" s="1"/>
  <c r="E541" i="1"/>
  <c r="E540" i="1"/>
  <c r="E543" i="1" s="1"/>
  <c r="E519" i="1"/>
  <c r="E514" i="1"/>
  <c r="E513" i="1"/>
  <c r="E515" i="1" s="1"/>
  <c r="E493" i="1"/>
  <c r="E474" i="1"/>
  <c r="E462" i="1"/>
  <c r="E442" i="1"/>
  <c r="E434" i="1"/>
  <c r="E412" i="1"/>
  <c r="E404" i="1"/>
  <c r="E382" i="1"/>
  <c r="E385" i="1" s="1"/>
  <c r="E379" i="1"/>
  <c r="E370" i="1"/>
  <c r="E358" i="1"/>
  <c r="E338" i="1"/>
  <c r="E331" i="1"/>
  <c r="E303" i="1"/>
  <c r="E296" i="1"/>
  <c r="E276" i="1"/>
  <c r="E267" i="1"/>
  <c r="E247" i="1"/>
  <c r="E226" i="1"/>
  <c r="E198" i="1"/>
  <c r="E191" i="1"/>
  <c r="E183" i="1"/>
  <c r="E184" i="1" s="1"/>
  <c r="E163" i="1"/>
  <c r="E153" i="1"/>
  <c r="E132" i="1"/>
  <c r="E123" i="1"/>
  <c r="E124" i="1" s="1"/>
  <c r="E102" i="1"/>
  <c r="E95" i="1"/>
  <c r="E76" i="1"/>
  <c r="E69" i="1"/>
  <c r="E45" i="1"/>
  <c r="E38" i="1"/>
  <c r="E15" i="1"/>
  <c r="E84" i="4"/>
  <c r="E77" i="4"/>
  <c r="E70" i="4"/>
  <c r="E52" i="4"/>
  <c r="E45" i="4"/>
  <c r="E26" i="4"/>
  <c r="E19" i="4"/>
  <c r="E831" i="1" l="1"/>
  <c r="E857" i="1"/>
  <c r="E928" i="1"/>
</calcChain>
</file>

<file path=xl/comments1.xml><?xml version="1.0" encoding="utf-8"?>
<comments xmlns="http://schemas.openxmlformats.org/spreadsheetml/2006/main">
  <authors>
    <author>Navrátilová Lenka</author>
  </authors>
  <commentList>
    <comment ref="C6" authorId="0" shapeId="0">
      <text>
        <r>
          <rPr>
            <b/>
            <sz val="8"/>
            <color indexed="81"/>
            <rFont val="Tahoma"/>
            <family val="2"/>
            <charset val="238"/>
          </rPr>
          <t>Navrátilová Lenka:</t>
        </r>
        <r>
          <rPr>
            <b/>
            <sz val="10"/>
            <color indexed="81"/>
            <rFont val="Tahoma"/>
            <family val="2"/>
            <charset val="238"/>
          </rPr>
          <t xml:space="preserve">
</t>
        </r>
        <r>
          <rPr>
            <sz val="8"/>
            <color indexed="81"/>
            <rFont val="Tahoma"/>
            <family val="2"/>
            <charset val="238"/>
          </rPr>
          <t>169-156</t>
        </r>
        <r>
          <rPr>
            <b/>
            <sz val="10"/>
            <color indexed="81"/>
            <rFont val="Tahoma"/>
            <family val="2"/>
            <charset val="238"/>
          </rPr>
          <t xml:space="preserve">
</t>
        </r>
        <r>
          <rPr>
            <sz val="8"/>
            <color indexed="81"/>
            <rFont val="Tahoma"/>
            <family val="2"/>
            <charset val="238"/>
          </rPr>
          <t xml:space="preserve">213+898
</t>
        </r>
      </text>
    </comment>
    <comment ref="C7" authorId="0" shapeId="0">
      <text>
        <r>
          <rPr>
            <b/>
            <sz val="10"/>
            <color indexed="81"/>
            <rFont val="Tahoma"/>
            <family val="2"/>
            <charset val="238"/>
          </rPr>
          <t xml:space="preserve">Navrátilová Lenka:
69+5
167+113
</t>
        </r>
      </text>
    </comment>
    <comment ref="C8" authorId="0" shapeId="0">
      <text>
        <r>
          <rPr>
            <b/>
            <sz val="8"/>
            <color indexed="81"/>
            <rFont val="Tahoma"/>
            <family val="2"/>
            <charset val="238"/>
          </rPr>
          <t>Navrátilová Lenka:</t>
        </r>
        <r>
          <rPr>
            <sz val="8"/>
            <color indexed="81"/>
            <rFont val="Tahoma"/>
            <family val="2"/>
            <charset val="238"/>
          </rPr>
          <t xml:space="preserve">
7+190 poj š
34+52 poj z
48+1 poj
57+293 prominuté odvody a penále
70+47 poj š
71+211 poj š
99+49 dobropis inv
135+120 vratka osr
167+91
168+49
173+114 poj š
174+129 poj š
211+828
212+1
239+1
240+553
</t>
        </r>
      </text>
    </comment>
    <comment ref="C12" authorId="0" shapeId="0">
      <text>
        <r>
          <rPr>
            <b/>
            <sz val="8"/>
            <color indexed="81"/>
            <rFont val="Tahoma"/>
            <family val="2"/>
            <charset val="238"/>
          </rPr>
          <t>Navrátilová Lenka:</t>
        </r>
        <r>
          <rPr>
            <sz val="8"/>
            <color indexed="81"/>
            <rFont val="Tahoma"/>
            <family val="2"/>
            <charset val="238"/>
          </rPr>
          <t xml:space="preserve">
1+5775984
2+66000
46+1366
47+11208
62+10646
63+8204
64+3857
65+30
72-59
97+4594
104+8964
105+667
114+9429
115+172
117+898
123-215
125+420
137+73500
138+1517
139+188
143-27
171+9126
175-479
176-19
218-172
219-14
</t>
        </r>
      </text>
    </comment>
    <comment ref="C13" authorId="0" shapeId="0">
      <text>
        <r>
          <rPr>
            <b/>
            <sz val="10"/>
            <color indexed="81"/>
            <rFont val="Tahoma"/>
            <family val="2"/>
            <charset val="238"/>
          </rPr>
          <t xml:space="preserve">Navrátilová Lenka:
215+10
</t>
        </r>
      </text>
    </comment>
    <comment ref="C14" authorId="0" shapeId="0">
      <text>
        <r>
          <rPr>
            <b/>
            <sz val="8"/>
            <color indexed="81"/>
            <rFont val="Tahoma"/>
            <family val="2"/>
            <charset val="238"/>
          </rPr>
          <t>Navrátilová Lenka:</t>
        </r>
        <r>
          <rPr>
            <sz val="8"/>
            <color indexed="81"/>
            <rFont val="Tahoma"/>
            <family val="2"/>
            <charset val="238"/>
          </rPr>
          <t xml:space="preserve">
4+689181
44+3000 s+z
216+3000 s+z
</t>
        </r>
      </text>
    </comment>
    <comment ref="C15" authorId="0" shapeId="0">
      <text>
        <r>
          <rPr>
            <b/>
            <sz val="10"/>
            <color indexed="81"/>
            <rFont val="Tahoma"/>
            <family val="2"/>
            <charset val="238"/>
          </rPr>
          <t xml:space="preserve">Navrátilová Lenka:
60+147
126+480
214+304
</t>
        </r>
      </text>
    </comment>
    <comment ref="C16" authorId="0" shapeId="0">
      <text>
        <r>
          <rPr>
            <sz val="8"/>
            <color indexed="81"/>
            <rFont val="Tahoma"/>
            <family val="2"/>
            <charset val="238"/>
          </rPr>
          <t>Navrátilová Lenka:
31+112</t>
        </r>
        <r>
          <rPr>
            <b/>
            <sz val="10"/>
            <color indexed="81"/>
            <rFont val="Tahoma"/>
            <family val="2"/>
            <charset val="238"/>
          </rPr>
          <t xml:space="preserve">
61+3
127+5661
136+30
172+11
210+23105
</t>
        </r>
      </text>
    </comment>
    <comment ref="C17" authorId="0" shapeId="0">
      <text>
        <r>
          <rPr>
            <b/>
            <sz val="8"/>
            <color indexed="81"/>
            <rFont val="Tahoma"/>
            <family val="2"/>
            <charset val="238"/>
          </rPr>
          <t>Navrátilová Lenka:</t>
        </r>
        <r>
          <rPr>
            <b/>
            <sz val="10"/>
            <color indexed="81"/>
            <rFont val="Tahoma"/>
            <family val="2"/>
            <charset val="238"/>
          </rPr>
          <t xml:space="preserve">
</t>
        </r>
        <r>
          <rPr>
            <sz val="8"/>
            <color indexed="81"/>
            <rFont val="Tahoma"/>
            <family val="2"/>
            <charset val="238"/>
          </rPr>
          <t xml:space="preserve">32+15
208+15
209+446
</t>
        </r>
        <r>
          <rPr>
            <b/>
            <sz val="10"/>
            <color indexed="81"/>
            <rFont val="Tahoma"/>
            <family val="2"/>
            <charset val="238"/>
          </rPr>
          <t xml:space="preserve">
</t>
        </r>
      </text>
    </comment>
    <comment ref="C20" authorId="0" shapeId="0">
      <text>
        <r>
          <rPr>
            <b/>
            <sz val="8"/>
            <color indexed="81"/>
            <rFont val="Tahoma"/>
            <family val="2"/>
            <charset val="238"/>
          </rPr>
          <t>Navrátilová Lenka:</t>
        </r>
        <r>
          <rPr>
            <sz val="8"/>
            <color indexed="81"/>
            <rFont val="Tahoma"/>
            <family val="2"/>
            <charset val="238"/>
          </rPr>
          <t xml:space="preserve">
5+4972 š do inv
6+155 š do inv
51+126 s+z do rez
73+80 po na omp
129-1 š z rez
207+30817 z (do rez 4817 a na splátky 26000)
220-1604 z do rez
</t>
        </r>
      </text>
    </comment>
    <comment ref="C23" authorId="0" shapeId="0">
      <text>
        <r>
          <rPr>
            <b/>
            <sz val="8"/>
            <color indexed="81"/>
            <rFont val="Tahoma"/>
            <family val="2"/>
            <charset val="238"/>
          </rPr>
          <t>Navrátilová Lenka:</t>
        </r>
        <r>
          <rPr>
            <sz val="8"/>
            <color indexed="81"/>
            <rFont val="Tahoma"/>
            <family val="2"/>
            <charset val="238"/>
          </rPr>
          <t xml:space="preserve">
3+4144
9+34906 (8115 76719)
66+173
67+6986
101+735
116+269
140+3191
142+3000
163+28382
217+35
237+37
238+215
</t>
        </r>
      </text>
    </comment>
    <comment ref="C24" authorId="0" shapeId="0">
      <text>
        <r>
          <rPr>
            <b/>
            <sz val="10"/>
            <color indexed="81"/>
            <rFont val="Tahoma"/>
            <family val="2"/>
            <charset val="238"/>
          </rPr>
          <t>N</t>
        </r>
        <r>
          <rPr>
            <b/>
            <sz val="8"/>
            <color indexed="81"/>
            <rFont val="Tahoma"/>
            <family val="2"/>
            <charset val="238"/>
          </rPr>
          <t xml:space="preserve">avrátilová Lenka:
</t>
        </r>
        <r>
          <rPr>
            <sz val="8"/>
            <color indexed="81"/>
            <rFont val="Tahoma"/>
            <family val="2"/>
            <charset val="238"/>
          </rPr>
          <t>241+856 dep do rez</t>
        </r>
      </text>
    </comment>
    <comment ref="C26" authorId="0" shapeId="0">
      <text>
        <r>
          <rPr>
            <b/>
            <sz val="10"/>
            <color indexed="81"/>
            <rFont val="Tahoma"/>
            <family val="2"/>
            <charset val="238"/>
          </rPr>
          <t xml:space="preserve">Navrátilová Lenka:
43+38 (+8115 1642)
45+1483 (+8115 34)
141+1353
</t>
        </r>
      </text>
    </comment>
    <comment ref="C32" authorId="0" shapeId="0">
      <text>
        <r>
          <rPr>
            <b/>
            <sz val="8"/>
            <color indexed="81"/>
            <rFont val="Tahoma"/>
            <family val="2"/>
            <charset val="238"/>
          </rPr>
          <t>Navrátilová Lenka:</t>
        </r>
        <r>
          <rPr>
            <sz val="8"/>
            <color indexed="81"/>
            <rFont val="Tahoma"/>
            <family val="2"/>
            <charset val="238"/>
          </rPr>
          <t xml:space="preserve">
33+128
48+1 poj
57+293 prominuté odvody a penále
51+126 s+z do rez
69+5
73+80 po na omp
101+735
129-1 š z rez
135+120 vratka osr
166+9051
167+113
167+91
207+4817 (celkem 30817)
211+828
212+1
213+898
220-1604 z do rez
239+1
240+553
241+856 dep do rez
</t>
        </r>
      </text>
    </comment>
    <comment ref="C34" authorId="0" shapeId="0">
      <text>
        <r>
          <rPr>
            <b/>
            <sz val="8"/>
            <color indexed="81"/>
            <rFont val="Tahoma"/>
            <family val="2"/>
            <charset val="238"/>
          </rPr>
          <t>Navrátilová Lenka:</t>
        </r>
        <r>
          <rPr>
            <sz val="8"/>
            <color indexed="81"/>
            <rFont val="Tahoma"/>
            <family val="2"/>
            <charset val="238"/>
          </rPr>
          <t xml:space="preserve">
7+190 poj š
34+52 poj z
70+47 poj š
71+211 poj š
169-156
173+114 poj š
174+129 poj š</t>
        </r>
      </text>
    </comment>
    <comment ref="C35" authorId="0" shapeId="0">
      <text>
        <r>
          <rPr>
            <b/>
            <sz val="8"/>
            <color indexed="81"/>
            <rFont val="Tahoma"/>
            <family val="2"/>
            <charset val="238"/>
          </rPr>
          <t>Navrátilová Lenka:</t>
        </r>
        <r>
          <rPr>
            <sz val="8"/>
            <color indexed="81"/>
            <rFont val="Tahoma"/>
            <family val="2"/>
            <charset val="238"/>
          </rPr>
          <t xml:space="preserve">
1+5775984
2+66000
46+1366
47+11208
62+10646
63+8204
64+3857
65+30
72-59
97+4594
104+8964
105+667
114+9429
115+172
117+898
123-215
125+420
137+73500
138+1517
139+188
143-27
171+9126
175-479
176-19
218-172
219-14
</t>
        </r>
      </text>
    </comment>
    <comment ref="C36" authorId="0" shapeId="0">
      <text>
        <r>
          <rPr>
            <b/>
            <sz val="10"/>
            <color indexed="81"/>
            <rFont val="Tahoma"/>
            <family val="2"/>
            <charset val="238"/>
          </rPr>
          <t xml:space="preserve">Navrátilová Lenka:
215+10
</t>
        </r>
      </text>
    </comment>
    <comment ref="C37" authorId="0" shapeId="0">
      <text>
        <r>
          <rPr>
            <b/>
            <sz val="8"/>
            <color indexed="81"/>
            <rFont val="Tahoma"/>
            <family val="2"/>
            <charset val="238"/>
          </rPr>
          <t>Navrátilová Lenka:</t>
        </r>
        <r>
          <rPr>
            <sz val="8"/>
            <color indexed="81"/>
            <rFont val="Tahoma"/>
            <family val="2"/>
            <charset val="238"/>
          </rPr>
          <t xml:space="preserve">
4+689181
44+3000 s+z
216+3000 s+z
</t>
        </r>
      </text>
    </comment>
    <comment ref="C38" authorId="0" shapeId="0">
      <text>
        <r>
          <rPr>
            <b/>
            <sz val="10"/>
            <color indexed="81"/>
            <rFont val="Tahoma"/>
            <family val="2"/>
            <charset val="238"/>
          </rPr>
          <t xml:space="preserve">Navrátilová Lenka:
60+147
126+480
214+304
</t>
        </r>
      </text>
    </comment>
    <comment ref="C39" authorId="0" shapeId="0">
      <text>
        <r>
          <rPr>
            <b/>
            <sz val="8"/>
            <color indexed="81"/>
            <rFont val="Tahoma"/>
            <family val="2"/>
            <charset val="238"/>
          </rPr>
          <t>Navrátilová Lenka:</t>
        </r>
        <r>
          <rPr>
            <sz val="8"/>
            <color indexed="81"/>
            <rFont val="Tahoma"/>
            <family val="2"/>
            <charset val="238"/>
          </rPr>
          <t xml:space="preserve">
12+65706
31+112
61+3
127+5661
136+30
172+11
210+23105
</t>
        </r>
      </text>
    </comment>
    <comment ref="C40" authorId="0" shapeId="0">
      <text>
        <r>
          <rPr>
            <b/>
            <sz val="8"/>
            <color indexed="81"/>
            <rFont val="Tahoma"/>
            <family val="2"/>
            <charset val="238"/>
          </rPr>
          <t xml:space="preserve">Navrátilová Lenka:
</t>
        </r>
        <r>
          <rPr>
            <sz val="8"/>
            <color indexed="81"/>
            <rFont val="Tahoma"/>
            <family val="2"/>
            <charset val="238"/>
          </rPr>
          <t xml:space="preserve">32+15
208+15
209+446
</t>
        </r>
      </text>
    </comment>
    <comment ref="C42" authorId="0" shapeId="0">
      <text>
        <r>
          <rPr>
            <b/>
            <sz val="10"/>
            <color indexed="81"/>
            <rFont val="Tahoma"/>
            <family val="2"/>
            <charset val="238"/>
          </rPr>
          <t>Navrátilová Lenka:
134+11000 Fond</t>
        </r>
      </text>
    </comment>
    <comment ref="C43" authorId="0" shapeId="0">
      <text>
        <r>
          <rPr>
            <b/>
            <sz val="8"/>
            <color indexed="81"/>
            <rFont val="Tahoma"/>
            <family val="2"/>
            <charset val="238"/>
          </rPr>
          <t>Navrátilová Lenka:</t>
        </r>
        <r>
          <rPr>
            <sz val="8"/>
            <color indexed="81"/>
            <rFont val="Tahoma"/>
            <family val="2"/>
            <charset val="238"/>
          </rPr>
          <t xml:space="preserve">
3+4144
9+34906 (4116)
9+76719 (8115)
11+67
66+173
67+6986
116+269
140+3191
142+3000
163+28382
217+35
237+37
238+215
</t>
        </r>
      </text>
    </comment>
    <comment ref="C44" authorId="0" shapeId="0">
      <text>
        <r>
          <rPr>
            <b/>
            <sz val="8"/>
            <color indexed="81"/>
            <rFont val="Tahoma"/>
            <family val="2"/>
            <charset val="238"/>
          </rPr>
          <t>Navrátilová Lenka:</t>
        </r>
        <r>
          <rPr>
            <sz val="8"/>
            <color indexed="81"/>
            <rFont val="Tahoma"/>
            <family val="2"/>
            <charset val="238"/>
          </rPr>
          <t xml:space="preserve">
8+2555
10+3
30+21200
</t>
        </r>
      </text>
    </comment>
    <comment ref="C45" authorId="0" shapeId="0">
      <text>
        <r>
          <rPr>
            <b/>
            <sz val="8"/>
            <color indexed="81"/>
            <rFont val="Tahoma"/>
            <family val="2"/>
            <charset val="238"/>
          </rPr>
          <t>Navrátilová Lenka:</t>
        </r>
        <r>
          <rPr>
            <sz val="8"/>
            <color indexed="81"/>
            <rFont val="Tahoma"/>
            <family val="2"/>
            <charset val="238"/>
          </rPr>
          <t xml:space="preserve">
5+4972 odvod š do inv
6+155 odvod š do inv
99+49 dobropis inv
168+49
</t>
        </r>
      </text>
    </comment>
    <comment ref="C46" authorId="0" shapeId="0">
      <text>
        <r>
          <rPr>
            <b/>
            <sz val="10"/>
            <color indexed="81"/>
            <rFont val="Tahoma"/>
            <family val="2"/>
            <charset val="238"/>
          </rPr>
          <t>Navrátilová Lenka:
43+1680
45+1517
68+75
141+1353</t>
        </r>
      </text>
    </comment>
    <comment ref="B52" authorId="0" shapeId="0">
      <text>
        <r>
          <rPr>
            <b/>
            <sz val="8"/>
            <color indexed="81"/>
            <rFont val="Tahoma"/>
            <family val="2"/>
            <charset val="238"/>
          </rPr>
          <t>Navrátilová Lenka:</t>
        </r>
        <r>
          <rPr>
            <sz val="8"/>
            <color indexed="81"/>
            <rFont val="Tahoma"/>
            <family val="2"/>
            <charset val="238"/>
          </rPr>
          <t xml:space="preserve">
8115, 8113, 8905</t>
        </r>
      </text>
    </comment>
    <comment ref="C52" authorId="0" shapeId="0">
      <text>
        <r>
          <rPr>
            <b/>
            <sz val="8"/>
            <color indexed="81"/>
            <rFont val="Tahoma"/>
            <family val="2"/>
            <charset val="238"/>
          </rPr>
          <t>Navrátilová Lenka:</t>
        </r>
        <r>
          <rPr>
            <sz val="8"/>
            <color indexed="81"/>
            <rFont val="Tahoma"/>
            <family val="2"/>
            <charset val="238"/>
          </rPr>
          <t xml:space="preserve">
8+2555
9+76719 (OPZ 34906)
10+3
11+67
12+65706
30+21200
33+128
43+1642 (+FV 38)
45+34 (+FV 1483)
68+75
134+11000 Fond
166+9051
</t>
        </r>
      </text>
    </comment>
    <comment ref="B53" authorId="0" shapeId="0">
      <text>
        <r>
          <rPr>
            <b/>
            <sz val="8"/>
            <color indexed="81"/>
            <rFont val="Tahoma"/>
            <family val="2"/>
            <charset val="238"/>
          </rPr>
          <t>Navrátilová Lenka:</t>
        </r>
        <r>
          <rPr>
            <sz val="8"/>
            <color indexed="81"/>
            <rFont val="Tahoma"/>
            <family val="2"/>
            <charset val="238"/>
          </rPr>
          <t xml:space="preserve">
8224, 8124, 8114
</t>
        </r>
      </text>
    </comment>
    <comment ref="C53" authorId="0" shapeId="0">
      <text>
        <r>
          <rPr>
            <b/>
            <sz val="8"/>
            <color indexed="81"/>
            <rFont val="Tahoma"/>
            <family val="2"/>
            <charset val="238"/>
          </rPr>
          <t>Navrátilová Lenka:</t>
        </r>
        <r>
          <rPr>
            <sz val="8"/>
            <color indexed="81"/>
            <rFont val="Tahoma"/>
            <family val="2"/>
            <charset val="238"/>
          </rPr>
          <t xml:space="preserve">
207+26000 (celkem 30817)</t>
        </r>
      </text>
    </comment>
  </commentList>
</comments>
</file>

<file path=xl/sharedStrings.xml><?xml version="1.0" encoding="utf-8"?>
<sst xmlns="http://schemas.openxmlformats.org/spreadsheetml/2006/main" count="1395" uniqueCount="281">
  <si>
    <t>v tis. Kč</t>
  </si>
  <si>
    <t>PŘÍJMY</t>
  </si>
  <si>
    <t>schválený rozpočet</t>
  </si>
  <si>
    <t>upravený rozpočet</t>
  </si>
  <si>
    <t>Správní poplatky</t>
  </si>
  <si>
    <t xml:space="preserve">Příjmy z pronájmu </t>
  </si>
  <si>
    <t>Přijaté sankční platby</t>
  </si>
  <si>
    <t>Příjmy z prodeje</t>
  </si>
  <si>
    <t>Příjmy z úroků</t>
  </si>
  <si>
    <t xml:space="preserve">Neinvestiční přijaté dotace ze SR </t>
  </si>
  <si>
    <t xml:space="preserve">Odvody PO </t>
  </si>
  <si>
    <t xml:space="preserve">Fond na podporu výst. a obnovy vodohosp. infrastruktury </t>
  </si>
  <si>
    <t>Splátky půjček</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</si>
  <si>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</si>
  <si>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</si>
  <si>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</si>
  <si>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</si>
  <si>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</si>
  <si>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 xml:space="preserve">Výdaje Olomouckého kraje celkem </t>
  </si>
  <si>
    <t>Výdaje Olomouckého kraje celkem (po konsolidaci)</t>
  </si>
  <si>
    <t>Fond sociálních potřeb</t>
  </si>
  <si>
    <t>Financování (splátky úvěrů)</t>
  </si>
  <si>
    <t>Financování (přijaté úvěry, zůst. na BÚ)</t>
  </si>
  <si>
    <t>Evropské programy</t>
  </si>
  <si>
    <t>Ostatní nedaňové příjmy</t>
  </si>
  <si>
    <t>Financování celkem</t>
  </si>
  <si>
    <t>Příjmy Olomouckého kraje včetně financování</t>
  </si>
  <si>
    <t>Výdaje Olomouckého kraje včetně financování</t>
  </si>
  <si>
    <t>Příjmy z poskytnutých služeb a výrobků</t>
  </si>
  <si>
    <t>Dotace do oblasti školství</t>
  </si>
  <si>
    <t>Dotace do oblasti sociální</t>
  </si>
  <si>
    <t>Zapojení finančního vypořádání</t>
  </si>
  <si>
    <t xml:space="preserve"> </t>
  </si>
  <si>
    <t>Daňové příjmy</t>
  </si>
  <si>
    <t>Dotace do oblasti životního prostředí a zemědělství, kotlíky</t>
  </si>
  <si>
    <t>Dotace pro Krajský úřad</t>
  </si>
  <si>
    <t>Neinvestiční přijaté transfery od obcí</t>
  </si>
  <si>
    <t>Ostatní investiční přijaté transfery ze SR</t>
  </si>
  <si>
    <t>Odbory</t>
  </si>
  <si>
    <t>Dotační programy, tituly</t>
  </si>
  <si>
    <t>Příspěvkové organizace</t>
  </si>
  <si>
    <t>Opravy, investice a projekty</t>
  </si>
  <si>
    <t xml:space="preserve"> -Rozpočtová změna 171/17</t>
  </si>
  <si>
    <t>druh rozpočtové změny: zapojení nových prostředků do rozpočtu</t>
  </si>
  <si>
    <t>poskytovatel: Ministerstvo školství, mládeže a tělovýchovy</t>
  </si>
  <si>
    <t>důvod: neinvestiční dotace ze státního rozpočtu ČR na rok 2017 poskytnutá na základě dopisu Ministerstva školství, mládeže a tělovýchovy ČR č.j.: MŠMT-8444/2017-1 ze dne 11.4.2017 ve výši 9 126 376,- Kč jako 4. úprava rozpočtu přímých výdajů regionálního školství územních samosprávných celků na rok 2017.</t>
  </si>
  <si>
    <t>Odbor školství, sportu a kultury</t>
  </si>
  <si>
    <t>ORJ - 10</t>
  </si>
  <si>
    <t>UZ</t>
  </si>
  <si>
    <t xml:space="preserve">§ </t>
  </si>
  <si>
    <t>položka</t>
  </si>
  <si>
    <t>částka v Kč</t>
  </si>
  <si>
    <t>4116 - Ostatní neinv. přijaté transfery ze SR</t>
  </si>
  <si>
    <t>celkem</t>
  </si>
  <si>
    <t>Rozpis účelové dotace zabezpečí odbor školství, sportu a kultury</t>
  </si>
  <si>
    <t xml:space="preserve"> -Rozpočtová změna 172/17</t>
  </si>
  <si>
    <t>poskytovatel: Ministerstvo financí</t>
  </si>
  <si>
    <t>důvod: neinvestiční dotace ze státního rozpočtu ČR na rok 2017 poskytnutá na základě rozhodnutí Ministerstva financí ČR č.j.: MF - 10180/2017/1201-2 ze dne 7.4.2017 ve výši    11 039,- Kč na náhradu škod vzniklých bobrem evropským na ovocných stromech na pozemcích ve vlastnictví p. Ladislava Novotného, Bohdíkov, za období od 7.11.2016 do 8.11.2016.</t>
  </si>
  <si>
    <t>Odbor ekonomický</t>
  </si>
  <si>
    <t>ORJ - 07</t>
  </si>
  <si>
    <t>4111 - Neinvestiční přijaté transfery ze SR</t>
  </si>
  <si>
    <t>Odbor životního prostředí a zemědělství</t>
  </si>
  <si>
    <t>ORJ - 09</t>
  </si>
  <si>
    <t>seskupení položek</t>
  </si>
  <si>
    <t>51 - Neinvestiční nákupy a související výdaje</t>
  </si>
  <si>
    <t xml:space="preserve"> -Rozpočtová změna 173/17</t>
  </si>
  <si>
    <t xml:space="preserve">důvod: odbor podpory řízení příspěvkových organizací požádal ekonomický odbor dne 27.4.2017 o provedení rozpočtové změny. Důvodem navrhované změny je zapojení finančních prostředků do rozpočtu Olomouckého kraje ve výši 113 718,- Kč. Česká pojišťovna a.s., uhradila na účet Olomouckého kraje pojistné plnění k pojistné události pro příspěvkovou organizaci Olomouckého kraje Vyšší odborná škola a Střední škola automobilní, Zábřeh, za opravu po požáru v roce 2016.
</t>
  </si>
  <si>
    <t>2322 - Přijaté pojistné náhrady</t>
  </si>
  <si>
    <t>Odbor podpory řízení příspěvkových organizací</t>
  </si>
  <si>
    <t>ORJ - 19</t>
  </si>
  <si>
    <t>5331 - Neinvestiční příspěvky zřízeným PO</t>
  </si>
  <si>
    <t xml:space="preserve"> -Rozpočtová změna 174/17</t>
  </si>
  <si>
    <t xml:space="preserve">důvod: odbor podpory řízení příspěvkových organizací požádal ekonomický odbor dne 28.4.2017 o provedení rozpočtové změny. Důvodem navrhované změny je zapojení finančních prostředků do rozpočtu Olomouckého kraje ve výši 129 230,- Kč. Česká pojišťovna a.s., uhradila na účet Olomouckého kraje pojistné plnění k pojistné události pro příspěvkovou organizaci Olomouckého kraje Střední zdravotnická škola a Vyšší odborná škola zdravotnická Emanuela Pöttinga a Jazyková škola s právem státní jazykové zkoušky, Olomouc, za opravu po zatečení v roce 2017.
</t>
  </si>
  <si>
    <t xml:space="preserve"> -Rozpočtová změna 175/17</t>
  </si>
  <si>
    <t>druh rozpočtové změny: snížení prostředků rozpočtu</t>
  </si>
  <si>
    <t>důvod: odbor školství, sportu a kultury požádal ekonomický odbor dne 12.4.2017 o provedení rozpočtové změny. Důvodem navrhované změny je snížení neinvestiční dotace ze státního rozpočtu ČR na rok 2017 poskytnuté na základě rozhodnutí Ministerstva školství, mládeže a tělovýchovy ČR č.j.: MSMT-735-12/2017 ze dne 30.1.2017 v celkové výši 8 203 560,- Kč na rozvojový program "Financování asistentů pedagoga pro děti, žáky a studenty se zdravotním postižením a pro děti, žáky a studenty se sociálním znevýhodněním na období leden - srpen 2017 - modul A", nevyčerpané prostředky v celkové výši 479 358,30 Kč budou vráceny na účet Ministerstva školství, mládeže a tělovýchovy.</t>
  </si>
  <si>
    <t>52 - Neinvestiční transfery soukromopr. subj.</t>
  </si>
  <si>
    <t xml:space="preserve"> -Rozpočtová změna 176/17</t>
  </si>
  <si>
    <t>důvod: odbor školství, sportu a kultury požádal ekonomický odbor dne 24.4.2017 o provedení rozpočtové změny. Důvodem navrhované změny je snížení neinvestiční dotace ze státního rozpočtu ČR na rok 2017 poskytnuté na základě rozhodnutí Ministerstva školství, mládeže a tělovýchovy ČR č.j.: MSMT-738-12/2017-1 ze dne 8.2.2017 v celkové výši 4 593 864,- Kč na rozvojový program "Financování asistentů pedagoga pro děti, žáky a studenty se zdravotním postižením a pro děti, žáky a studenty se sociálním znevýhodněním na období leden - srpen 2017 - modul B“, nevyčerpané prostředky ve výši 18 652,- Kč budou vráceny na účet Ministerstva školství, mládeže a tělovýchovy.</t>
  </si>
  <si>
    <t>53 - Neinvestiční transfery veřejnopráv. subj.</t>
  </si>
  <si>
    <t xml:space="preserve"> -Rozpočtová změna 177/17</t>
  </si>
  <si>
    <t>druh rozpočtové změny: vnitřní rozpočtová změna - přesun mezi jednotlivými položkami, paragrafy a odbory ekonomickým, sociálních věcí a zdravotnictví</t>
  </si>
  <si>
    <t>důvod: odbory sociálních věcí a zdravotnictví požádaly ekonomický odbor dne 20.4.2017 o provedení rozpočtové změny. Důvodem navrhované změny je převedení finančních prostředků z odboru ekonomického na odbor sociálních věcí ve výši 20 520,- Kč a na odbor zdravotnictví ve výši 111 720,- Kč. Finanční prostředky ze státní dotace budou použity k zajištění výplaty státního příspěvku pro zřizovatele zařízení pro děti vyžadující okamžitou pomoc (příspěvkové organizace Dětské centrum Ostrůvek, Olomouc, a Středisko sociální prevence Olomouc) podle § 42g a násl. zákona č. 359/1999 Sb., o sociálně - právní ochraně dětí na období březen 2017.</t>
  </si>
  <si>
    <t>59 - Ostatní neinvestiční výdaje</t>
  </si>
  <si>
    <t>Odbor sociálních věcí</t>
  </si>
  <si>
    <t>ORJ - 11</t>
  </si>
  <si>
    <t>5336 - Neinvestiční transfery zřízeným PO</t>
  </si>
  <si>
    <t>Odbor zdravotnictví</t>
  </si>
  <si>
    <t>ORJ - 14</t>
  </si>
  <si>
    <t xml:space="preserve"> -Rozpočtová změna 178/17</t>
  </si>
  <si>
    <t>druh rozpočtové změny: vnitřní rozpočtová změna - přesun mezi jednotlivými položkami, paragrafy a odbory ekonomickým a strategického rozvoje kraje</t>
  </si>
  <si>
    <t>důvod: odbor strategického rozvoje kraje požádal ekonomický odbor dne 25.4.2017 o provedení rozpočtové změny. Důvodem navrhované změny je převedení finančních prostředků z odboru ekonomického na odbor strategického rozvoje kraje ve výši                  10 000 000,- Kč. Finanční prostředky budou použity na poskytnutí dotací v rámci "Programu obnovy venkova pro rok 2017" v dotačním titulu "Podpora budování a obnovy infrastruktury obce", na základě usnesení Zastupitelstva Olomouckého kraje č. UZ/4/46/2017 ze dne 24.4.2017.</t>
  </si>
  <si>
    <t>Odbor strategického rozvoje kraje</t>
  </si>
  <si>
    <t>ORJ - 08</t>
  </si>
  <si>
    <t>63 - Investiční transfery</t>
  </si>
  <si>
    <t xml:space="preserve"> -Rozpočtová změna 179/17</t>
  </si>
  <si>
    <t>druh rozpočtové změny: vnitřní rozpočtová změna - přesun mezi jednotlivými položkami, paragrafy a odbory ekonomickým a tajemníka hejtmana</t>
  </si>
  <si>
    <t>důvod: odbor tajemníka hejtmana požádal ekonomický odbor dne 28.4.2017 o provedení rozpočtové změny. Důvodem navrhované změny je převedení finančních prostředků z odboru ekonomického na odbor tajemníka hejtmana v celkové výši 4 021 800,- Kč. Finanční prostředky budou použity na poskytnutí individuálních dotací v oblasti cestovního ruchu a vnějších vztahů na základě usnesení Zastupitelstva Olomouckého kraje č. UZ/4/61/2017 ze dne 24.4.2017, prostředky budou čerpány z rezervy Olomouckého kraje na individuální dotace.</t>
  </si>
  <si>
    <t>Odbor tajemníka hejtmana</t>
  </si>
  <si>
    <t>ORJ - 18</t>
  </si>
  <si>
    <t xml:space="preserve"> -Rozpočtová změna 180/17</t>
  </si>
  <si>
    <t>důvod: odbor strategického rozvoje kraje požádal ekonomický odbor dne 25.4.2017 o provedení rozpočtové změny. Důvodem navrhované změny je převedení finančních prostředků z odboru ekonomického na odbor strategického rozvoje kraje ve výši             280 000,- Kč. Finanční prostředky budou použity na poskytnutí individuální dotace v oblasti regionálního rozvoje na základě usnesení Zastupitelstva Olomouckého kraje č. UZ/4/43/2017 ze dne 24.4.2017, a budou čerpány z rezervy Olomouckého kraje na individuální dotace.</t>
  </si>
  <si>
    <t xml:space="preserve"> -Rozpočtová změna 181/17</t>
  </si>
  <si>
    <t>druh rozpočtové změny: vnitřní rozpočtová změna - přesun mezi jednotlivými položkami, paragrafy a odbory ekonomickým a životního prostředí a zemědělství</t>
  </si>
  <si>
    <t>důvod: odbor životního prostředí a zemědělství požádal ekonomický odbor dne 2.5.2017 o provedení rozpočtové změny. Důvodem navrhované změny je převedení finančních prostředků z odboru ekonomického na odbor životního prostředí a zemědělství ve výši         250 000,- Kč. Finanční prostředky budou použity na poskytnutí individuální dotace v oblasti životního prostředí a zemědělství na základě usnesení Zastupitelstva Olomouckého kraje č. UZ/4/34/2017 ze dne 24.4.2017, a budou čerpány z rezervy Olomouckého kraje na individuální dotace.</t>
  </si>
  <si>
    <t xml:space="preserve"> -Rozpočtová změna 182/17</t>
  </si>
  <si>
    <t>druh rozpočtové změny: vnitřní rozpočtová změna - přesun mezi jednotlivými položkami, paragrafy a odbory ekonomickým a školství, sportu a kultury</t>
  </si>
  <si>
    <t>důvod: odbor školství, sportu a kultury požádal ekonomický odbor dne 28.4.2017 o provedení rozpočtové změny. Důvodem navrhované změny je převedení finančních prostředků z odboru ekonomického na odbor školství, sportu a kultury v celkové výši              17 808 000,- Kč. Finanční prostředky budou použity na poskytnutí individuálních dotací v oblasti školství, sportu a kultury, na základě usnesení Zastupitelstva Olomouckého kraje č. UZ/4/24/2017 a UZ/4/26/2017 ze dne 24.4.2017, prostředky budou čerpány z rezervy Olomouckého kraje na individuální dotace.</t>
  </si>
  <si>
    <t>54 - Neinvestiční transfery obyvatelstvu</t>
  </si>
  <si>
    <t xml:space="preserve"> -Rozpočtová změna 183/17</t>
  </si>
  <si>
    <t>druh rozpočtové změny: vnitřní rozpočtová změna - přesun mezi jednotlivými položkami, paragrafy a odbory ekonomickým a sociálních věcí</t>
  </si>
  <si>
    <t>důvod: odbor sociálních věcí požádal ekonomický odbor dne 25.4.2017 o provedení rozpočtové změny. Důvodem navrhované změny je převedení finančních prostředků z odboru ekonomického na odbor sociálních věcí v celkové výši 1 210 000,- Kč. Finanční prostředky budou použity na poskytnutí individuálních dotací v sociální oblasti na základě usnesení Zastupitelstva Olomouckého kraje č. UZ/4/37/2017 ze dne 24.4.2017, prostředky budou čerpány z rezervy Olomouckého kraje na individuální dotace.</t>
  </si>
  <si>
    <t xml:space="preserve"> -Rozpočtová změna 184/17</t>
  </si>
  <si>
    <t>druh rozpočtové změny: vnitřní rozpočtová změna - přesun mezi jednotlivými položkami, paragrafy a odbory ekonomickým a zdravotnictví</t>
  </si>
  <si>
    <t>důvod: odbor zdravotnictví požádal ekonomický odbor dne 26.4.2017 o provedení rozpočtové změny. Důvodem navrhované změny je převedení finančních prostředků z odboru ekonomického na odbor zdravotnictví v celkové výši 809 955,80 Kč. Finanční prostředky budou použity na poskytnutí individuálních dotací v oblasti zdravotnictví na základě usnesení Zastupitelstva Olomouckého kraje č. UZ/4/38/2017 ze dne 24.4.2017, prostředky budou čerpány z rezervy Olomouckého kraje na individuální dotace.</t>
  </si>
  <si>
    <t xml:space="preserve"> -Rozpočtová změna 185/17</t>
  </si>
  <si>
    <t>druh rozpočtové změny: vnitřní rozpočtová změna - přesun mezi jednotlivými položkami, paragrafy a odbory ekonomickým a dopravy a silničního hospodářství</t>
  </si>
  <si>
    <t>Odbor dopravy a silničního hospodářství</t>
  </si>
  <si>
    <t>ORJ - 12</t>
  </si>
  <si>
    <t xml:space="preserve"> -Rozpočtová změna 186/17</t>
  </si>
  <si>
    <t>druh rozpočtové změny: vnitřní rozpočtová změna - přesun mezi jednotlivými položkami, paragrafy v rámci odboru kancelář ředitele</t>
  </si>
  <si>
    <t>důvod: odbor kancelář ředitele požádal ekonomický odbor dne 19.4.2017 o provedení rozpočtové změny. Důvodem navrhované změny je přesun finančních prostředků v rámci odboru kancelář ředitele ve výši 20 000,- Kč. Finanční prostředky budou použity na poskytnutí individuální dotace v oblasti krizového řízení na základě usnesení Rady Olomouckého kraje č. UR/14/41/2017 ze dne 18.4.2017.</t>
  </si>
  <si>
    <t>Odbor kancelář ředitele</t>
  </si>
  <si>
    <t>ORJ - 03</t>
  </si>
  <si>
    <t xml:space="preserve"> -Rozpočtová změna 187/17</t>
  </si>
  <si>
    <t>druh rozpočtové změny: vnitřní rozpočtová změna - přesun mezi jednotlivými položkami, paragrafy v rámci odboru tajemníka hejtmana</t>
  </si>
  <si>
    <t>důvod: odbor tajemníka hejtmana požádal ekonomický odbor dne 28.4.2017 o provedení rozpočtové změny. Důvodem navrhované změny je přesun finančních prostředků v rámci odboru tajemníka hejtmana v celkové výši 1 500 000,- Kč. Finanční prostředky budou použity na poskytnutí dotací v rámci dotačního "Programu na podporu cestovního ruchu a zahraničních vztahů" a dotačního titulu č. 1 "Nadregionální akce cestovního ruchu" na základě usnesení Rady Olomouckého kraje č. UR/12/5/2017 ze dne 27.3.2017 a Zastupitelstva Olomouckého kraje č. UZ/4/60/2017 ze dne 24.4.2017.</t>
  </si>
  <si>
    <t xml:space="preserve"> -Rozpočtová změna 188/17</t>
  </si>
  <si>
    <t>důvod: odbor tajemníka hejtmana požádal ekonomický odbor dne 28.4.2017 o provedení rozpočtové změny. Důvodem navrhované změny je přesun finančních prostředků v rámci odboru tajemníka hejtmana v celkové výši 400 000,- Kč. Finanční prostředky budou použity na poskytnutí dotací v rámci dotačního "Programu na podporu cestovního ruchu a zahraničních vztahů" a dotačního titulu č. 2 "Podpora rozvoje zahraničních vztahů Olomouckého kraje" na základě usnesení Rady Olomouckého kraje č. UR/12/5/2017 ze dne 27.3.2017 a Zastupitelstva Olomouckého kraje č. UZ/4/60/2017 ze dne 24.4.2017.</t>
  </si>
  <si>
    <t xml:space="preserve"> -Rozpočtová změna 189/17</t>
  </si>
  <si>
    <t>důvod: odbor tajemníka hejtmana požádal ekonomický odbor dne 28.4.2017 o provedení rozpočtové změny. Důvodem navrhované změny je přesun finančních prostředků v rámci odboru tajemníka hejtmana v celkové výši 830 000,- Kč. Finanční prostředky budou použity na poskytnutí dotací v rámci dotačního "Programu na podporu cestovního ruchu a zahraničních vztahů" a dotačního titulu č. 3 "Podpora zkvalitnění služeb turistických informačních center v Olomouckém kraji" na základě usnesení Rady Olomouckého kraje č. UR/12/5/2017 ze dne 27.3.2017 a Zastupitelstva Olomouckého kraje č. UZ/4/60/2017 ze dne 24.4.2017.</t>
  </si>
  <si>
    <t xml:space="preserve"> -Rozpočtová změna 190/17</t>
  </si>
  <si>
    <t>důvod: odbor tajemníka hejtmana požádal ekonomický odbor dne 27.4.2017 o provedení rozpočtové změny. Důvodem navrhované změny je přesun finančních prostředků v rámci odboru tajemníka hejtmana v celkové výši 7 100 000,- Kč. Finanční prostředky budou použity na poskytnutí dotací v rámci dotačního "Programu na podporu cestovního ruchu a zahraničních vztahů" a dotačního titulu č. 4 "Podpora cestovního ruchu v turistických regionech Jeseníky a Střední Morava" na základě usnesení Rady Olomouckého kraje č. UR/12/5/2017 ze dne 27.3.2017 a Zastupitelstva Olomouckého kraje č. UZ/4/60/2017 ze dne 24.4.2017.</t>
  </si>
  <si>
    <t xml:space="preserve"> -Rozpočtová změna 191/17</t>
  </si>
  <si>
    <t>důvod: odbor tajemníka hejtmana požádal ekonomický odbor dne 28.4.2017 o provedení rozpočtové změny. Důvodem navrhované změny je přesun finančních prostředků v rámci odboru tajemníka hejtmana v celkové výši 1 000 000,- Kč. Finanční prostředky budou použity na poskytnutí dotací v rámci dotačního "Programu na podporu cestovního ruchu a zahraničních vztahů" a dotačního titulu č. 5 "Podpora kinematografie v turistických regionech Jeseníky a Střední Morava" na základě usnesení Rady Olomouckého kraje č. UR/12/5/2017 ze dne 27.3.2017 a Zastupitelstva Olomouckého kraje č. UZ/4/60/2017 ze dne 24.4.2017.</t>
  </si>
  <si>
    <t xml:space="preserve"> -Rozpočtová změna 192/17</t>
  </si>
  <si>
    <t>druh rozpočtové změny: vnitřní rozpočtová změna - přesun mezi jednotlivými položkami, paragrafy v rámci odboru strategického rozvoje kraje</t>
  </si>
  <si>
    <t>důvod: odbor strategického rozvoje kraje požádal ekonomický odbor dne 18.4.2017 o provedení rozpočtové změny. Důvodem navrhované změny je přesun finančních prostředků v rámci odboru strategického rozvoje kraje v celkové výši 698 415,- Kč. Finanční prostředky budou použity na poskytnutí dotací z "Programu památkové péče v Olomouckém kraji v roce 2017" v dotačním titulu "Obnova kulturních památek" a "Obnova staveb drobné architektury místního významu" na základě usnesení Rady Olomouckého kraje č. UR/13/28/2017 ze dne 3.4.2017.</t>
  </si>
  <si>
    <t xml:space="preserve"> -Rozpočtová změna 193/17</t>
  </si>
  <si>
    <t>důvod: odbor strategického rozvoje kraje požádal ekonomický odbor dne 27.4.2017 o provedení rozpočtové změny. Důvodem navrhované změny je přesun finančních prostředků v rámci odboru strategického rozvoje kraje v celkové výši 11 271 438,- Kč. Finanční prostředky budou použity na poskytnutí dotací z "Programu památkové péče v Olomouckém kraji v roce 2017" v dotačním titulu "Obnova kulturních památek" a "Obnova staveb drobné architektury místního významu" na základě usnesení Zastupitelstva Olomouckého kraje č. UZ/4/42/2017 ze dne 24.4.2017.</t>
  </si>
  <si>
    <t xml:space="preserve"> -Rozpočtová změna 194/17</t>
  </si>
  <si>
    <t>důvod: odbor strategického rozvoje kraje požádal ekonomický odbor dne 3.5.2017 o provedení rozpočtové změny. Důvodem navrhované změny je přesun finančních prostředků v rámci odboru strategického rozvoje kraje ve výši 30 000,- Kč. Finanční prostředky budou použity na úhradu prezentace Olomouckého kraje v oblasti památkové péče v bulletinu "Máme vybráno", který vydává Institut pro památky a kulturu.</t>
  </si>
  <si>
    <t xml:space="preserve"> -Rozpočtová změna 195/17</t>
  </si>
  <si>
    <t>druh rozpočtové změny: vnitřní rozpočtová změna - přesun mezi jednotlivými položkami, paragrafy v rámci odboru životního prostředí a zemědělství</t>
  </si>
  <si>
    <t>důvod: odbor životního prostředí a zemědělství požádal ekonomický odbor dne 25.4.2017 o provedení rozpočtové změny. Důvodem navrhované změny je přesun finančních prostředků v rámci odboru životního prostředí a zemědělství ve výši 240 000,- Kč. Finanční prostředky budou použity na zajištění finančních darů pro vítěze soutěže měst a obcí Olomouckého kraje "O keramickou popelnici" v rámci projektu "Intenzifikace odděleného sběru a zajištění využití komunálních odpadů včetně jejich obalové složky na území Olomouckého kraje".</t>
  </si>
  <si>
    <t xml:space="preserve"> -Rozpočtová změna 196/17</t>
  </si>
  <si>
    <t>druh rozpočtové změny: vnitřní rozpočtová změna - přesun mezi jednotlivými položkami, paragrafy v rámci odboru sociálních věcí</t>
  </si>
  <si>
    <t xml:space="preserve"> -Rozpočtová změna 197/17</t>
  </si>
  <si>
    <t xml:space="preserve"> -Rozpočtová změna 198/17</t>
  </si>
  <si>
    <t xml:space="preserve"> -Rozpočtová změna 199/17</t>
  </si>
  <si>
    <t>druh rozpočtové změny: vnitřní rozpočtová změna - přesun mezi jednotlivými položkami, paragrafy v rámci odboru dopravy a silničního hospodářství</t>
  </si>
  <si>
    <t>důvod: odbor dopravy a silničního hospodářství požádal ekonomický odbor dne 25.4.2017 o provedení rozpočtové změny. Důvodem navrhované změny je přesun finančních prostředků v rámci odboru dopravy a silničního hospodářství ve výši 4 314 176,43 Kč. Finanční prostředky budou použity na poskytnutí dotací v rámci programu "Podpora výstavby a oprav cyklostezek", na základě usnesení Zastupitelstva Olomouckého kraje č. UZ/4/14/2017 ze dne 24.4.2017.</t>
  </si>
  <si>
    <t xml:space="preserve"> -Rozpočtová změna 200/17</t>
  </si>
  <si>
    <t>druh rozpočtové změny: vnitřní rozpočtová změna - přesun mezi jednotlivými položkami, paragrafy v rámci odboru školství, sportu a kultury</t>
  </si>
  <si>
    <t>důvod: odbor školství, sportu a kultury požádal ekonomický odbor dne 4.5.2017 o provedení rozpočtové změny. Důvodem navrhované změny je přesun finančních prostředků v rámci odboru školství, sportu a kultury v celkové výši 9 238 000,- Kč. Finanční prostředky budou použity na poskytnutí dotací z "Programu podpory kultury v Olomouckém kraji" v dotačním titulu "Podpora kulturních aktivit", na základě usnesení Rady Olomouckého kraje č. UR/12/41/2017 ze dne 27.3.2017 a usnesení Zastupitelstva Olomouckého kraje č. UZ/4/28/2017 ze dne 24.4.2017.</t>
  </si>
  <si>
    <t xml:space="preserve"> -Rozpočtová změna 201/17</t>
  </si>
  <si>
    <t>druh rozpočtové změny: vnitřní rozpočtová změna - přesun mezi jednotlivými položkami, paragrafy v rámci odboru podpory řízení příspěvkových organizací</t>
  </si>
  <si>
    <t>důvod: odbor podpory řízení příspěvkových organizací požádal ekonomický odbor dne 27.4.2017 o provedení rozpočtové změny. Důvodem navrhované změny je přesun finančních prostředků v rámci odboru podpory řízení příspěvkových organizací v celkové výši 76 767,96 Kč. Finanční prostředky budou použity na poskytnutí investičního a neinvestičního příspěvku pro příspěvkovou organizaci v oblasti školství Střední odborná škola, Šumperk, na akci "Odkup transformátoru a technickou i stavební úpravu stávající trafostanice", jedná se o přesun mezi investičními a neinvestičními položkami.</t>
  </si>
  <si>
    <t>6351 - Investiční transfery zřízeným PO</t>
  </si>
  <si>
    <t xml:space="preserve"> -Rozpočtová změna 202/17</t>
  </si>
  <si>
    <t>důvod: odbor podpory řízení příspěvkových organizací požádal ekonomický odbor dne 26.4.2017 o provedení rozpočtové změny. Důvodem navrhované změny je přesun finančních prostředků v rámci odboru podpory řízení příspěvkových organizací ve výši         600 000,- Kč. Finanční prostředky budou použity na poskytnutí účelově určeného příspěvku na provoz pro příspěvkovou organizaci v oblasti školství Střední škola zemědělská Přerov na akci "Vybavení DM nábytkem", jedná se o přesun mezi investičními a neinvestičními položkami.</t>
  </si>
  <si>
    <t xml:space="preserve"> -Rozpočtová změna 203/17</t>
  </si>
  <si>
    <t xml:space="preserve"> -Rozpočtová změna 204/17</t>
  </si>
  <si>
    <t xml:space="preserve"> -Rozpočtová změna 205/17</t>
  </si>
  <si>
    <t>důvod: odbor strategického rozvoje kraje požádal ekonomický odbor dne 24.4.2017 o provedení rozpočtové změny. Důvodem navrhované změny je přesun finančních prostředků v rámci odboru strategického rozvoje kraje v celkové výši 95 000,- Kč. Finanční prostředky budou použity na financování projektu v oblasti rozvoje lidských zdrojů "Krajský akční plán rozvoje vzdělávání Olomouckého kraje" v rámci Operačního programu Výzkum, vývoj a vzdělávání.</t>
  </si>
  <si>
    <t>ORJ - 76</t>
  </si>
  <si>
    <t>50 - Výdaje na platy, ost. platby za pr. práci a poj.</t>
  </si>
  <si>
    <t xml:space="preserve"> -Rozpočtová změna 206/17</t>
  </si>
  <si>
    <t>důvod: odbor strategického rozvoje kraje požádal ekonomický odbor dne 3.5.2017 o provedení rozpočtové změny. Důvodem navrhované změny je přesun finančních prostředků v rámci odboru strategického rozvoje kraje v celkové výši 880 000,- Kč. Finanční prostředky budou použity na financování výdajů projektů v oblasti zdravotnictví "Obnova vodního systému parku OLÚ Paseka", "Úprava sluneční louky OLÚ Paseka" a "Obnova zahrady Zdravotnického zařízení v Moravském Berouně" v rámci Operačního programu Životní prostředí.</t>
  </si>
  <si>
    <t>ORJ - 30</t>
  </si>
  <si>
    <t>ORJ - 59</t>
  </si>
  <si>
    <t>61 - Investiční nákupy a související výdaje</t>
  </si>
  <si>
    <t xml:space="preserve"> -Rozpočtová změna 207/17</t>
  </si>
  <si>
    <t>2122 - Odvody příspěvkových organizací</t>
  </si>
  <si>
    <t>Odbor ekonomický - SROP</t>
  </si>
  <si>
    <t>ORJ - 32</t>
  </si>
  <si>
    <t>81 - Financování z tuzemska</t>
  </si>
  <si>
    <t xml:space="preserve"> -Rozpočtová změna 208/17</t>
  </si>
  <si>
    <t xml:space="preserve">důvod: neinvestiční dotace ze státního rozpočtu ČR na rok 2017 poskytnutá na základě rozhodnutí Ministerstva financí ČR č.j.: MF - 9492/2017/1201-5 ze dne 21.4.2017 ve výši 15 000,- Kč na úhradu výdajů v souvislosti s konáním nových voleb do zastupitelstva obce vyhlášených na den 20. května 2017 na činnost krajského úřadu. </t>
  </si>
  <si>
    <t>4111 - Neinvestiční přijaté transfery z VPS SR</t>
  </si>
  <si>
    <t xml:space="preserve"> -Rozpočtová změna 209/17</t>
  </si>
  <si>
    <t>poskytovatel: Úřad vlády České republiky</t>
  </si>
  <si>
    <t>důvod: neinvestiční dotace ze státního rozpočtu ČR na rok 2017 poskytnutá na základě rozhodnutí Úřadu vlády ČR č.j.: 04939/2017-KRP ze dne 4.4.2017 v celkové výši                      445 992,- Kč na program "Podpora koordinátorů pro romské záležitosti na rok 2017“.</t>
  </si>
  <si>
    <t xml:space="preserve"> -Rozpočtová změna 210/17</t>
  </si>
  <si>
    <t>poskytovatel: Ministerstvo životního prostředí</t>
  </si>
  <si>
    <t>důvod: odbor strategického rozvoje kraje požádal ekonomický odbor dne 5.5.2017 o provedení rozpočtové změny. Důvodem navrhované změny je zapojení dotace z Ministerstva životního prostředí ČR v celkové výši 23 104 609,40 Kč. Finanční prostředky budou poukázány na účet Olomouckého kraje z Ministerstva životního prostředí na kotlíkové dotace v rámci Operačního programu Životní prostředí 2014 - 2020.</t>
  </si>
  <si>
    <t>ORJ - 77</t>
  </si>
  <si>
    <t>4216 - Ostatní invest. přijaté transfery ze SR</t>
  </si>
  <si>
    <t xml:space="preserve"> -Rozpočtová změna 211/17</t>
  </si>
  <si>
    <t>důvod: odbor kancelář ředitele požádal ekonomický odbor dne 28.4.2017 o provedení rozpočtové změny. Důvodem navrhované změny je zapojení finančních prostředků do rozpočtu Olomouckého kraje v celkové výši 827 837,14 Kč. Finanční prostředky budou zapojeny jako refundace mzdových výdajů a odvodů sociálního a zdravotního pojištění pracovníků projektů "Rozvoj regionálního partnerství v programovém období EU 2014-2020", "Aktualizace Územní energetické koncepce Olomouckého kraje", "Snížení emisí z lokálního vytápění rodinných domů v Olomouckém kraji", "Smart Akcelerátor Olomouckého kraje" a "Služby sociální prevence v Olomouckém kraji" za období říjen - prosinec 2016.</t>
  </si>
  <si>
    <t>2324 - Přijaté nekapitál. příspěvky a náhrady</t>
  </si>
  <si>
    <t xml:space="preserve"> -Rozpočtová změna 212/17</t>
  </si>
  <si>
    <t>druh rozpočtové změny: zapojení prostředků do rozpočtu</t>
  </si>
  <si>
    <t>důvod: odbor školství, sportu a kultury požádal ekonomický odbor dne 27.4.2017 o provedení rozpočtové změny. Důvodem navrhované změny je zapojení finančních prostředků do rozpočtu Olomouckého kraje ve výši 948,- Kč.  Finanční prostředky byly poukázány na účet Olomouckého kraje jako vratka na základě výzvy Olomouckého kraje k vrácení dotace nebo její části u Střední školy, Základní školy a Mateřské školy Prostějov, prostředky budou zaslány na účet Ministerstva školství, mládeže a tělovýchovy.</t>
  </si>
  <si>
    <t>2229 - Ostatní přijaté vratky transferů</t>
  </si>
  <si>
    <t xml:space="preserve"> -Rozpočtová změna 213/17</t>
  </si>
  <si>
    <t xml:space="preserve">důvod: odbor zdravotnictví požádal ekonomický odbor dne 4.5.2017 o provedení rozpočtové změny. Důvodem navrhované změny je zapojení finančních prostředků do rozpočtu Olomouckého kraje v celkové výši 897 692,- Kč.  Finanční prostředky budou zapojeny jako příjmy z pronájmu na základě dodatku č. 5 ke smlouvě o nájmu nemovitého majetku  mezi Olomouckým krajem a Středomoravskou nemocniční a. s., na základě usnesení Rady Olomouckého kraje č. UR/12/24/2017 ze dne 27.3.2017.
</t>
  </si>
  <si>
    <t>2132 - Příjmy z pronájmu ostat. nemov. a j. č.</t>
  </si>
  <si>
    <t>Odbor veřejných zakázek a investic</t>
  </si>
  <si>
    <t>ORJ - 17</t>
  </si>
  <si>
    <t>ÚZ</t>
  </si>
  <si>
    <t>Dotace do oblasti zdravotnictví</t>
  </si>
  <si>
    <t>OP VVV, OPZ, OPTP, PČŠS</t>
  </si>
  <si>
    <t xml:space="preserve">důvod: odbor dopravy a silničního hospodářství požádal ekonomický odbor dne 3.5.2017 o provedení rozpočtové změny. Důvodem navrhované změny je převedení finančních prostředků z odboru ekonomického na odbor dopravy a silničního hospodářství ve výši     25 000,- Kč. Finanční prostředky budou použity na zajištění inzerce v tisku při vyhlášení výběrového řízení na ředitele příspěvkové organizace Správa silnic Olomouckého kraje, prostředky budou čerpány z rezervy Olomouckého kraje, na základě usnesení Rady Olomouckého kraje č. UR/15/21/2017 ze dne 15.5.2017 (bod 3.2.). </t>
  </si>
  <si>
    <t>důvod: odbor sociálních věcí požádal ekonomický odbor dne 25.4. a 4.5.2017 o provedení rozpočtové změny. Důvodem navrhované změny je přesun finančních prostředků v rámci odboru sociálních věcí v celkové výši 1 266 000,- Kč. Finanční prostředky budou použity na poskytnutí dotací z "Dotačního programu pro sociální oblast" v dotačním titulu "Podpora prevence kriminality", na základě usnesení Rady Olomouckého kraje č. UR/15/48/2017 ze dne 15.5.2017 (bod 10.3.).</t>
  </si>
  <si>
    <t>důvod: odbor sociálních věcí požádal ekonomický odbor dne 27.4.2017 o provedení rozpočtové změny. Důvodem navrhované změny je přesun finančních prostředků v rámci odboru sociálních věcí v celkové výši 99 000,- Kč. Finanční prostředky budou použity na poskytnutí dotací z "Dotačního programu pro sociální oblast" v dotačním titulu "Podpora prorodinných aktivit", na základě usnesení Rady Olomouckého kraje č. UR/15/48/2017 ze dne 15.5.2017 (bod 10.3.).</t>
  </si>
  <si>
    <t>důvod: odbor sociálních věcí požádal ekonomický odbor dne 4.5.2017 o provedení rozpočtové změny. Důvodem navrhované změny je přesun finančních prostředků v rámci odboru sociálních věcí ve výši 12 000,- Kč. Finanční prostředky budou použity na poskytnutí dotace z "Dotačního programu pro sociální oblast" v dotačním titulu "Podpora aktivit směřujících k sociálnímu začleňování", na základě usnesení Rady Olomouckého kraje č. UR/15/48/2017 ze dne 15.5.2017 (bod 10.3.).</t>
  </si>
  <si>
    <t>důvod: odbor podpory řízení příspěvkových organizací požádal ekonomický odbor dne 3.5.2017 o provedení rozpočtové změny. Důvodem navrhované změny je přesun finančních prostředků v rámci odboru podpory řízení příspěvkových organizací ve výši         83 000,- Kč. Finanční prostředky budou použity na poskytnutí účelově určeného příspěvku na provoz pro příspěvkovou organizaci v oblasti školství Střední škola gastronomie a farmářství Jeseník na akci "Pořízení technologického zařízení pro zkvalitnění výuky gastronomických oborů", na základě usnesení Rady Olomouckého kraje č. UR/15/37/2017 ze dne 15.5.2017 (bod 7.1.).</t>
  </si>
  <si>
    <t>důvod: odbor podpory řízení příspěvkových organizací požádal ekonomický odbor dne 18.4.2017 o provedení rozpočtové změny. Důvodem navrhované změny je přesun finančních prostředků v rámci odboru podpory řízení příspěvkových organizací v celkové výši 32 610 000,- Kč. Finanční prostředky budou použity na poskytnutí příspěvku na provoz a příspěvku na provoz - mzdové náklady pro příspěvkové organizace v oblasti zdravotnictví, prostředky budou převedeny z rezervy odboru podpory řízení příspěvkových organizací, na základě usnesení Rady Olomouckého kraje č. UR/15/37/2017 ze dne 15.5.2017 (bod 7.1.).</t>
  </si>
  <si>
    <t>důvod: ekonomický odbor požádal  dne 26.4.2017 o provedení rozpočtové změny. Důvodem navrhované změny je zapojení finančních prostředků do rozpočtu Olomouckého kraje ve výši 30 816 643,99 Kč. Finanční prostředky budou zapojeny jako odvod z fondu investic příspěvkové organizace Odborný léčebný ústav Paseka po vyúčtování investiční akce, na základě usnesení Rady Olomouckého kraje č. UR/15/60/2017 ze dne 15.5.2017 (bod 13.4.).</t>
  </si>
  <si>
    <t xml:space="preserve"> -Rozpočtová změna 214/17</t>
  </si>
  <si>
    <t xml:space="preserve">důvod: neinvestiční dotace ze státního rozpočtu ČR na rok 2017 poskytnutá na základě rozhodnutí Ministerstva financí ČR č.j.: MF-13267/2017/1201-2 ze dne 9.5.2017 ve výši                                   304 012,36 Kč na úhradu doložených nákladů vzniklých lékárnám s odevzdáním nepoužitelných léčiv a s jejich odstraněním za I. čtvrtletí roku 2017. </t>
  </si>
  <si>
    <t xml:space="preserve"> -Rozpočtová změna 215/17</t>
  </si>
  <si>
    <t>poskytovatel: Ministerstvo kultury</t>
  </si>
  <si>
    <t>důvod: neinvestiční dotace ze státního rozpočtu ČR na rok 2017 poskytnutá na základě dopisu Ministerstva kultury ČR č.j.: MK 29225/2017 OULK ze dne 21.4.2017 ve výši            10 000,- Kč pro příspěvkovou organizaci Olomouckého kraje Vědecká knihovna v Olomouci na realizaci projektu "Doplnění fondu zvukové knihovny Vědecké knihovny v Olomouci" z programu "Knihovna 21. století".</t>
  </si>
  <si>
    <t>5336 - Neinvestiční dotace zřízeným PO</t>
  </si>
  <si>
    <t>,</t>
  </si>
  <si>
    <t xml:space="preserve"> -Rozpočtová změna 216/17</t>
  </si>
  <si>
    <t>poskytovatel: Ministerstvo práce a sociálních věcí</t>
  </si>
  <si>
    <t>důvod: neinvestiční dotace ze státního rozpočtu ČR na rok 2017 poskytnutá na základě Dodatku č. 1 č.j.: MPSV-2016/275724-231/2 ze dne 28.4.2017 k rozhodnutí Ministerstva práce a sociálních věcí ČR č.j.: MPSV-2016/275724-231/1 ze dne 24.1.2017 v celkové výši 3 000 000,- Kč k zajištění výplaty státního příspěvku pro zřizovatele zařízení pro děti vyžadující okamžitou pomoc podle § 42g a násl. zákona č. 359/1999 Sb., o sociálně - právní ochraně dětí. Záloha na období květen až srpen pro Fond ohrožených dětí je                      1 500 000,- Kč.</t>
  </si>
  <si>
    <t xml:space="preserve"> -Rozpočtová změna 217/17</t>
  </si>
  <si>
    <t>důvod: neinvestiční dotace ze státního rozpočtu ČR na rok 2017 poskytnutá na základě rozhodnutí Ministerstva práce a sociálních věcí ČR ve výši  34 948,36 Kč na projekt č. CZ.03.2.63/0.0/0.0/15_023/0001289 "Aktivizace v POHODĚ" pro příspěvkovou organizaci Domov seniorů POHODA Chválkovice v rámci Operačního programu Zaměstnanost.</t>
  </si>
  <si>
    <t xml:space="preserve"> -Rozpočtová změna 218/17</t>
  </si>
  <si>
    <t>důvod: odbor školství, sportu a kultury požádal ekonomický odbor dne 17.5.2017 o provedení rozpočtové změny. Důvodem navrhované změny je snížení neinvestiční dotace ze státního rozpočtu ČR na rok 2017 poskytnuté na základě rozhodnutí Ministerstva školství, mládeže a tělovýchovy ČR č.j.: MSMT-735-12/2017 ze dne 30.1.2017 v celkové výši 8 203 560,- Kč na rozvojový program "Financování asistentů pedagoga pro děti, žáky a studenty se zdravotním postižením a pro děti, žáky a studenty se sociálním znevýhodněním na období leden - srpen 2017 - modul A", nevyčerpané prostředky v celkové výši 171 845,- Kč budou vráceny na účet Ministerstva školství, mládeže a tělovýchovy.</t>
  </si>
  <si>
    <t xml:space="preserve"> -Rozpočtová změna 219/17</t>
  </si>
  <si>
    <t>důvod: odbor školství, sportu a kultury požádal ekonomický odbor dne 12.5.2017 o provedení rozpočtové změny. Důvodem navrhované změny je snížení neinvestiční dotace ze státního rozpočtu ČR na rok 2017 poskytnuté na základě dopisu Ministerstva školství, mládeže a tělovýchovy ČR č.j.: MSMT-1026/2017-4 ze dne 3.2.2017 na program "Podpora sociálně znevýhodněných romských žáků středních škol, konzervatoří a studentů vyšších odborných škol na období leden - červen 2017" pro střední školy zřizované Olomouckým krajem, nevyčerpané prostředky ve výši 14 000,- Kč budou vráceny na účet Ministerstva školství, mládeže a tělovýchovy.</t>
  </si>
  <si>
    <t xml:space="preserve"> -Rozpočtová změna 220/17</t>
  </si>
  <si>
    <t>důvod: ekonomický odbor požádal  dne 15.5.2017 o provedení rozpočtové změny. Důvodem navrhované změny je snížení finančních prostředků rozpočtu Olomouckého kraje ve výši 1 603 655,28 Kč. Finanční prostředky budou sníženy jako odvod z fondu investic příspěvkové organizace Odborný léčebný ústav Paseka po vyúčtování investiční akce po projednání s daňovou poradkyní, na základě usnesení Rady Olomouckého kraje č. UR/15/59/2017 ze dne 15.5.2017.</t>
  </si>
  <si>
    <t xml:space="preserve"> -Rozpočtová změna 221/17</t>
  </si>
  <si>
    <t>druh rozpočtové změny: vnitřní rozpočtová změna - přesun mezi jednotlivými položkami, paragrafy a odbory ekonomickým a tajemníka hejtmana - zastupitelé</t>
  </si>
  <si>
    <t>důvod: odbor tajemníka hejtmana požádal ekonomický odbor dne 16.5.2017 o provedení rozpočtové změny. Důvodem navrhované změny je převedení finančních prostředků z odboru ekonomického na odbor tajemníka hejtmana - zastupitelé ve výši 120 000,- Kč. Finanční prostředky budou použity na zakoupení notebooků pro členy Rady Olomouckého kraje, prostředky budou čerpány z rezervy Olomouckého kraje.</t>
  </si>
  <si>
    <t>Zastupitelé</t>
  </si>
  <si>
    <t>ORJ - 01</t>
  </si>
  <si>
    <t xml:space="preserve"> -Rozpočtová změna 222/17</t>
  </si>
  <si>
    <t>druh rozpočtové změny: vnitřní rozpočtová změna - přesun mezi jednotlivými položkami, paragrafy a odbory ekonomickým a podpory řízení příspěvkových organizací</t>
  </si>
  <si>
    <t>důvod: odbor podpory řízení příspěvkových organizací požádal ekonomický odbor dne 23.5.2017 o provedení rozpočtové změny. Důvodem navrhované změny je převedení finančních prostředků z rozpočtu odboru ekonomického na odbor podpory řízení příspěvkových organizací ve výši 80 000,- Kč. Finanční prostředky budou použity na poskytnutí účelově určeného příspěvku na provoz pro příspěvkovou organizaci Olomouckého kraje Vědecká knihovna v Olomouci na akci "Krčmaňská aféra", prostředky budou čerpány z rezervy Olomouckého kraje, materiál je součástí programu jednání Rady Olomouckého kraje dne 2.6.2017 (bod 10.1.).</t>
  </si>
  <si>
    <t xml:space="preserve"> -Rozpočtová změna 223/17</t>
  </si>
  <si>
    <t>důvod: odbory sociálních věcí a zdravotnictví požádaly ekonomický odbor dne 19. a 23.5.2017 o provedení rozpočtové změny. Důvodem navrhované změny je převedení finančních prostředků z odboru ekonomického na odbor sociálních věcí ve výši 44 080,- Kč a na odbor zdravotnictví ve výši 71 440,- Kč. Finanční prostředky ze státní dotace budou použity k zajištění výplaty státního příspěvku pro zřizovatele zařízení pro děti vyžadující okamžitou pomoc (příspěvkové organizace Dětské centrum Ostrůvek, Olomouc, a Středisko sociální prevence Olomouc) podle § 42g a násl. zákona č. 359/1999 Sb., o sociálně - právní ochraně dětí na období duben 2017.</t>
  </si>
  <si>
    <t xml:space="preserve"> -Rozpočtová změna 224/17</t>
  </si>
  <si>
    <t>důvod: odbor kancelář ředitele požádal ekonomický odbor dne16.5.2017 o provedení rozpočtové změny. Důvodem navrhované změny je přesun finančních prostředků v rámci odboru kancelář ředitele ve výši 70 000,- Kč. Finanční prostředky budou použity na poskytnutí věcného daru na pořízení vybavení příslušníků bezpečnostního sboru Vězeňské služby ČR pro Vazební věznici Olomouc na základě projednání na schůzi Bezpečnostní rady Olomouckého kraje dne 28.3.2017.</t>
  </si>
  <si>
    <t xml:space="preserve"> -Rozpočtová změna 225/17</t>
  </si>
  <si>
    <t>důvod: odbor sociálních věcí požádal ekonomický odbor dne 16.5.2017 o provedení rozpočtové změny. Důvodem navrhované změny je přesun finančních prostředků v rámci odboru sociálních věcí v celkové výši 33 000,- Kč. Finanční prostředky budou použity na poskytnutí dotací z "Dotačního programu pro sociální oblast" v dotačním titulu "Podpora prevence kriminality" na základě usnesení Rady Olomouckého kraje č. UR/15/48/2017 ze dne 15.5.2017.</t>
  </si>
  <si>
    <t xml:space="preserve"> -Rozpočtová změna 226/17</t>
  </si>
  <si>
    <t>důvod: odbor dopravy a silničního hospodářství požádal ekonomický odbor dne 12.5.2017 o provedení rozpočtové změny. Důvodem navrhované změny je přesun finančních prostředků v rámci odboru dopravy a silničního hospodářství v celkové výši 407 145,45 Kč. Finanční prostředky budou použity na poskytnutí dotací v rámci programu "Opatření pro zvýšení bezpečnosti provozu na pozemních komunikacích pro města a obce Olomouckého kraje" na základě usnesení Zastupitelstva Olomouckého kraje č. UZ/4/12/2017 ze dne 24.4.2017.</t>
  </si>
  <si>
    <t xml:space="preserve"> -Rozpočtová změna 227/17</t>
  </si>
  <si>
    <t>druh rozpočtové změny: vnitřní rozpočtová změna - přesun mezi jednotlivými položkami, paragrafy v rámci odboru veřejných zakázek a investic</t>
  </si>
  <si>
    <t>důvod: odbor veřejných zakázek a investic požádal ekonomický odbor dne 22.5.2017 o provedení rozpočtové změny. Důvodem navrhované změny je přesun finančních prostředků v rámci odboru veřejných zakázek a investic ve výši 39 000,- Kč. Finanční prostředky budou použity na financování investiční akce v oblasti zdravotnictví "Realizace energeticky úsporných opatření - Nemocnice Přerov - domov sester".</t>
  </si>
  <si>
    <t>Odbor veřejných zakázek</t>
  </si>
  <si>
    <t>ORJ - 52</t>
  </si>
  <si>
    <t xml:space="preserve"> -Rozpočtová změna 228/17</t>
  </si>
  <si>
    <t>důvod: odbor strategického rozvoje kraje požádal ekonomický odbor dne 23.5.2017 o provedení rozpočtové změny. Důvodem navrhované změny je přesun finančních prostředků v rámci odboru strategického rozvoje kraje ve výši 20 000,- Kč. Finanční prostředky budou použity na financování výdajů projektu v oblasti školství "Pořízení vybavení pro odborné učebny - modernizace CNC zařízení a 3D zařízení včetně SW, rekonstrukce nové učebny programovatelných automatů, modernizace konektivity školy ve vazbě na odborné předměty (Střední průmyslová škola elektrotechnická, Mohelnice, Ge. Svobody 2)".</t>
  </si>
  <si>
    <t xml:space="preserve"> -Rozpočtová změna 229/17</t>
  </si>
  <si>
    <t>důvod: odbor strategického rozvoje kraje požádal ekonomický odbor dne 22.5.2017 o provedení rozpočtové změny. Důvodem navrhované změny je přesun finančních prostředků v rámci odboru strategického rozvoje kraje v celkové výši 80 000,- Kč. Finanční prostředky budou použity na financování výdajů projektu v oblasti školství "Nákup vybavení - plošina pro práci ve výškách, panely elektropneumatiky“ (Střední škola elektrotechnická, Lipník nad Bečvou, Tyršova 781)".</t>
  </si>
  <si>
    <t xml:space="preserve"> -Rozpočtová změna 230/17</t>
  </si>
  <si>
    <t>důvod: odbor strategického rozvoje kraje požádal ekonomický odbor dne 22.5.2017 o provedení rozpočtové změny. Důvodem navrhované změny je přesun finančních prostředků v rámci odboru strategického rozvoje kraje v celkové výši 80 000,- Kč. Finanční prostředky budou použity na financování výdajů projektu v oblasti školství "Nákup CNC dřevoobráběcího centra“ (Švehlova střední škola polytechnická Prostějov)".</t>
  </si>
  <si>
    <t xml:space="preserve"> -Rozpočtová změna 231/17</t>
  </si>
  <si>
    <t>důvod: odbor strategického rozvoje kraje požádal ekonomický odbor dne 15.5.2017 o provedení rozpočtové změny. Důvodem navrhované změny je přesun finančních prostředků v rámci odboru strategického rozvoje kraje ve výši 1 400,- Kč. Finanční prostředky budou použity na úhradu správních poplatků u projektu v oblasti informačních technologií "Rozvoj služeb eGovernmentu".</t>
  </si>
  <si>
    <t>ORJ - 64</t>
  </si>
  <si>
    <t xml:space="preserve"> -Rozpočtová změna 232/17</t>
  </si>
  <si>
    <t>důvod: odbor podpory řízení příspěvkových organizací požádal ekonomický odbor dne17.5.2017 o provedení rozpočtové změny. Důvodem navrhované změny je přesun finančních prostředků v rámci odboru podpory řízení příspěvkových organizací ve výši            750 000,- Kč. Finanční prostředky budou použity na poskytnutí investičního příspěvku pro příspěvkovou organizaci v oblasti kultury Vlastivědné muzeum v Olomouci na akci "Rekonstrukce vstupních bran do parku v Čechách pod Kosířem", jedná se o přesun mezi neinvestiční a investiční položkou, materiál je součástí programu jednání Rady Olomouckého kraje dne 2.6.2017 (bod 10.1.).</t>
  </si>
  <si>
    <t xml:space="preserve"> -Rozpočtová změna 233/17</t>
  </si>
  <si>
    <t>důvod: odbor podpory řízení příspěvkových organizací požádal ekonomický odbor dne 19.5.2017 o provedení rozpočtové změny. Důvodem navrhované změny je přesun finančních prostředků v rámci odboru podpory řízení příspěvkových organizací ve výši         190 000,- Kč. Finanční prostředky budou použity na poskytnutí neinvestičního příspěvku pro příspěvkovou organizaci v oblasti školství Střední škola a Základní škola Lipník nad Bečvou na akci "Oprava oplocení", část prostředků bude převedena do rezervy odboru podpory řízení příspěvkových organizací, materiál je součástí programu jednání Rady Olomouckého kraje dne 2.6.2017 (bod 10.1.).</t>
  </si>
  <si>
    <t xml:space="preserve"> -Rozpočtová změna 234/17</t>
  </si>
  <si>
    <t>důvod: odbor podpory řízení příspěvkových organizací požádal ekonomický odbor dne 17.5.2017 o provedení rozpočtové změny. Důvodem navrhované změny je přesun finančních prostředků v rámci odboru podpory řízení příspěvkových organizací ve výši        160 000,- Kč. Finanční prostředky budou použity na poskytnutí účelově určeného příspěvku na provoz pro příspěvkovou organizaci v oblasti školství Střední škola, Základní škola a Mateřská škola Prostějov, na akci "Vybavení učeben", prostředky budou převedeny z rezervy odboru podpory řízení příspěvkových organizací, materiál je součástí programu jednání Rady Olomouckého kraje dne 2.6.2017 (bod 10.1.).</t>
  </si>
  <si>
    <t xml:space="preserve"> -Rozpočtová změna 235/17</t>
  </si>
  <si>
    <t>důvod: odbor podpory řízení příspěvkových organizací požádal ekonomický odbor dne 22.5.2017 o provedení rozpočtové změny. Důvodem navrhované změny je přesun finančních prostředků v rámci odboru podpory řízení příspěvkových organizací ve výši        277 241,- Kč. Finanční prostředky budou použity na poskytnutí účelově určeného příspěvku na provoz pro příspěvkovou organizaci v oblasti školství Střední odborná škola lesnická a strojírenská Šternberk na úhradu úroků z prodlení v souvislosti s výplatou náhrady ušlé mzdy dle rozsudku Okresního soudu v Olomouci, prostředky budou převedeny z rezervy odboru podpory řízení příspěvkových organizací, materiál je součástí programu jednání Rady Olomouckého kraje dne 2.6.2017 (bod 10.1.).</t>
  </si>
  <si>
    <t xml:space="preserve"> -Rozpočtová změna 236/17</t>
  </si>
  <si>
    <t>důvod: odbor kancelář ředitele požádal ekonomický odbor dne 24.5.2017 o provedení rozpočtové změny. Důvodem navrhované změny je přesun finančních prostředků v rámci odboru kancelář ředitele ve výši 40 000,- Kč. Finanční prostředky budou použity na poskytnutí finanční podpory z rezervy pro případ řešení krizové situace nebo mimořádné události, materiál je součástí programu jednání Rady Olomouckého kraje dne 2.6.2017 (bod 14.5.).</t>
  </si>
  <si>
    <t xml:space="preserve"> -Rozpočtová změna 237/17</t>
  </si>
  <si>
    <t>důvod: neinvestiční dotace ze státního rozpočtu ČR na rok 2017 poskytnutá na základě rozhodnutí Ministerstva práce a sociálních věcí ČR ve výši  37 287,50 Kč na projekt č. CZ.03.2.63/0.0/0.0/15_023/0001210 "Zavádění komplexního terapeutického modelu v Domově Na zámečku Rokytnice" pro příspěvkovou organizaci Domov Na zámečku Rokytnice v rámci Operačního programu Zaměstnanost.</t>
  </si>
  <si>
    <t xml:space="preserve"> -Rozpočtová změna 238/17</t>
  </si>
  <si>
    <t>důvod: neinvestiční dotace ze státního rozpočtu ČR na rok 2017 poskytnutá na základě rozhodnutí Ministerstva práce a sociálních věcí ČR ve výši  215 144,12 Kč na projekt č. CZ.03.2.63/0.0/0.0/15_023/0000999 "Zhodnocení a sjednocení procesů rozvoje kvality poskytování sociálních služeb v organizaci Centrum Dominika Kokory, p. o." pro příspěvkovou organizaci Centrum Dominika Kokory v rámci Operačního programu Zaměstnanost.</t>
  </si>
  <si>
    <t xml:space="preserve"> -Rozpočtová změna 239/17</t>
  </si>
  <si>
    <t>důvod: odbor školství, sportu a kultury požádal ekonomický odbor dne 23.5.2017 o provedení rozpočtové změny. Důvodem navrhované změny je zapojení finančních prostředků do rozpočtu Olomouckého kraje ve výši 1 200,- Kč.  Finanční prostředky byly poukázány na účet Olomouckého kraje jako vratka na základě výzvy Olomouckého kraje k vrácení dotace nebo její části u Střední odborné školy lesnické a strojírenské Šternberk, prostředky budou zaslány na účet Ministerstva školství, mládeže a tělovýchovy.</t>
  </si>
  <si>
    <t xml:space="preserve"> -Rozpočtová změna 240/17</t>
  </si>
  <si>
    <t>důvod: odbor kancelář ředitele požádal ekonomický odbor dne 18.5.2017 o provedení rozpočtové změny. Důvodem navrhované změny je zapojení finančních prostředků do rozpočtu Olomouckého kraje v celkové výši 552 525,50 Kč. Finanční prostředky budou zapojeny jako refundace mzdových výdajů a odvodů sociálního a zdravotního pojištění pracovníků projektu "Krajský akční plán rozvoje vzdělávání Olomouckého kraje" za období říjen - prosinec 2016.</t>
  </si>
  <si>
    <t xml:space="preserve"> -Rozpočtová změna 241/17</t>
  </si>
  <si>
    <t>důvod: odbor ekonomický požádal dne 24.5.2017 o provedení rozpočtové změny. Důvodem navrhované změny je zapojení finančních prostředků do rozpočtu Olomouckého kraje ve výši 856 187,- Kč. Jedná se o zapojení finančních prostředků z depozitního účtu po vyúčtování mezd za měsíc prosinec 2016, prostředky budou převedeny do rezervy Olomouckého kraje.</t>
  </si>
  <si>
    <t>4132 - Převody z ostatních vlastních fondů</t>
  </si>
  <si>
    <t>Dotace do oblasti kultury</t>
  </si>
  <si>
    <t>Depozita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</si>
</sst>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0\ &quot;Kč&quot;;\-#,##0\ &quot;Kč&quot;"/>
    <numFmt numFmtId="164" formatCode="00,000"/>
    <numFmt numFmtId="165" formatCode="00000"/>
    <numFmt numFmtId="166" formatCode="00000000000"/>
    <numFmt numFmtId="167" formatCode="00000000"/>
  </numFmts>
  <fonts count="26" x14ac:knownFonts="1">
    <font>
      <sz val="10"/>
      <name val="Arial"/>
      <charset val="238"/>
    </font>
    <font>
      <sz val="8"/>
      <name val="Arial"/>
      <family val="2"/>
      <charset val="238"/>
    </font>
    <font>
      <sz val="10"/>
      <name val="Arial CE"/>
      <charset val="238"/>
    </font>
    <font>
      <sz val="10"/>
      <name val="Arial"/>
      <family val="2"/>
    </font>
    <font>
      <b/>
      <sz val="11"/>
      <name val="Arial"/>
      <family val="2"/>
    </font>
    <font>
      <sz val="10"/>
      <name val="Arial"/>
      <family val="2"/>
      <charset val="238"/>
    </font>
    <font>
      <sz val="11"/>
      <name val="Arial"/>
      <family val="2"/>
    </font>
    <font>
      <sz val="11"/>
      <name val="Arial"/>
      <family val="2"/>
      <charset val="238"/>
    </font>
    <font>
      <i/>
      <sz val="11"/>
      <name val="Arial"/>
      <family val="2"/>
      <charset val="238"/>
    </font>
    <font>
      <b/>
      <sz val="11"/>
      <name val="Arial CE"/>
      <charset val="238"/>
    </font>
    <font>
      <i/>
      <sz val="9"/>
      <name val="Arial CE"/>
      <charset val="238"/>
    </font>
    <font>
      <i/>
      <sz val="11"/>
      <name val="Arial CE"/>
      <charset val="238"/>
    </font>
    <font>
      <b/>
      <sz val="8"/>
      <color indexed="81"/>
      <name val="Tahoma"/>
      <family val="2"/>
      <charset val="238"/>
    </font>
    <font>
      <sz val="8"/>
      <color indexed="81"/>
      <name val="Tahoma"/>
      <family val="2"/>
      <charset val="238"/>
    </font>
    <font>
      <b/>
      <sz val="10"/>
      <color indexed="81"/>
      <name val="Tahoma"/>
      <family val="2"/>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family val="2"/>
      <charset val="238"/>
    </font>
    <font>
      <i/>
      <sz val="10"/>
      <name val="Arial CE"/>
      <family val="2"/>
      <charset val="238"/>
    </font>
    <font>
      <b/>
      <i/>
      <sz val="10"/>
      <name val="Arial CE"/>
      <charset val="238"/>
    </font>
    <font>
      <b/>
      <i/>
      <sz val="11"/>
      <name val="Arial"/>
      <family val="2"/>
      <charset val="238"/>
    </font>
    <font>
      <sz val="9"/>
      <name val="Arial CE"/>
      <charset val="238"/>
    </font>
    <font>
      <sz val="11"/>
      <name val="Calibri"/>
      <family val="2"/>
      <charset val="238"/>
      <scheme val="minor"/>
    </font>
  </fonts>
  <fills count="3">
    <fill>
      <patternFill patternType="none"/>
    </fill>
    <fill>
      <patternFill patternType="gray125"/>
    </fill>
    <fill>
      <patternFill patternType="solid">
        <fgColor indexed="42"/>
        <bgColor indexed="64"/>
      </patternFill>
    </fill>
  </fills>
  <borders count="15">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s>
  <cellStyleXfs count="2">
    <xf numFmtId="0" fontId="0" fillId="0" borderId="0"/>
    <xf numFmtId="0" fontId="5" fillId="0" borderId="0"/>
  </cellStyleXfs>
  <cellXfs count="186">
    <xf numFmtId="0" fontId="0" fillId="0" borderId="0" xfId="0"/>
    <xf numFmtId="0" fontId="2" fillId="0" borderId="0" xfId="0" applyFont="1"/>
    <xf numFmtId="3" fontId="2" fillId="0" borderId="0" xfId="0" applyNumberFormat="1" applyFont="1"/>
    <xf numFmtId="3" fontId="3" fillId="0" borderId="0" xfId="0" applyNumberFormat="1" applyFont="1" applyAlignment="1">
      <alignment horizontal="right"/>
    </xf>
    <xf numFmtId="0" fontId="4" fillId="0" borderId="1" xfId="0" applyFont="1" applyBorder="1"/>
    <xf numFmtId="3" fontId="5" fillId="0" borderId="1" xfId="0" applyNumberFormat="1" applyFont="1" applyBorder="1" applyAlignment="1">
      <alignment horizontal="right" wrapText="1"/>
    </xf>
    <xf numFmtId="0" fontId="6" fillId="0" borderId="0" xfId="0" applyFont="1"/>
    <xf numFmtId="3" fontId="6" fillId="0" borderId="0" xfId="0" applyNumberFormat="1" applyFont="1"/>
    <xf numFmtId="0" fontId="7" fillId="0" borderId="0" xfId="0" applyFont="1"/>
    <xf numFmtId="3" fontId="7" fillId="0" borderId="0" xfId="0" applyNumberFormat="1" applyFont="1" applyAlignment="1">
      <alignment horizontal="right"/>
    </xf>
    <xf numFmtId="0" fontId="7" fillId="0" borderId="0" xfId="0" applyFont="1" applyBorder="1"/>
    <xf numFmtId="3" fontId="7" fillId="0" borderId="0" xfId="0" applyNumberFormat="1" applyFont="1" applyBorder="1" applyAlignment="1">
      <alignment horizontal="right"/>
    </xf>
    <xf numFmtId="3" fontId="4" fillId="0" borderId="1" xfId="0" applyNumberFormat="1" applyFont="1" applyBorder="1" applyAlignment="1">
      <alignment horizontal="right"/>
    </xf>
    <xf numFmtId="0" fontId="8" fillId="0" borderId="0" xfId="0" applyFont="1" applyAlignment="1">
      <alignment horizontal="justify"/>
    </xf>
    <xf numFmtId="0" fontId="9" fillId="2" borderId="2" xfId="0" applyFont="1" applyFill="1" applyBorder="1"/>
    <xf numFmtId="3" fontId="9" fillId="2" borderId="2" xfId="0" applyNumberFormat="1" applyFont="1" applyFill="1" applyBorder="1"/>
    <xf numFmtId="0" fontId="10" fillId="0" borderId="0" xfId="0" applyFont="1"/>
    <xf numFmtId="3" fontId="6" fillId="0" borderId="0" xfId="0" applyNumberFormat="1" applyFont="1" applyAlignment="1">
      <alignment horizontal="right"/>
    </xf>
    <xf numFmtId="3" fontId="6" fillId="0" borderId="0" xfId="0" applyNumberFormat="1" applyFont="1" applyFill="1"/>
    <xf numFmtId="3" fontId="7" fillId="0" borderId="0" xfId="0" applyNumberFormat="1" applyFont="1" applyFill="1" applyAlignment="1">
      <alignment horizontal="right"/>
    </xf>
    <xf numFmtId="3" fontId="7" fillId="0" borderId="0" xfId="0" applyNumberFormat="1" applyFont="1" applyFill="1" applyBorder="1" applyAlignment="1">
      <alignment horizontal="right"/>
    </xf>
    <xf numFmtId="3" fontId="4" fillId="0" borderId="1" xfId="0" applyNumberFormat="1" applyFont="1" applyFill="1" applyBorder="1" applyAlignment="1">
      <alignment horizontal="right"/>
    </xf>
    <xf numFmtId="3" fontId="2" fillId="0" borderId="0" xfId="0" applyNumberFormat="1" applyFont="1" applyFill="1"/>
    <xf numFmtId="3" fontId="5" fillId="0" borderId="1" xfId="0" applyNumberFormat="1" applyFont="1" applyFill="1" applyBorder="1" applyAlignment="1">
      <alignment horizontal="right" wrapText="1"/>
    </xf>
    <xf numFmtId="3" fontId="7" fillId="0" borderId="0" xfId="0" applyNumberFormat="1" applyFont="1" applyFill="1"/>
    <xf numFmtId="3" fontId="11" fillId="0" borderId="0" xfId="0" applyNumberFormat="1" applyFont="1" applyAlignment="1">
      <alignment horizontal="right"/>
    </xf>
    <xf numFmtId="3" fontId="7" fillId="0" borderId="0" xfId="0" applyNumberFormat="1" applyFont="1"/>
    <xf numFmtId="0" fontId="7" fillId="0" borderId="1" xfId="0" applyFont="1" applyBorder="1"/>
    <xf numFmtId="3" fontId="7" fillId="0" borderId="1" xfId="0" applyNumberFormat="1" applyFont="1" applyFill="1" applyBorder="1"/>
    <xf numFmtId="3" fontId="7" fillId="0" borderId="1" xfId="0" applyNumberFormat="1" applyFont="1" applyBorder="1"/>
    <xf numFmtId="3" fontId="7" fillId="0" borderId="0" xfId="0" applyNumberFormat="1" applyFont="1" applyFill="1" applyBorder="1"/>
    <xf numFmtId="3" fontId="7" fillId="0" borderId="0" xfId="0" applyNumberFormat="1" applyFont="1" applyBorder="1"/>
    <xf numFmtId="0" fontId="9" fillId="2" borderId="3" xfId="0" applyFont="1" applyFill="1" applyBorder="1"/>
    <xf numFmtId="3" fontId="9" fillId="2" borderId="4" xfId="0" applyNumberFormat="1" applyFont="1" applyFill="1" applyBorder="1"/>
    <xf numFmtId="3" fontId="9" fillId="2" borderId="5" xfId="0" applyNumberFormat="1" applyFont="1" applyFill="1" applyBorder="1"/>
    <xf numFmtId="0" fontId="7" fillId="0" borderId="0" xfId="1" applyFont="1" applyBorder="1"/>
    <xf numFmtId="0" fontId="6" fillId="0" borderId="0" xfId="1" applyFont="1"/>
    <xf numFmtId="0" fontId="15" fillId="0" borderId="0" xfId="0" applyFont="1"/>
    <xf numFmtId="0" fontId="7" fillId="0" borderId="0" xfId="0" applyFont="1" applyFill="1" applyAlignment="1">
      <alignment horizontal="justify" vertical="top" wrapText="1"/>
    </xf>
    <xf numFmtId="0" fontId="9" fillId="0" borderId="0" xfId="0" applyFont="1" applyFill="1"/>
    <xf numFmtId="0" fontId="17" fillId="0" borderId="0" xfId="0" applyFont="1" applyFill="1" applyBorder="1" applyAlignment="1"/>
    <xf numFmtId="0" fontId="18" fillId="0" borderId="0" xfId="0" applyFont="1" applyFill="1"/>
    <xf numFmtId="0" fontId="2" fillId="0" borderId="0" xfId="0" applyFont="1" applyFill="1" applyAlignment="1">
      <alignment horizontal="left"/>
    </xf>
    <xf numFmtId="0" fontId="5" fillId="0" borderId="0" xfId="0" applyFont="1" applyFill="1"/>
    <xf numFmtId="0" fontId="19" fillId="0" borderId="0" xfId="0" applyFont="1" applyFill="1" applyAlignment="1">
      <alignment horizontal="right"/>
    </xf>
    <xf numFmtId="0" fontId="20" fillId="0" borderId="6" xfId="0" applyFont="1" applyFill="1" applyBorder="1" applyAlignment="1">
      <alignment horizontal="center"/>
    </xf>
    <xf numFmtId="0" fontId="21" fillId="0" borderId="7" xfId="0" applyFont="1" applyFill="1" applyBorder="1" applyAlignment="1">
      <alignment horizontal="center"/>
    </xf>
    <xf numFmtId="164" fontId="5" fillId="0" borderId="6" xfId="0" applyNumberFormat="1" applyFont="1" applyFill="1" applyBorder="1" applyAlignment="1">
      <alignment horizontal="center"/>
    </xf>
    <xf numFmtId="0" fontId="5" fillId="0" borderId="8" xfId="0" applyFont="1" applyFill="1" applyBorder="1" applyAlignment="1">
      <alignment horizontal="center"/>
    </xf>
    <xf numFmtId="0" fontId="20" fillId="0" borderId="7" xfId="0" applyFont="1" applyFill="1" applyBorder="1"/>
    <xf numFmtId="4" fontId="20" fillId="0" borderId="8" xfId="0" applyNumberFormat="1" applyFont="1" applyFill="1" applyBorder="1" applyAlignment="1">
      <alignment horizontal="right" wrapText="1"/>
    </xf>
    <xf numFmtId="165" fontId="5" fillId="0" borderId="6" xfId="0" applyNumberFormat="1" applyFont="1" applyFill="1" applyBorder="1" applyAlignment="1">
      <alignment horizontal="center"/>
    </xf>
    <xf numFmtId="0" fontId="22" fillId="0" borderId="6" xfId="0" applyFont="1" applyFill="1" applyBorder="1"/>
    <xf numFmtId="0" fontId="17" fillId="0" borderId="9" xfId="0" applyFont="1" applyFill="1" applyBorder="1" applyAlignment="1"/>
    <xf numFmtId="4" fontId="17" fillId="0" borderId="6" xfId="0" applyNumberFormat="1" applyFont="1" applyFill="1" applyBorder="1" applyAlignment="1"/>
    <xf numFmtId="0" fontId="15" fillId="0" borderId="0" xfId="0" applyFont="1" applyFill="1"/>
    <xf numFmtId="0" fontId="0" fillId="0" borderId="0" xfId="0" applyFill="1"/>
    <xf numFmtId="0" fontId="9" fillId="0" borderId="0" xfId="0" applyFont="1"/>
    <xf numFmtId="0" fontId="17" fillId="0" borderId="0" xfId="0" applyFont="1" applyBorder="1" applyAlignment="1"/>
    <xf numFmtId="0" fontId="5" fillId="0" borderId="0" xfId="0" applyFont="1"/>
    <xf numFmtId="0" fontId="2" fillId="0" borderId="0" xfId="0" applyFont="1" applyAlignment="1">
      <alignment horizontal="left"/>
    </xf>
    <xf numFmtId="0" fontId="23" fillId="0" borderId="0" xfId="0" applyFont="1"/>
    <xf numFmtId="5" fontId="17" fillId="0" borderId="0" xfId="0" applyNumberFormat="1" applyFont="1" applyAlignment="1">
      <alignment horizontal="right"/>
    </xf>
    <xf numFmtId="0" fontId="16" fillId="0" borderId="0" xfId="0" applyFont="1" applyAlignment="1">
      <alignment horizontal="justify" vertical="top" wrapText="1"/>
    </xf>
    <xf numFmtId="0" fontId="18" fillId="0" borderId="0" xfId="0" applyFont="1"/>
    <xf numFmtId="0" fontId="19" fillId="0" borderId="0" xfId="0" applyFont="1" applyAlignment="1">
      <alignment horizontal="right"/>
    </xf>
    <xf numFmtId="0" fontId="20" fillId="0" borderId="6" xfId="0" applyFont="1" applyBorder="1" applyAlignment="1">
      <alignment horizontal="center"/>
    </xf>
    <xf numFmtId="0" fontId="21" fillId="0" borderId="7" xfId="0" applyFont="1" applyBorder="1" applyAlignment="1">
      <alignment horizontal="center"/>
    </xf>
    <xf numFmtId="0" fontId="20" fillId="0" borderId="6" xfId="0" applyFont="1" applyBorder="1" applyAlignment="1">
      <alignment horizontal="center" wrapText="1"/>
    </xf>
    <xf numFmtId="164" fontId="5" fillId="0" borderId="6" xfId="0" applyNumberFormat="1" applyFont="1" applyBorder="1" applyAlignment="1">
      <alignment horizontal="center"/>
    </xf>
    <xf numFmtId="165" fontId="5" fillId="0" borderId="6" xfId="0" applyNumberFormat="1" applyFont="1" applyBorder="1" applyAlignment="1">
      <alignment horizontal="center"/>
    </xf>
    <xf numFmtId="0" fontId="22" fillId="0" borderId="6" xfId="0" applyFont="1" applyBorder="1"/>
    <xf numFmtId="0" fontId="17" fillId="0" borderId="9" xfId="0" applyFont="1" applyBorder="1" applyAlignment="1"/>
    <xf numFmtId="4" fontId="17" fillId="0" borderId="6" xfId="0" applyNumberFormat="1" applyFont="1" applyBorder="1" applyAlignment="1"/>
    <xf numFmtId="0" fontId="24" fillId="0" borderId="0" xfId="0" applyFont="1" applyFill="1"/>
    <xf numFmtId="0" fontId="20" fillId="0" borderId="0" xfId="0" applyFont="1" applyFill="1" applyAlignment="1">
      <alignment horizontal="right"/>
    </xf>
    <xf numFmtId="0" fontId="21" fillId="0" borderId="9" xfId="0" applyFont="1" applyBorder="1" applyAlignment="1">
      <alignment horizontal="center"/>
    </xf>
    <xf numFmtId="0" fontId="5" fillId="0" borderId="6" xfId="0" applyFont="1" applyFill="1" applyBorder="1" applyAlignment="1">
      <alignment horizontal="center"/>
    </xf>
    <xf numFmtId="0" fontId="21" fillId="0" borderId="6" xfId="0" applyFont="1" applyFill="1" applyBorder="1" applyAlignment="1">
      <alignment horizontal="left"/>
    </xf>
    <xf numFmtId="0" fontId="17" fillId="0" borderId="10" xfId="0" applyFont="1" applyFill="1" applyBorder="1"/>
    <xf numFmtId="4" fontId="17" fillId="0" borderId="6" xfId="0" applyNumberFormat="1" applyFont="1" applyFill="1" applyBorder="1"/>
    <xf numFmtId="1" fontId="5" fillId="0" borderId="6" xfId="0" applyNumberFormat="1" applyFont="1" applyFill="1" applyBorder="1" applyAlignment="1">
      <alignment horizontal="center"/>
    </xf>
    <xf numFmtId="4" fontId="20" fillId="0" borderId="6" xfId="0" applyNumberFormat="1" applyFont="1" applyBorder="1" applyAlignment="1">
      <alignment wrapText="1"/>
    </xf>
    <xf numFmtId="0" fontId="0" fillId="0" borderId="0" xfId="0" applyFont="1"/>
    <xf numFmtId="0" fontId="20" fillId="0" borderId="0" xfId="0" applyFont="1" applyBorder="1" applyAlignment="1">
      <alignment horizontal="center"/>
    </xf>
    <xf numFmtId="0" fontId="20" fillId="0" borderId="7" xfId="0" applyFont="1" applyBorder="1" applyAlignment="1">
      <alignment horizontal="center"/>
    </xf>
    <xf numFmtId="164" fontId="5" fillId="0" borderId="0" xfId="0" applyNumberFormat="1" applyFont="1" applyBorder="1" applyAlignment="1">
      <alignment horizontal="center"/>
    </xf>
    <xf numFmtId="0" fontId="20" fillId="0" borderId="6" xfId="0" applyFont="1" applyBorder="1" applyAlignment="1"/>
    <xf numFmtId="2" fontId="5" fillId="0" borderId="0" xfId="0" applyNumberFormat="1" applyFont="1" applyBorder="1" applyAlignment="1">
      <alignment horizontal="center"/>
    </xf>
    <xf numFmtId="165" fontId="0" fillId="0" borderId="6" xfId="0" applyNumberFormat="1" applyFont="1" applyBorder="1" applyAlignment="1">
      <alignment horizontal="center"/>
    </xf>
    <xf numFmtId="0" fontId="17" fillId="0" borderId="10" xfId="0" applyFont="1" applyBorder="1"/>
    <xf numFmtId="4" fontId="17" fillId="0" borderId="6" xfId="0" applyNumberFormat="1" applyFont="1" applyBorder="1"/>
    <xf numFmtId="165" fontId="5" fillId="0" borderId="0" xfId="0" applyNumberFormat="1" applyFont="1" applyFill="1" applyBorder="1" applyAlignment="1">
      <alignment horizontal="center"/>
    </xf>
    <xf numFmtId="0" fontId="22" fillId="0" borderId="0" xfId="0" applyFont="1" applyFill="1" applyBorder="1"/>
    <xf numFmtId="4" fontId="17" fillId="0" borderId="0" xfId="0" applyNumberFormat="1" applyFont="1" applyFill="1" applyBorder="1" applyAlignment="1"/>
    <xf numFmtId="166" fontId="5" fillId="0" borderId="0" xfId="0" applyNumberFormat="1" applyFont="1" applyFill="1" applyBorder="1" applyAlignment="1">
      <alignment horizontal="center"/>
    </xf>
    <xf numFmtId="3" fontId="5" fillId="0" borderId="0" xfId="0" applyNumberFormat="1" applyFont="1" applyBorder="1" applyAlignment="1">
      <alignment horizontal="center"/>
    </xf>
    <xf numFmtId="0" fontId="20" fillId="0" borderId="11" xfId="0" applyFont="1" applyFill="1" applyBorder="1" applyAlignment="1">
      <alignment horizontal="center"/>
    </xf>
    <xf numFmtId="164" fontId="5" fillId="0" borderId="11" xfId="0" applyNumberFormat="1" applyFont="1" applyFill="1" applyBorder="1" applyAlignment="1">
      <alignment horizontal="center"/>
    </xf>
    <xf numFmtId="0" fontId="20" fillId="0" borderId="6" xfId="0" applyFont="1" applyFill="1" applyBorder="1" applyAlignment="1"/>
    <xf numFmtId="165" fontId="5" fillId="0" borderId="11" xfId="0" applyNumberFormat="1" applyFont="1" applyFill="1" applyBorder="1" applyAlignment="1">
      <alignment horizontal="center"/>
    </xf>
    <xf numFmtId="0" fontId="0" fillId="0" borderId="0" xfId="0" applyFont="1" applyFill="1"/>
    <xf numFmtId="3" fontId="0" fillId="0" borderId="6" xfId="0" applyNumberFormat="1" applyFont="1" applyBorder="1" applyAlignment="1">
      <alignment horizontal="center"/>
    </xf>
    <xf numFmtId="1" fontId="0" fillId="0" borderId="6" xfId="0" applyNumberFormat="1" applyFont="1" applyFill="1" applyBorder="1" applyAlignment="1">
      <alignment horizontal="center"/>
    </xf>
    <xf numFmtId="0" fontId="21" fillId="0" borderId="12" xfId="0" applyFont="1" applyFill="1" applyBorder="1" applyAlignment="1">
      <alignment horizontal="left"/>
    </xf>
    <xf numFmtId="4" fontId="20" fillId="0" borderId="6" xfId="0" applyNumberFormat="1" applyFont="1" applyFill="1" applyBorder="1" applyAlignment="1"/>
    <xf numFmtId="0" fontId="24" fillId="0" borderId="0" xfId="0" applyFont="1"/>
    <xf numFmtId="0" fontId="20" fillId="0" borderId="0" xfId="0" applyFont="1" applyAlignment="1">
      <alignment horizontal="right"/>
    </xf>
    <xf numFmtId="0" fontId="0" fillId="0" borderId="6" xfId="0" applyFont="1" applyBorder="1" applyAlignment="1">
      <alignment horizontal="center"/>
    </xf>
    <xf numFmtId="4" fontId="20" fillId="0" borderId="6" xfId="0" applyNumberFormat="1" applyFont="1" applyBorder="1"/>
    <xf numFmtId="0" fontId="20" fillId="0" borderId="0" xfId="0" applyFont="1" applyFill="1" applyBorder="1" applyAlignment="1">
      <alignment horizontal="center"/>
    </xf>
    <xf numFmtId="3" fontId="0" fillId="0" borderId="0" xfId="0" applyNumberFormat="1" applyFont="1" applyBorder="1" applyAlignment="1">
      <alignment horizontal="center"/>
    </xf>
    <xf numFmtId="4" fontId="20" fillId="0" borderId="6" xfId="0" applyNumberFormat="1" applyFont="1" applyFill="1" applyBorder="1"/>
    <xf numFmtId="165" fontId="0" fillId="0" borderId="0" xfId="0" applyNumberFormat="1" applyFont="1" applyBorder="1" applyAlignment="1">
      <alignment horizontal="center"/>
    </xf>
    <xf numFmtId="0" fontId="20" fillId="0" borderId="7" xfId="0" applyFont="1" applyFill="1" applyBorder="1" applyAlignment="1">
      <alignment horizontal="center"/>
    </xf>
    <xf numFmtId="164" fontId="5" fillId="0" borderId="0" xfId="0" applyNumberFormat="1" applyFont="1" applyFill="1" applyBorder="1" applyAlignment="1">
      <alignment horizontal="center"/>
    </xf>
    <xf numFmtId="0" fontId="5" fillId="0" borderId="0" xfId="0" applyFont="1" applyFill="1" applyBorder="1" applyAlignment="1">
      <alignment horizontal="center"/>
    </xf>
    <xf numFmtId="165" fontId="5" fillId="0" borderId="0" xfId="0" applyNumberFormat="1" applyFont="1" applyBorder="1" applyAlignment="1">
      <alignment horizontal="center"/>
    </xf>
    <xf numFmtId="0" fontId="16" fillId="0" borderId="0" xfId="0" applyFont="1" applyAlignment="1"/>
    <xf numFmtId="0" fontId="5" fillId="0" borderId="0" xfId="0" applyFont="1" applyBorder="1" applyAlignment="1">
      <alignment horizontal="center"/>
    </xf>
    <xf numFmtId="167" fontId="5" fillId="0" borderId="0" xfId="0" applyNumberFormat="1" applyFont="1" applyBorder="1" applyAlignment="1">
      <alignment horizontal="center"/>
    </xf>
    <xf numFmtId="0" fontId="5" fillId="0" borderId="6" xfId="0" applyFont="1" applyBorder="1" applyAlignment="1">
      <alignment horizontal="center"/>
    </xf>
    <xf numFmtId="0" fontId="16" fillId="0" borderId="0" xfId="0" applyFont="1" applyFill="1" applyAlignment="1">
      <alignment horizontal="justify" vertical="top" wrapText="1"/>
    </xf>
    <xf numFmtId="1" fontId="5" fillId="0" borderId="6" xfId="0" applyNumberFormat="1" applyFont="1" applyBorder="1" applyAlignment="1">
      <alignment horizontal="center"/>
    </xf>
    <xf numFmtId="4" fontId="20" fillId="0" borderId="6" xfId="0" applyNumberFormat="1" applyFont="1" applyBorder="1" applyAlignment="1"/>
    <xf numFmtId="0" fontId="5" fillId="0" borderId="0" xfId="0" applyNumberFormat="1" applyFont="1" applyBorder="1" applyAlignment="1">
      <alignment horizontal="center"/>
    </xf>
    <xf numFmtId="4" fontId="20" fillId="0" borderId="6" xfId="0" applyNumberFormat="1" applyFont="1" applyFill="1" applyBorder="1" applyAlignment="1">
      <alignment wrapText="1"/>
    </xf>
    <xf numFmtId="0" fontId="5" fillId="0" borderId="0" xfId="0" applyFont="1" applyAlignment="1">
      <alignment horizontal="center"/>
    </xf>
    <xf numFmtId="0" fontId="21" fillId="0" borderId="6" xfId="0" applyFont="1" applyBorder="1" applyAlignment="1">
      <alignment horizontal="left"/>
    </xf>
    <xf numFmtId="0" fontId="17" fillId="0" borderId="0" xfId="0" applyFont="1" applyBorder="1" applyAlignment="1">
      <alignment horizontal="center"/>
    </xf>
    <xf numFmtId="0" fontId="24" fillId="0" borderId="0" xfId="0" applyFont="1" applyAlignment="1">
      <alignment horizontal="center"/>
    </xf>
    <xf numFmtId="0" fontId="16" fillId="0" borderId="0" xfId="0" applyFont="1" applyAlignment="1">
      <alignment vertical="center"/>
    </xf>
    <xf numFmtId="0" fontId="5" fillId="0" borderId="0" xfId="0" applyFont="1" applyBorder="1"/>
    <xf numFmtId="0" fontId="22" fillId="0" borderId="0" xfId="0" applyFont="1" applyBorder="1"/>
    <xf numFmtId="2" fontId="17" fillId="0" borderId="0" xfId="0" applyNumberFormat="1" applyFont="1" applyBorder="1" applyAlignment="1"/>
    <xf numFmtId="0" fontId="24" fillId="0" borderId="0" xfId="0" applyFont="1" applyBorder="1"/>
    <xf numFmtId="0" fontId="21" fillId="0" borderId="10" xfId="0" applyFont="1" applyFill="1" applyBorder="1" applyAlignment="1">
      <alignment horizontal="left"/>
    </xf>
    <xf numFmtId="0" fontId="0" fillId="0" borderId="0" xfId="0" applyBorder="1"/>
    <xf numFmtId="1" fontId="5" fillId="0" borderId="8" xfId="0" applyNumberFormat="1" applyFont="1" applyFill="1" applyBorder="1" applyAlignment="1">
      <alignment horizontal="center"/>
    </xf>
    <xf numFmtId="0" fontId="21" fillId="0" borderId="7" xfId="0" applyFont="1" applyBorder="1" applyAlignment="1">
      <alignment horizontal="left"/>
    </xf>
    <xf numFmtId="0" fontId="17" fillId="0" borderId="0" xfId="0" applyFont="1" applyFill="1" applyBorder="1" applyAlignment="1">
      <alignment horizontal="center"/>
    </xf>
    <xf numFmtId="0" fontId="9" fillId="0" borderId="0" xfId="0" applyFont="1" applyFill="1" applyAlignment="1">
      <alignment horizontal="center"/>
    </xf>
    <xf numFmtId="0" fontId="17" fillId="0" borderId="1" xfId="0" applyFont="1" applyFill="1" applyBorder="1"/>
    <xf numFmtId="0" fontId="21" fillId="0" borderId="7" xfId="0" applyFont="1" applyFill="1" applyBorder="1" applyAlignment="1">
      <alignment horizontal="left"/>
    </xf>
    <xf numFmtId="0" fontId="7" fillId="0" borderId="0" xfId="0" applyFont="1" applyAlignment="1">
      <alignment horizontal="justify" vertical="top" wrapText="1"/>
    </xf>
    <xf numFmtId="3" fontId="0" fillId="0" borderId="6" xfId="0" applyNumberFormat="1" applyBorder="1" applyAlignment="1">
      <alignment horizontal="center"/>
    </xf>
    <xf numFmtId="0" fontId="5" fillId="0" borderId="8" xfId="0" applyFont="1" applyBorder="1" applyAlignment="1">
      <alignment horizontal="center"/>
    </xf>
    <xf numFmtId="0" fontId="21" fillId="0" borderId="13" xfId="0" applyFont="1" applyBorder="1" applyAlignment="1">
      <alignment horizontal="left"/>
    </xf>
    <xf numFmtId="4" fontId="20" fillId="0" borderId="8" xfId="0" applyNumberFormat="1" applyFont="1" applyBorder="1" applyAlignment="1">
      <alignment horizontal="right" wrapText="1"/>
    </xf>
    <xf numFmtId="165" fontId="0" fillId="0" borderId="6" xfId="0" applyNumberFormat="1" applyBorder="1" applyAlignment="1">
      <alignment horizontal="center"/>
    </xf>
    <xf numFmtId="0" fontId="20" fillId="0" borderId="6" xfId="0" applyFont="1" applyFill="1" applyBorder="1" applyAlignment="1">
      <alignment horizontal="center" wrapText="1"/>
    </xf>
    <xf numFmtId="3" fontId="0" fillId="0" borderId="0" xfId="0" applyNumberFormat="1" applyFill="1" applyBorder="1" applyAlignment="1">
      <alignment horizontal="center"/>
    </xf>
    <xf numFmtId="0" fontId="7" fillId="0" borderId="0" xfId="0" applyFont="1" applyFill="1" applyAlignment="1">
      <alignment horizontal="center" vertical="top" wrapText="1"/>
    </xf>
    <xf numFmtId="0" fontId="0" fillId="0" borderId="0" xfId="0" applyFill="1" applyAlignment="1">
      <alignment horizontal="center"/>
    </xf>
    <xf numFmtId="0" fontId="20" fillId="0" borderId="8" xfId="0" applyFont="1" applyFill="1" applyBorder="1" applyAlignment="1">
      <alignment horizontal="center"/>
    </xf>
    <xf numFmtId="167" fontId="5" fillId="0" borderId="6" xfId="0" applyNumberFormat="1" applyFont="1" applyBorder="1" applyAlignment="1">
      <alignment horizontal="center"/>
    </xf>
    <xf numFmtId="3" fontId="5" fillId="0" borderId="6" xfId="0" applyNumberFormat="1" applyFont="1" applyBorder="1" applyAlignment="1">
      <alignment horizontal="center"/>
    </xf>
    <xf numFmtId="0" fontId="5" fillId="0" borderId="0" xfId="1" applyNumberFormat="1" applyFont="1" applyFill="1" applyBorder="1" applyAlignment="1" applyProtection="1"/>
    <xf numFmtId="0" fontId="0" fillId="0" borderId="0" xfId="0" applyNumberFormat="1" applyFont="1" applyFill="1" applyBorder="1" applyAlignment="1" applyProtection="1"/>
    <xf numFmtId="167" fontId="5" fillId="0" borderId="0" xfId="0" applyNumberFormat="1" applyFont="1" applyFill="1" applyBorder="1" applyAlignment="1">
      <alignment horizontal="center"/>
    </xf>
    <xf numFmtId="164" fontId="0" fillId="0" borderId="6" xfId="0" applyNumberFormat="1" applyBorder="1" applyAlignment="1">
      <alignment horizontal="center"/>
    </xf>
    <xf numFmtId="4" fontId="20" fillId="0" borderId="6" xfId="0" applyNumberFormat="1" applyFont="1" applyBorder="1" applyAlignment="1">
      <alignment horizontal="right" wrapText="1"/>
    </xf>
    <xf numFmtId="0" fontId="17" fillId="0" borderId="6" xfId="0" applyFont="1" applyBorder="1"/>
    <xf numFmtId="0" fontId="16" fillId="0" borderId="0" xfId="0" applyFont="1" applyFill="1" applyAlignment="1">
      <alignment horizontal="justify" vertical="top" wrapText="1"/>
    </xf>
    <xf numFmtId="0" fontId="16" fillId="0" borderId="0" xfId="0" applyFont="1" applyAlignment="1">
      <alignment horizontal="justify" vertical="top" wrapText="1"/>
    </xf>
    <xf numFmtId="0" fontId="16" fillId="0" borderId="0" xfId="0" applyFont="1" applyFill="1" applyAlignment="1">
      <alignment horizontal="justify" vertical="top" wrapText="1"/>
    </xf>
    <xf numFmtId="49" fontId="16" fillId="0" borderId="0" xfId="0" applyNumberFormat="1" applyFont="1" applyAlignment="1">
      <alignment horizontal="left" vertical="center" wrapText="1"/>
    </xf>
    <xf numFmtId="49" fontId="16" fillId="0" borderId="0" xfId="0" applyNumberFormat="1" applyFont="1" applyAlignment="1">
      <alignment horizontal="justify" wrapText="1"/>
    </xf>
    <xf numFmtId="49" fontId="16" fillId="0" borderId="0" xfId="0" applyNumberFormat="1" applyFont="1" applyAlignment="1">
      <alignment horizontal="justify" vertical="center" wrapText="1"/>
    </xf>
    <xf numFmtId="0" fontId="16" fillId="0" borderId="0" xfId="0" applyFont="1" applyAlignment="1">
      <alignment horizontal="justify" vertical="top" wrapText="1"/>
    </xf>
    <xf numFmtId="0" fontId="7" fillId="0" borderId="0" xfId="0" applyFont="1" applyAlignment="1">
      <alignment horizontal="center" vertical="top" wrapText="1"/>
    </xf>
    <xf numFmtId="0" fontId="9" fillId="0" borderId="0" xfId="0" applyFont="1" applyAlignment="1">
      <alignment horizontal="center"/>
    </xf>
    <xf numFmtId="0" fontId="0" fillId="0" borderId="8" xfId="0" applyFont="1" applyBorder="1" applyAlignment="1">
      <alignment horizontal="center"/>
    </xf>
    <xf numFmtId="0" fontId="0" fillId="0" borderId="0" xfId="0" applyFont="1" applyAlignment="1">
      <alignment horizontal="center"/>
    </xf>
    <xf numFmtId="0" fontId="0" fillId="0" borderId="0" xfId="0" applyAlignment="1">
      <alignment horizontal="center"/>
    </xf>
    <xf numFmtId="0" fontId="21" fillId="0" borderId="6" xfId="0" applyFont="1" applyBorder="1" applyAlignment="1">
      <alignment horizontal="center"/>
    </xf>
    <xf numFmtId="3" fontId="0" fillId="0" borderId="0" xfId="0" applyNumberFormat="1" applyBorder="1" applyAlignment="1">
      <alignment horizontal="center"/>
    </xf>
    <xf numFmtId="0" fontId="0" fillId="0" borderId="6" xfId="0" applyFont="1" applyFill="1" applyBorder="1" applyAlignment="1">
      <alignment horizontal="center"/>
    </xf>
    <xf numFmtId="0" fontId="20" fillId="0" borderId="7" xfId="0" applyFont="1" applyBorder="1"/>
    <xf numFmtId="0" fontId="25" fillId="0" borderId="0" xfId="0" applyFont="1" applyAlignment="1">
      <alignment horizontal="justify" vertical="top" wrapText="1"/>
    </xf>
    <xf numFmtId="0" fontId="25" fillId="0" borderId="0" xfId="0" applyFont="1" applyAlignment="1">
      <alignment horizontal="justify" vertical="top" wrapText="1"/>
    </xf>
    <xf numFmtId="0" fontId="20" fillId="0" borderId="6" xfId="0" applyFont="1" applyFill="1" applyBorder="1"/>
    <xf numFmtId="4" fontId="17" fillId="0" borderId="0" xfId="0" applyNumberFormat="1" applyFont="1" applyBorder="1" applyAlignment="1"/>
    <xf numFmtId="0" fontId="9" fillId="0" borderId="0" xfId="0" applyFont="1" applyBorder="1"/>
    <xf numFmtId="0" fontId="24" fillId="0" borderId="0" xfId="0" applyFont="1" applyFill="1" applyBorder="1"/>
    <xf numFmtId="0" fontId="21" fillId="0" borderId="14" xfId="0" applyFont="1" applyFill="1" applyBorder="1" applyAlignment="1">
      <alignment horizontal="left"/>
    </xf>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1</xdr:row>
      <xdr:rowOff>19050</xdr:rowOff>
    </xdr:to>
    <xdr:sp macro="" textlink="">
      <xdr:nvSpPr>
        <xdr:cNvPr id="2" name="Text Box 2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 name="Text Box 2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 name="Text Box 2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 name="Text Box 2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 name="Text Box 2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 name="Text Box 2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 name="Text Box 2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 name="Text Box 2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 name="Text Box 2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 name="Text Box 2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 name="Text Box 2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 name="Text Box 2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 name="Text Box 2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 name="Text Box 2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 name="Text Box 2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 name="Text Box 2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 name="Text Box 2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 name="Text Box 2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 name="Text Box 2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 name="Text Box 2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 name="Text Box 2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 name="Text Box 2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 name="Text Box 2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 name="Text Box 2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 name="Text Box 2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 name="Text Box 2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 name="Text Box 2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 name="Text Box 2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 name="Text Box 2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 name="Text Box 2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 name="Text Box 2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 name="Text Box 2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 name="Text Box 2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 name="Text Box 2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 name="Text Box 2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 name="Text Box 2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 name="Text Box 2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 name="Text Box 2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 name="Text Box 2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 name="Text Box 2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 name="Text Box 2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 name="Text Box 2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 name="Text Box 2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 name="Text Box 2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 name="Text Box 2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 name="Text Box 2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 name="Text Box 2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 name="Text Box 2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 name="Text Box 2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 name="Text Box 2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 name="Text Box 2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 name="Text Box 2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 name="Text Box 2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 name="Text Box 2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 name="Text Box 2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 name="Text Box 2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 name="Text Box 2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 name="Text Box 2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 name="Text Box 2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 name="Text Box 2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 name="Text Box 2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 name="Text Box 2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 name="Text Box 2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 name="Text Box 2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 name="Text Box 2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 name="Text Box 2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 name="Text Box 2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 name="Text Box 2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 name="Text Box 2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 name="Text Box 2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 name="Text Box 2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 name="Text Box 2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 name="Text Box 2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 name="Text Box 2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 name="Text Box 2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 name="Text Box 2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 name="Text Box 2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 name="Text Box 2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 name="Text Box 2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 name="Text Box 2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 name="Text Box 2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 name="Text Box 2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 name="Text Box 2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 name="Text Box 2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 name="Text Box 2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 name="Text Box 2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 name="Text Box 2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 name="Text Box 2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 name="Text Box 2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 name="Text Box 2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 name="Text Box 2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 name="Text Box 2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 name="Text Box 2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 name="Text Box 2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 name="Text Box 2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 name="Text Box 2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 name="Text Box 2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 name="Text Box 2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 name="Text Box 2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 name="Text Box 2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 name="Text Box 2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 name="Text Box 2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 name="Text Box 2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 name="Text Box 2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 name="Text Box 2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 name="Text Box 2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 name="Text Box 2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 name="Text Box 2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 name="Text Box 2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 name="Text Box 2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 name="Text Box 2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 name="Text Box 2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 name="Text Box 2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 name="Text Box 2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 name="Text Box 2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 name="Text Box 2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 name="Text Box 2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 name="Text Box 2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 name="Text Box 2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 name="Text Box 2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 name="Text Box 2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 name="Text Box 2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 name="Text Box 2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 name="Text Box 2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 name="Text Box 2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 name="Text Box 2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 name="Text Box 2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 name="Text Box 2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 name="Text Box 2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 name="Text Box 2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 name="Text Box 2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 name="Text Box 2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 name="Text Box 2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 name="Text Box 2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 name="Text Box 2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 name="Text Box 2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 name="Text Box 2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 name="Text Box 2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 name="Text Box 2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 name="Text Box 2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 name="Text Box 2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 name="Text Box 2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 name="Text Box 2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 name="Text Box 2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 name="Text Box 2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 name="Text Box 2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 name="Text Box 2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 name="Text Box 2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 name="Text Box 2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 name="Text Box 2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 name="Text Box 2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 name="Text Box 2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 name="Text Box 2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 name="Text Box 2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 name="Text Box 2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 name="Text Box 2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 name="Text Box 2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 name="Text Box 2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 name="Text Box 2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 name="Text Box 2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 name="Text Box 2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 name="Text Box 2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 name="Text Box 2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 name="Text Box 2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 name="Text Box 2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 name="Text Box 2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 name="Text Box 2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 name="Text Box 2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 name="Text Box 2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 name="Text Box 2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 name="Text Box 2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 name="Text Box 2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 name="Text Box 2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 name="Text Box 2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 name="Text Box 2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 name="Text Box 2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 name="Text Box 2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 name="Text Box 2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 name="Text Box 2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 name="Text Box 2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 name="Text Box 2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 name="Text Box 2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 name="Text Box 2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 name="Text Box 2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 name="Text Box 2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 name="Text Box 2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 name="Text Box 2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 name="Text Box 2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 name="Text Box 2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 name="Text Box 2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 name="Text Box 2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 name="Text Box 2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 name="Text Box 2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 name="Text Box 2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 name="Text Box 2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 name="Text Box 2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 name="Text Box 2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 name="Text Box 2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 name="Text Box 2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 name="Text Box 2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 name="Text Box 2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 name="Text Box 2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 name="Text Box 2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 name="Text Box 2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 name="Text Box 2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 name="Text Box 2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 name="Text Box 2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 name="Text Box 2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 name="Text Box 2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 name="Text Box 2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 name="Text Box 2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 name="Text Box 2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 name="Text Box 2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 name="Text Box 2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 name="Text Box 2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 name="Text Box 2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 name="Text Box 2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 name="Text Box 2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 name="Text Box 2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 name="Text Box 2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 name="Text Box 2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 name="Text Box 2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 name="Text Box 2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 name="Text Box 2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 name="Text Box 2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 name="Text Box 2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 name="Text Box 2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 name="Text Box 2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 name="Text Box 2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 name="Text Box 2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 name="Text Box 2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 name="Text Box 2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 name="Text Box 2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 name="Text Box 2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 name="Text Box 2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 name="Text Box 2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 name="Text Box 2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 name="Text Box 2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 name="Text Box 2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 name="Text Box 2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 name="Text Box 2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 name="Text Box 2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 name="Text Box 2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 name="Text Box 2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 name="Text Box 2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 name="Text Box 2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 name="Text Box 2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 name="Text Box 2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 name="Text Box 2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 name="Text Box 2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 name="Text Box 2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 name="Text Box 2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 name="Text Box 2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 name="Text Box 2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 name="Text Box 2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 name="Text Box 2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 name="Text Box 2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 name="Text Box 2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 name="Text Box 2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 name="Text Box 2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 name="Text Box 2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 name="Text Box 2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 name="Text Box 2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 name="Text Box 2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 name="Text Box 2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 name="Text Box 2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 name="Text Box 2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 name="Text Box 2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 name="Text Box 2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 name="Text Box 2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 name="Text Box 2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 name="Text Box 2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 name="Text Box 2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 name="Text Box 2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 name="Text Box 2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 name="Text Box 2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 name="Text Box 2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 name="Text Box 2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 name="Text Box 2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 name="Text Box 2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 name="Text Box 2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 name="Text Box 2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 name="Text Box 2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 name="Text Box 2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 name="Text Box 2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 name="Text Box 2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 name="Text Box 2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 name="Text Box 2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 name="Text Box 2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 name="Text Box 2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 name="Text Box 2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 name="Text Box 2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 name="Text Box 2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 name="Text Box 2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 name="Text Box 2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 name="Text Box 2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 name="Text Box 2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 name="Text Box 2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 name="Text Box 2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 name="Text Box 2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 name="Text Box 2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 name="Text Box 2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 name="Text Box 2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 name="Text Box 2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 name="Text Box 2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 name="Text Box 2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 name="Text Box 2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 name="Text Box 2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 name="Text Box 2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 name="Text Box 2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 name="Text Box 2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 name="Text Box 2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 name="Text Box 2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 name="Text Box 2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 name="Text Box 2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 name="Text Box 2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 name="Text Box 2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 name="Text Box 2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 name="Text Box 2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 name="Text Box 2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 name="Text Box 2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 name="Text Box 2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 name="Text Box 2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 name="Text Box 2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 name="Text Box 2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 name="Text Box 2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 name="Text Box 2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 name="Text Box 2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 name="Text Box 2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 name="Text Box 2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 name="Text Box 2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 name="Text Box 2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 name="Text Box 2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 name="Text Box 2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 name="Text Box 2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 name="Text Box 2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 name="Text Box 2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 name="Text Box 2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 name="Text Box 2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 name="Text Box 2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 name="Text Box 2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 name="Text Box 2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 name="Text Box 2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 name="Text Box 2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 name="Text Box 2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 name="Text Box 2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 name="Text Box 2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 name="Text Box 2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 name="Text Box 2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 name="Text Box 2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 name="Text Box 2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 name="Text Box 2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 name="Text Box 2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 name="Text Box 2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 name="Text Box 2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 name="Text Box 2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 name="Text Box 2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 name="Text Box 2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 name="Text Box 2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 name="Text Box 2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 name="Text Box 2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 name="Text Box 2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 name="Text Box 2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 name="Text Box 2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 name="Text Box 2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 name="Text Box 2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 name="Text Box 2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 name="Text Box 2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 name="Text Box 2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 name="Text Box 2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 name="Text Box 2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 name="Text Box 2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 name="Text Box 3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 name="Text Box 3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 name="Text Box 3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 name="Text Box 3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 name="Text Box 3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 name="Text Box 3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 name="Text Box 3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 name="Text Box 3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 name="Text Box 3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 name="Text Box 3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 name="Text Box 3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 name="Text Box 3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 name="Text Box 3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 name="Text Box 3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 name="Text Box 3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 name="Text Box 3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 name="Text Box 3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 name="Text Box 3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 name="Text Box 3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 name="Text Box 3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 name="Text Box 3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 name="Text Box 3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 name="Text Box 3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 name="Text Box 3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 name="Text Box 3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 name="Text Box 3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 name="Text Box 3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 name="Text Box 3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 name="Text Box 3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 name="Text Box 3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 name="Text Box 3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 name="Text Box 3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 name="Text Box 3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 name="Text Box 3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 name="Text Box 3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 name="Text Box 3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 name="Text Box 3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 name="Text Box 3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 name="Text Box 3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 name="Text Box 3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 name="Text Box 3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 name="Text Box 3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 name="Text Box 3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 name="Text Box 3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 name="Text Box 3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 name="Text Box 3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 name="Text Box 3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 name="Text Box 3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 name="Text Box 3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 name="Text Box 3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 name="Text Box 3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 name="Text Box 3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 name="Text Box 3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 name="Text Box 3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 name="Text Box 3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 name="Text Box 3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 name="Text Box 3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 name="Text Box 3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 name="Text Box 3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 name="Text Box 3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 name="Text Box 3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 name="Text Box 3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 name="Text Box 3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 name="Text Box 3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 name="Text Box 3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 name="Text Box 3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 name="Text Box 3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 name="Text Box 3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 name="Text Box 3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 name="Text Box 3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 name="Text Box 3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 name="Text Box 3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 name="Text Box 3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 name="Text Box 3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 name="Text Box 3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 name="Text Box 3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 name="Text Box 3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 name="Text Box 3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 name="Text Box 3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 name="Text Box 3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 name="Text Box 3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 name="Text Box 3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 name="Text Box 3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 name="Text Box 3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 name="Text Box 3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 name="Text Box 3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 name="Text Box 3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 name="Text Box 3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 name="Text Box 3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 name="Text Box 3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 name="Text Box 3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 name="Text Box 3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 name="Text Box 3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 name="Text Box 3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 name="Text Box 3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 name="Text Box 3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 name="Text Box 3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 name="Text Box 3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 name="Text Box 3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 name="Text Box 3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 name="Text Box 3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 name="Text Box 3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 name="Text Box 3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 name="Text Box 3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 name="Text Box 3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 name="Text Box 3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 name="Text Box 3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 name="Text Box 3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 name="Text Box 3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 name="Text Box 3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 name="Text Box 3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 name="Text Box 3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 name="Text Box 3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 name="Text Box 3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 name="Text Box 3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 name="Text Box 3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 name="Text Box 3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 name="Text Box 3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 name="Text Box 3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 name="Text Box 3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 name="Text Box 3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 name="Text Box 3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 name="Text Box 3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 name="Text Box 3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 name="Text Box 3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 name="Text Box 3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 name="Text Box 3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 name="Text Box 3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 name="Text Box 3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 name="Text Box 3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 name="Text Box 3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 name="Text Box 3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 name="Text Box 3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 name="Text Box 3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 name="Text Box 3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 name="Text Box 3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 name="Text Box 3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 name="Text Box 3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 name="Text Box 3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 name="Text Box 3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 name="Text Box 3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 name="Text Box 3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 name="Text Box 3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 name="Text Box 3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 name="Text Box 3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 name="Text Box 3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 name="Text Box 3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 name="Text Box 3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 name="Text Box 3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 name="Text Box 3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 name="Text Box 3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 name="Text Box 3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 name="Text Box 3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 name="Text Box 3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 name="Text Box 3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 name="Text Box 3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 name="Text Box 3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 name="Text Box 3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 name="Text Box 3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 name="Text Box 3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 name="Text Box 3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 name="Text Box 3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 name="Text Box 3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 name="Text Box 3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 name="Text Box 3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 name="Text Box 3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 name="Text Box 3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 name="Text Box 3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 name="Text Box 3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 name="Text Box 3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 name="Text Box 3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 name="Text Box 3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 name="Text Box 3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 name="Text Box 3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 name="Text Box 3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 name="Text Box 3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 name="Text Box 3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 name="Text Box 3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 name="Text Box 3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 name="Text Box 3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 name="Text Box 3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 name="Text Box 3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 name="Text Box 3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 name="Text Box 3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 name="Text Box 3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 name="Text Box 3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 name="Text Box 3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 name="Text Box 3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 name="Text Box 3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 name="Text Box 3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 name="Text Box 3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5" name="Text Box 3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6" name="Text Box 3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7" name="Text Box 3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8" name="Text Box 3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9" name="Text Box 3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0" name="Text Box 3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1" name="Text Box 3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2" name="Text Box 3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3" name="Text Box 3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4" name="Text Box 3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5" name="Text Box 3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6" name="Text Box 3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7" name="Text Box 3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8" name="Text Box 3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9" name="Text Box 3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0" name="Text Box 3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1" name="Text Box 3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2" name="Text Box 3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3" name="Text Box 3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4" name="Text Box 3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5" name="Text Box 3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6" name="Text Box 3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7" name="Text Box 3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8" name="Text Box 3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9" name="Text Box 3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0" name="Text Box 3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1" name="Text Box 3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2" name="Text Box 3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3" name="Text Box 3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4" name="Text Box 3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5" name="Text Box 3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6" name="Text Box 3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7" name="Text Box 3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8" name="Text Box 3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9" name="Text Box 3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0" name="Text Box 3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1" name="Text Box 3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2" name="Text Box 3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3" name="Text Box 3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4" name="Text Box 3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5" name="Text Box 3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6" name="Text Box 3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7" name="Text Box 3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8" name="Text Box 3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9" name="Text Box 3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0" name="Text Box 3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1" name="Text Box 3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2" name="Text Box 3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3" name="Text Box 3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4" name="Text Box 3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5" name="Text Box 3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6" name="Text Box 3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7" name="Text Box 3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8" name="Text Box 3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9" name="Text Box 3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0" name="Text Box 3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1" name="Text Box 3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2" name="Text Box 3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3" name="Text Box 3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4" name="Text Box 3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5" name="Text Box 3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6" name="Text Box 3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7" name="Text Box 3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8" name="Text Box 3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9" name="Text Box 3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0" name="Text Box 3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1" name="Text Box 3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2" name="Text Box 3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3" name="Text Box 3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4" name="Text Box 3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5" name="Text Box 3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6" name="Text Box 3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7" name="Text Box 3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8" name="Text Box 3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9" name="Text Box 3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0" name="Text Box 3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1" name="Text Box 3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2" name="Text Box 3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3" name="Text Box 3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4" name="Text Box 3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5" name="Text Box 3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6" name="Text Box 3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7" name="Text Box 3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8" name="Text Box 3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9" name="Text Box 3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0" name="Text Box 3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1" name="Text Box 3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2" name="Text Box 3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3" name="Text Box 3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4" name="Text Box 3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5" name="Text Box 3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6" name="Text Box 3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7" name="Text Box 3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8" name="Text Box 3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9" name="Text Box 3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0" name="Text Box 3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1" name="Text Box 3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2" name="Text Box 3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3" name="Text Box 3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4" name="Text Box 3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5" name="Text Box 3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6" name="Text Box 3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7" name="Text Box 3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8" name="Text Box 3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9" name="Text Box 3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0" name="Text Box 3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1" name="Text Box 3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2" name="Text Box 3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3" name="Text Box 3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4" name="Text Box 3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5" name="Text Box 3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6" name="Text Box 3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7" name="Text Box 3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8" name="Text Box 3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9" name="Text Box 3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0" name="Text Box 3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1" name="Text Box 3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2" name="Text Box 3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3" name="Text Box 3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4" name="Text Box 3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5" name="Text Box 3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6" name="Text Box 3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7" name="Text Box 3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8" name="Text Box 3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9" name="Text Box 3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0" name="Text Box 3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1" name="Text Box 3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2" name="Text Box 3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3" name="Text Box 3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4" name="Text Box 3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5" name="Text Box 3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6" name="Text Box 3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7" name="Text Box 3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8" name="Text Box 3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9" name="Text Box 3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0" name="Text Box 3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1" name="Text Box 3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2" name="Text Box 3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3" name="Text Box 3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4" name="Text Box 3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5" name="Text Box 3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6" name="Text Box 3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7" name="Text Box 3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8" name="Text Box 3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9" name="Text Box 3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0" name="Text Box 3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1" name="Text Box 3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2" name="Text Box 3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3" name="Text Box 3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4" name="Text Box 3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5" name="Text Box 3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6" name="Text Box 3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7" name="Text Box 3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8" name="Text Box 3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9" name="Text Box 3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0" name="Text Box 3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1" name="Text Box 3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2" name="Text Box 3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3" name="Text Box 3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4" name="Text Box 3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5" name="Text Box 3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6" name="Text Box 3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7" name="Text Box 3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8" name="Text Box 3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9" name="Text Box 3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0" name="Text Box 3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1" name="Text Box 3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2" name="Text Box 3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3" name="Text Box 3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4" name="Text Box 3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5" name="Text Box 3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6" name="Text Box 3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7" name="Text Box 3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8" name="Text Box 3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9" name="Text Box 3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0" name="Text Box 3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1" name="Text Box 3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2" name="Text Box 3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3" name="Text Box 3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4" name="Text Box 3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5" name="Text Box 3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6" name="Text Box 3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7" name="Text Box 3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8" name="Text Box 3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9" name="Text Box 3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0" name="Text Box 3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1" name="Text Box 3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2" name="Text Box 3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3" name="Text Box 3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4" name="Text Box 3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5" name="Text Box 3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6" name="Text Box 3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7" name="Text Box 3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8" name="Text Box 3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9" name="Text Box 3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0" name="Text Box 3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1" name="Text Box 3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2" name="Text Box 3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3" name="Text Box 3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4" name="Text Box 3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5" name="Text Box 3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6" name="Text Box 3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7" name="Text Box 3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8" name="Text Box 3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9" name="Text Box 3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0" name="Text Box 3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1" name="Text Box 3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2" name="Text Box 3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3" name="Text Box 3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4" name="Text Box 3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5" name="Text Box 3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6" name="Text Box 3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7" name="Text Box 3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8" name="Text Box 3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9" name="Text Box 3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0" name="Text Box 3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1" name="Text Box 3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2" name="Text Box 34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3" name="Text Box 34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4" name="Text Box 34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5" name="Text Box 34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6" name="Text Box 34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7" name="Text Box 34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8" name="Text Box 34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9" name="Text Box 34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0" name="Text Box 34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1" name="Text Box 34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2" name="Text Box 34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3" name="Text Box 34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4" name="Text Box 34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5" name="Text Box 34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6" name="Text Box 34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7" name="Text Box 34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8" name="Text Box 34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9" name="Text Box 34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0" name="Text Box 34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1" name="Text Box 34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2" name="Text Box 34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3" name="Text Box 34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4" name="Text Box 34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5" name="Text Box 34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6" name="Text Box 34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7" name="Text Box 34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8" name="Text Box 34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9" name="Text Box 34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0" name="Text Box 34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1" name="Text Box 34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2" name="Text Box 34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3" name="Text Box 34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4" name="Text Box 34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5" name="Text Box 34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6" name="Text Box 34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7" name="Text Box 34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8" name="Text Box 34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9" name="Text Box 34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0" name="Text Box 34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1" name="Text Box 34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2" name="Text Box 34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3" name="Text Box 34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4" name="Text Box 34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5" name="Text Box 34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6" name="Text Box 34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7" name="Text Box 34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8" name="Text Box 34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9" name="Text Box 34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0" name="Text Box 34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1" name="Text Box 34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2" name="Text Box 34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3" name="Text Box 34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4" name="Text Box 34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5" name="Text Box 34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6" name="Text Box 34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7" name="Text Box 34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8" name="Text Box 34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9" name="Text Box 34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0" name="Text Box 34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1" name="Text Box 34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2" name="Text Box 34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3" name="Text Box 34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4" name="Text Box 34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5" name="Text Box 34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6" name="Text Box 34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7" name="Text Box 34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8" name="Text Box 34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9" name="Text Box 34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0" name="Text Box 34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1" name="Text Box 34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2" name="Text Box 34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3" name="Text Box 34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4" name="Text Box 34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5" name="Text Box 34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6" name="Text Box 34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7" name="Text Box 34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8" name="Text Box 34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9" name="Text Box 34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0" name="Text Box 34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1" name="Text Box 34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2" name="Text Box 34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3" name="Text Box 34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4" name="Text Box 34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5" name="Text Box 34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6" name="Text Box 34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7" name="Text Box 34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8" name="Text Box 34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9" name="Text Box 34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0" name="Text Box 34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1" name="Text Box 34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2" name="Text Box 34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3" name="Text Box 34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4" name="Text Box 35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5" name="Text Box 35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6" name="Text Box 35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7" name="Text Box 35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8" name="Text Box 35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9" name="Text Box 35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0" name="Text Box 35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1" name="Text Box 35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2" name="Text Box 35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3" name="Text Box 35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4" name="Text Box 35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5" name="Text Box 35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6" name="Text Box 35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7" name="Text Box 35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8" name="Text Box 35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9" name="Text Box 35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0" name="Text Box 35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1" name="Text Box 35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2" name="Text Box 35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3" name="Text Box 35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4" name="Text Box 35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5" name="Text Box 35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6" name="Text Box 35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7" name="Text Box 35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8" name="Text Box 35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9" name="Text Box 35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0" name="Text Box 35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1" name="Text Box 35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2" name="Text Box 35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3" name="Text Box 35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4" name="Text Box 35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5" name="Text Box 35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6" name="Text Box 35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7" name="Text Box 35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8" name="Text Box 35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9" name="Text Box 35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0" name="Text Box 35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1" name="Text Box 35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2" name="Text Box 35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3" name="Text Box 35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4" name="Text Box 35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5" name="Text Box 35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6" name="Text Box 35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7" name="Text Box 35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8" name="Text Box 35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9" name="Text Box 35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0" name="Text Box 35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1" name="Text Box 35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2" name="Text Box 35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3" name="Text Box 35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4" name="Text Box 35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5" name="Text Box 35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6" name="Text Box 35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7" name="Text Box 35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8" name="Text Box 35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9" name="Text Box 35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0" name="Text Box 35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1" name="Text Box 35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2" name="Text Box 35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3" name="Text Box 35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4" name="Text Box 35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5" name="Text Box 35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6" name="Text Box 35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7" name="Text Box 35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8" name="Text Box 35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9" name="Text Box 35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0" name="Text Box 35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1" name="Text Box 35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2" name="Text Box 35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3" name="Text Box 35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4" name="Text Box 35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5" name="Text Box 35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6" name="Text Box 35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7" name="Text Box 35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8" name="Text Box 35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9" name="Text Box 35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0" name="Text Box 35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1" name="Text Box 35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2" name="Text Box 35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3" name="Text Box 35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4" name="Text Box 35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5" name="Text Box 35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6" name="Text Box 35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7" name="Text Box 35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8" name="Text Box 35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9" name="Text Box 35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0" name="Text Box 3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1" name="Text Box 3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2" name="Text Box 3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3" name="Text Box 3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4" name="Text Box 3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5" name="Text Box 3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6" name="Text Box 3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7" name="Text Box 3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8" name="Text Box 3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9" name="Text Box 3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0" name="Text Box 3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1" name="Text Box 3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2" name="Text Box 3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3" name="Text Box 3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4" name="Text Box 3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5" name="Text Box 3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6" name="Text Box 3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7" name="Text Box 3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8" name="Text Box 3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9" name="Text Box 3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0" name="Text Box 3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1" name="Text Box 3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2" name="Text Box 3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3" name="Text Box 3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4" name="Text Box 3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5" name="Text Box 3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6" name="Text Box 3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7" name="Text Box 3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8" name="Text Box 3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9" name="Text Box 3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0" name="Text Box 3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1" name="Text Box 3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2" name="Text Box 3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3" name="Text Box 3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4" name="Text Box 3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5" name="Text Box 3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6" name="Text Box 3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7" name="Text Box 3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8" name="Text Box 3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9" name="Text Box 3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0" name="Text Box 3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1" name="Text Box 3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2" name="Text Box 3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3" name="Text Box 3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4" name="Text Box 3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5" name="Text Box 3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6" name="Text Box 3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7" name="Text Box 3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8" name="Text Box 3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9" name="Text Box 3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0" name="Text Box 3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1" name="Text Box 3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2" name="Text Box 3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3" name="Text Box 3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4" name="Text Box 3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5" name="Text Box 3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6" name="Text Box 3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7" name="Text Box 3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8" name="Text Box 3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9" name="Text Box 36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0" name="Text Box 36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1" name="Text Box 36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2" name="Text Box 36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3" name="Text Box 36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4" name="Text Box 36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5" name="Text Box 36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6" name="Text Box 36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7" name="Text Box 36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8" name="Text Box 36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9" name="Text Box 36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0" name="Text Box 36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1" name="Text Box 36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2" name="Text Box 36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3" name="Text Box 36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4" name="Text Box 36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5" name="Text Box 36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6" name="Text Box 36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7" name="Text Box 36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8" name="Text Box 36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9" name="Text Box 36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0" name="Text Box 36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1" name="Text Box 36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2" name="Text Box 36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3" name="Text Box 36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4" name="Text Box 36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5" name="Text Box 36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6" name="Text Box 36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7" name="Text Box 36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8" name="Text Box 36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9" name="Text Box 36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0" name="Text Box 36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1" name="Text Box 36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2" name="Text Box 36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3" name="Text Box 36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4" name="Text Box 36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5" name="Text Box 36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6" name="Text Box 36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7" name="Text Box 36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8" name="Text Box 36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9" name="Text Box 36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0" name="Text Box 36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1" name="Text Box 3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2" name="Text Box 3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3" name="Text Box 3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4" name="Text Box 3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5" name="Text Box 3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6" name="Text Box 3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7" name="Text Box 3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8" name="Text Box 3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9" name="Text Box 3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0" name="Text Box 3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1" name="Text Box 3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2" name="Text Box 3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3" name="Text Box 3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4" name="Text Box 3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5" name="Text Box 3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6" name="Text Box 3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7" name="Text Box 3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8" name="Text Box 3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9" name="Text Box 3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0" name="Text Box 3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1" name="Text Box 3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2" name="Text Box 3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3" name="Text Box 3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4" name="Text Box 3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5" name="Text Box 3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6" name="Text Box 3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7" name="Text Box 3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8" name="Text Box 3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9" name="Text Box 3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0" name="Text Box 3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1" name="Text Box 3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2" name="Text Box 3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3" name="Text Box 3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4" name="Text Box 3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5" name="Text Box 3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6" name="Text Box 3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7" name="Text Box 3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8" name="Text Box 3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9" name="Text Box 3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0" name="Text Box 3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1" name="Text Box 3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2" name="Text Box 3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3" name="Text Box 3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4" name="Text Box 3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5" name="Text Box 3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6" name="Text Box 3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7" name="Text Box 3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8" name="Text Box 3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9" name="Text Box 3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0" name="Text Box 3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1" name="Text Box 3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2" name="Text Box 3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3" name="Text Box 3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4" name="Text Box 3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5" name="Text Box 3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6" name="Text Box 3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7" name="Text Box 3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8" name="Text Box 3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9" name="Text Box 3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0" name="Text Box 3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1" name="Text Box 3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2" name="Text Box 3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3" name="Text Box 3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4" name="Text Box 3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5" name="Text Box 3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6" name="Text Box 3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7" name="Text Box 3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8" name="Text Box 3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9" name="Text Box 3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0" name="Text Box 3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1" name="Text Box 3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2" name="Text Box 3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3" name="Text Box 3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4" name="Text Box 3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5" name="Text Box 3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6" name="Text Box 3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7" name="Text Box 3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8" name="Text Box 3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9" name="Text Box 3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0" name="Text Box 3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1" name="Text Box 3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2" name="Text Box 3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3" name="Text Box 3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4" name="Text Box 3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5" name="Text Box 3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6" name="Text Box 3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7" name="Text Box 3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8" name="Text Box 3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9" name="Text Box 3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0" name="Text Box 3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1" name="Text Box 3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2" name="Text Box 3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3" name="Text Box 3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4" name="Text Box 3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5" name="Text Box 3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6" name="Text Box 3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7" name="Text Box 3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8" name="Text Box 3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9" name="Text Box 3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0" name="Text Box 3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1" name="Text Box 3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2" name="Text Box 3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3" name="Text Box 3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4" name="Text Box 3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5" name="Text Box 3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6" name="Text Box 3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7" name="Text Box 3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8" name="Text Box 3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9" name="Text Box 3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0" name="Text Box 3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1" name="Text Box 3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2" name="Text Box 3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3" name="Text Box 3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4" name="Text Box 3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5" name="Text Box 3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6" name="Text Box 3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7" name="Text Box 3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8" name="Text Box 3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9" name="Text Box 3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0" name="Text Box 3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1" name="Text Box 3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2" name="Text Box 3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3" name="Text Box 3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4" name="Text Box 3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5" name="Text Box 3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6" name="Text Box 3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7" name="Text Box 3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8" name="Text Box 3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9" name="Text Box 3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0" name="Text Box 3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1" name="Text Box 3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2" name="Text Box 3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3" name="Text Box 3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4" name="Text Box 3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5" name="Text Box 3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6" name="Text Box 3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7" name="Text Box 3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8" name="Text Box 3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9" name="Text Box 3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0" name="Text Box 3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1" name="Text Box 3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2" name="Text Box 3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3" name="Text Box 3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4" name="Text Box 3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5" name="Text Box 3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6" name="Text Box 3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7" name="Text Box 3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8" name="Text Box 3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9" name="Text Box 3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0" name="Text Box 3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1" name="Text Box 3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2" name="Text Box 3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3" name="Text Box 3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4" name="Text Box 3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5" name="Text Box 3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6" name="Text Box 3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7" name="Text Box 3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8" name="Text Box 3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9" name="Text Box 3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0" name="Text Box 3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1" name="Text Box 3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2" name="Text Box 3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3" name="Text Box 3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4" name="Text Box 3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5" name="Text Box 3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6" name="Text Box 3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7" name="Text Box 3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8" name="Text Box 3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9" name="Text Box 3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0" name="Text Box 3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1" name="Text Box 3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2" name="Text Box 3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3" name="Text Box 3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4" name="Text Box 3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5" name="Text Box 3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6" name="Text Box 3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7" name="Text Box 3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8" name="Text Box 3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9" name="Text Box 3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0" name="Text Box 3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1" name="Text Box 3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2" name="Text Box 3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3" name="Text Box 3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4" name="Text Box 3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5" name="Text Box 3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6" name="Text Box 3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7" name="Text Box 3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8" name="Text Box 3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9" name="Text Box 3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0" name="Text Box 3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1" name="Text Box 3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2" name="Text Box 3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3" name="Text Box 3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4" name="Text Box 3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5" name="Text Box 3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6" name="Text Box 3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7" name="Text Box 3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8" name="Text Box 3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9" name="Text Box 3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0" name="Text Box 3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1" name="Text Box 3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2" name="Text Box 3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3" name="Text Box 3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4" name="Text Box 3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5" name="Text Box 3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6" name="Text Box 3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7" name="Text Box 3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8" name="Text Box 3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9" name="Text Box 3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0" name="Text Box 3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1" name="Text Box 3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2" name="Text Box 3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3" name="Text Box 3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4" name="Text Box 3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5" name="Text Box 3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6" name="Text Box 3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7" name="Text Box 3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8" name="Text Box 3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9" name="Text Box 3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0" name="Text Box 3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1" name="Text Box 3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2" name="Text Box 3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3" name="Text Box 3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4" name="Text Box 3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5" name="Text Box 3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6" name="Text Box 3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7" name="Text Box 3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8" name="Text Box 3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9" name="Text Box 3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0" name="Text Box 3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1" name="Text Box 3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2" name="Text Box 3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3" name="Text Box 3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4" name="Text Box 3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5" name="Text Box 3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6" name="Text Box 3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7" name="Text Box 3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8" name="Text Box 3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9" name="Text Box 3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0" name="Text Box 3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1" name="Text Box 3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2" name="Text Box 3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3" name="Text Box 3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4" name="Text Box 3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5" name="Text Box 3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6" name="Text Box 3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7" name="Text Box 3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8" name="Text Box 3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9" name="Text Box 3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0" name="Text Box 3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1" name="Text Box 3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2" name="Text Box 3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3" name="Text Box 3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4" name="Text Box 3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5" name="Text Box 3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6" name="Text Box 3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7" name="Text Box 3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8" name="Text Box 3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9" name="Text Box 3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0" name="Text Box 3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1" name="Text Box 3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2" name="Text Box 3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3" name="Text Box 3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4" name="Text Box 3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5" name="Text Box 3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6" name="Text Box 3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7" name="Text Box 3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8" name="Text Box 3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9" name="Text Box 3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0" name="Text Box 3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1" name="Text Box 3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2" name="Text Box 3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3" name="Text Box 3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4" name="Text Box 3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5" name="Text Box 3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6" name="Text Box 3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7" name="Text Box 3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8" name="Text Box 3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9" name="Text Box 3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0" name="Text Box 3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1" name="Text Box 3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2" name="Text Box 3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3" name="Text Box 3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4" name="Text Box 3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5" name="Text Box 3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6" name="Text Box 3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7" name="Text Box 3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8" name="Text Box 3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9" name="Text Box 3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0" name="Text Box 3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1" name="Text Box 3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2" name="Text Box 3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3" name="Text Box 3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4" name="Text Box 3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5" name="Text Box 3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6" name="Text Box 3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7" name="Text Box 3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8" name="Text Box 3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9" name="Text Box 3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0" name="Text Box 3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1" name="Text Box 3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2" name="Text Box 3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3" name="Text Box 3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4" name="Text Box 3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5" name="Text Box 3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6" name="Text Box 3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7" name="Text Box 3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8" name="Text Box 3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9" name="Text Box 3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0" name="Text Box 3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1" name="Text Box 3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2" name="Text Box 3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3" name="Text Box 3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4" name="Text Box 4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5" name="Text Box 4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6" name="Text Box 4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7" name="Text Box 4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8" name="Text Box 4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9" name="Text Box 4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0" name="Text Box 4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1" name="Text Box 4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2" name="Text Box 4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3" name="Text Box 4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4" name="Text Box 4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5" name="Text Box 4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6" name="Text Box 4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7" name="Text Box 4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8" name="Text Box 4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9" name="Text Box 4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0" name="Text Box 4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1" name="Text Box 4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2" name="Text Box 4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3" name="Text Box 4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4" name="Text Box 4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5" name="Text Box 4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6" name="Text Box 4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7" name="Text Box 4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8" name="Text Box 4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9" name="Text Box 4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0" name="Text Box 4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1" name="Text Box 4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2" name="Text Box 4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3" name="Text Box 4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4" name="Text Box 4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5" name="Text Box 4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6" name="Text Box 4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7" name="Text Box 4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8" name="Text Box 4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9" name="Text Box 4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0" name="Text Box 4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1" name="Text Box 4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2" name="Text Box 4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3" name="Text Box 4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4" name="Text Box 4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5" name="Text Box 4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6" name="Text Box 4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7" name="Text Box 4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8" name="Text Box 4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9" name="Text Box 4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0" name="Text Box 4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1" name="Text Box 4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2" name="Text Box 4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3" name="Text Box 4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4" name="Text Box 4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5" name="Text Box 4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6" name="Text Box 4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7" name="Text Box 4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8" name="Text Box 4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9" name="Text Box 4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0" name="Text Box 4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1" name="Text Box 4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2" name="Text Box 4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3" name="Text Box 4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4" name="Text Box 4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5" name="Text Box 4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6" name="Text Box 4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7" name="Text Box 4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8" name="Text Box 4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9" name="Text Box 4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0" name="Text Box 4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1" name="Text Box 4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2" name="Text Box 4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3" name="Text Box 4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4" name="Text Box 4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5" name="Text Box 4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6" name="Text Box 4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7" name="Text Box 4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8" name="Text Box 4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9" name="Text Box 4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0" name="Text Box 4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1" name="Text Box 4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2" name="Text Box 4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3" name="Text Box 4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4" name="Text Box 4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5" name="Text Box 4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6" name="Text Box 4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7" name="Text Box 4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8" name="Text Box 4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9" name="Text Box 4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0" name="Text Box 4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1" name="Text Box 4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2" name="Text Box 4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3" name="Text Box 4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4" name="Text Box 4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5" name="Text Box 4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6" name="Text Box 4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7" name="Text Box 4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8" name="Text Box 4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9" name="Text Box 4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0" name="Text Box 4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1" name="Text Box 4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2" name="Text Box 4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3" name="Text Box 4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4" name="Text Box 4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5" name="Text Box 4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6" name="Text Box 4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7" name="Text Box 4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8" name="Text Box 4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9" name="Text Box 4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0" name="Text Box 4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1" name="Text Box 4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2" name="Text Box 4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3" name="Text Box 4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4" name="Text Box 4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5" name="Text Box 4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6" name="Text Box 4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7" name="Text Box 4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8" name="Text Box 4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9" name="Text Box 4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0" name="Text Box 4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1" name="Text Box 4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2" name="Text Box 4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3" name="Text Box 4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4" name="Text Box 4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5" name="Text Box 4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6" name="Text Box 4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7" name="Text Box 4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8" name="Text Box 4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9" name="Text Box 4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0" name="Text Box 4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1" name="Text Box 4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2" name="Text Box 4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3" name="Text Box 4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4" name="Text Box 4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5" name="Text Box 4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6" name="Text Box 4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7" name="Text Box 4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8" name="Text Box 4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9" name="Text Box 4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0" name="Text Box 4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1" name="Text Box 4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2" name="Text Box 4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3" name="Text Box 4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4" name="Text Box 4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5" name="Text Box 4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6" name="Text Box 4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7" name="Text Box 4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8" name="Text Box 4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9" name="Text Box 4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0" name="Text Box 4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1" name="Text Box 4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2" name="Text Box 4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3" name="Text Box 4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4" name="Text Box 4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5" name="Text Box 4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6" name="Text Box 4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7" name="Text Box 4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8" name="Text Box 4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9" name="Text Box 4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0" name="Text Box 4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1" name="Text Box 4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2" name="Text Box 4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3" name="Text Box 4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4" name="Text Box 4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5" name="Text Box 4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6" name="Text Box 4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7" name="Text Box 4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8" name="Text Box 4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9" name="Text Box 4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0" name="Text Box 4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1" name="Text Box 4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2" name="Text Box 4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3" name="Text Box 4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4" name="Text Box 4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5" name="Text Box 4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6" name="Text Box 4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7" name="Text Box 4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8" name="Text Box 4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9" name="Text Box 4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0" name="Text Box 4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1" name="Text Box 4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2" name="Text Box 4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3" name="Text Box 4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4" name="Text Box 4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5" name="Text Box 4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6" name="Text Box 4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7" name="Text Box 4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8" name="Text Box 4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9" name="Text Box 4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0" name="Text Box 4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1" name="Text Box 4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2" name="Text Box 4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3" name="Text Box 4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4" name="Text Box 4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5" name="Text Box 4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6" name="Text Box 4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7" name="Text Box 4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8" name="Text Box 4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9" name="Text Box 4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0" name="Text Box 4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1" name="Text Box 4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2" name="Text Box 4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3" name="Text Box 4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4" name="Text Box 4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5" name="Text Box 4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6" name="Text Box 4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7" name="Text Box 4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8" name="Text Box 4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9" name="Text Box 4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0" name="Text Box 4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1" name="Text Box 4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2" name="Text Box 4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3" name="Text Box 4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4" name="Text Box 4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5" name="Text Box 4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6" name="Text Box 4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7" name="Text Box 4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8" name="Text Box 4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9" name="Text Box 4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0" name="Text Box 4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1" name="Text Box 4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2" name="Text Box 4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3" name="Text Box 4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4" name="Text Box 4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5" name="Text Box 4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6" name="Text Box 4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7" name="Text Box 4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8" name="Text Box 4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9" name="Text Box 4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0" name="Text Box 4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1" name="Text Box 4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2" name="Text Box 4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3" name="Text Box 4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4" name="Text Box 4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5" name="Text Box 4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6" name="Text Box 4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7" name="Text Box 4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8" name="Text Box 4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9" name="Text Box 4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0" name="Text Box 4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1" name="Text Box 4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2" name="Text Box 4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3" name="Text Box 4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4" name="Text Box 4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5" name="Text Box 4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6" name="Text Box 4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7" name="Text Box 4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8" name="Text Box 4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9" name="Text Box 4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0" name="Text Box 4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1" name="Text Box 4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2" name="Text Box 4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3" name="Text Box 4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4" name="Text Box 4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5" name="Text Box 4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6" name="Text Box 4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7" name="Text Box 4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8" name="Text Box 4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9" name="Text Box 4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0" name="Text Box 4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1" name="Text Box 4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2" name="Text Box 4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3" name="Text Box 4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4" name="Text Box 4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5" name="Text Box 4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6" name="Text Box 4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7" name="Text Box 4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8" name="Text Box 4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9" name="Text Box 4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0" name="Text Box 4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1" name="Text Box 4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2" name="Text Box 4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3" name="Text Box 4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4" name="Text Box 4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5" name="Text Box 4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6" name="Text Box 4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7" name="Text Box 4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8" name="Text Box 4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9" name="Text Box 4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0" name="Text Box 4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1" name="Text Box 4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2" name="Text Box 4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3" name="Text Box 4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4" name="Text Box 4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5" name="Text Box 4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6" name="Text Box 4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7" name="Text Box 4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8" name="Text Box 4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9" name="Text Box 4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0" name="Text Box 4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1" name="Text Box 4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2" name="Text Box 4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3" name="Text Box 4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4" name="Text Box 4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5" name="Text Box 4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6" name="Text Box 4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7" name="Text Box 4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8" name="Text Box 4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9" name="Text Box 4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0" name="Text Box 4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1" name="Text Box 4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2" name="Text Box 4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3" name="Text Box 4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4" name="Text Box 4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5" name="Text Box 4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6" name="Text Box 4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7" name="Text Box 4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8" name="Text Box 4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9" name="Text Box 4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0" name="Text Box 4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1" name="Text Box 4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2" name="Text Box 4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3" name="Text Box 4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4" name="Text Box 4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5" name="Text Box 4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6" name="Text Box 4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7" name="Text Box 4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8" name="Text Box 4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9" name="Text Box 4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0" name="Text Box 4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1" name="Text Box 4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2" name="Text Box 4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3" name="Text Box 4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4" name="Text Box 4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5" name="Text Box 4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6" name="Text Box 4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7" name="Text Box 4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8" name="Text Box 4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9" name="Text Box 4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0" name="Text Box 4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1" name="Text Box 4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2" name="Text Box 4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3" name="Text Box 4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4" name="Text Box 4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5" name="Text Box 4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6" name="Text Box 4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7" name="Text Box 4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8" name="Text Box 4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9" name="Text Box 4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0" name="Text Box 4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1" name="Text Box 4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2" name="Text Box 4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3" name="Text Box 4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4" name="Text Box 4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5" name="Text Box 4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6" name="Text Box 4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7" name="Text Box 4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8" name="Text Box 4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9" name="Text Box 4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0" name="Text Box 4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1" name="Text Box 4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2" name="Text Box 4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3" name="Text Box 4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4" name="Text Box 4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5" name="Text Box 4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6" name="Text Box 4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7" name="Text Box 4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8" name="Text Box 4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9" name="Text Box 4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0" name="Text Box 4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1" name="Text Box 4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2" name="Text Box 4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3" name="Text Box 4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4" name="Text Box 4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5" name="Text Box 4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6" name="Text Box 4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7" name="Text Box 4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8" name="Text Box 4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9" name="Text Box 4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0" name="Text Box 4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1" name="Text Box 4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2" name="Text Box 4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3" name="Text Box 4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4" name="Text Box 4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5" name="Text Box 4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6" name="Text Box 4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7" name="Text Box 4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8" name="Text Box 4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9" name="Text Box 4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0" name="Text Box 4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1" name="Text Box 4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2" name="Text Box 4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3" name="Text Box 4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4" name="Text Box 4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5" name="Text Box 4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6" name="Text Box 4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7" name="Text Box 4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8" name="Text Box 4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9" name="Text Box 4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0" name="Text Box 4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1" name="Text Box 4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2" name="Text Box 4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3" name="Text Box 4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4" name="Text Box 4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5" name="Text Box 4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6" name="Text Box 4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7" name="Text Box 4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8" name="Text Box 4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9" name="Text Box 4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0" name="Text Box 4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1" name="Text Box 4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2" name="Text Box 4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3" name="Text Box 4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4" name="Text Box 4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5" name="Text Box 4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6" name="Text Box 4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7" name="Text Box 4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8" name="Text Box 4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9" name="Text Box 4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0" name="Text Box 4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1" name="Text Box 4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2" name="Text Box 44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3" name="Text Box 44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4" name="Text Box 44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5" name="Text Box 44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6" name="Text Box 44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7" name="Text Box 44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8" name="Text Box 44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9" name="Text Box 44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0" name="Text Box 44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1" name="Text Box 44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2" name="Text Box 44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3" name="Text Box 44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4" name="Text Box 44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5" name="Text Box 44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6" name="Text Box 44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7" name="Text Box 44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8" name="Text Box 44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9" name="Text Box 44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0" name="Text Box 44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1" name="Text Box 44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2" name="Text Box 44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3" name="Text Box 44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4" name="Text Box 44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5" name="Text Box 44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6" name="Text Box 44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7" name="Text Box 44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8" name="Text Box 44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9" name="Text Box 44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0" name="Text Box 44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1" name="Text Box 44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2" name="Text Box 44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3" name="Text Box 44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4" name="Text Box 44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5" name="Text Box 44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6" name="Text Box 44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7" name="Text Box 44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8" name="Text Box 44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9" name="Text Box 44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0" name="Text Box 44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1" name="Text Box 44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2" name="Text Box 44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3" name="Text Box 44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4" name="Text Box 44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5" name="Text Box 44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6" name="Text Box 44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7" name="Text Box 44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8" name="Text Box 44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9" name="Text Box 44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0" name="Text Box 44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1" name="Text Box 44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2" name="Text Box 44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3" name="Text Box 44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4" name="Text Box 44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5" name="Text Box 44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6" name="Text Box 44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7" name="Text Box 44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8" name="Text Box 44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9" name="Text Box 44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0" name="Text Box 44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1" name="Text Box 44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2" name="Text Box 44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3" name="Text Box 44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4" name="Text Box 44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5" name="Text Box 44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6" name="Text Box 44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7" name="Text Box 44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8" name="Text Box 44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9" name="Text Box 44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0" name="Text Box 44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1" name="Text Box 44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2" name="Text Box 44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3" name="Text Box 44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4" name="Text Box 44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5" name="Text Box 44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6" name="Text Box 44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7" name="Text Box 44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8" name="Text Box 44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9" name="Text Box 44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0" name="Text Box 44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1" name="Text Box 44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2" name="Text Box 44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3" name="Text Box 44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4" name="Text Box 44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5" name="Text Box 44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6" name="Text Box 44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7" name="Text Box 44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8" name="Text Box 44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9" name="Text Box 44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0" name="Text Box 44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1" name="Text Box 44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2" name="Text Box 44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3" name="Text Box 44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4" name="Text Box 45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5" name="Text Box 45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6" name="Text Box 45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7" name="Text Box 45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8" name="Text Box 45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9" name="Text Box 45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0" name="Text Box 45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1" name="Text Box 45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2" name="Text Box 45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3" name="Text Box 45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4" name="Text Box 45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5" name="Text Box 45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6" name="Text Box 45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7" name="Text Box 45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8" name="Text Box 45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9" name="Text Box 45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0" name="Text Box 45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1" name="Text Box 45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2" name="Text Box 45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3" name="Text Box 45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4" name="Text Box 45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5" name="Text Box 45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6" name="Text Box 45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7" name="Text Box 45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8" name="Text Box 45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9" name="Text Box 45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0" name="Text Box 45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1" name="Text Box 45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2" name="Text Box 45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3" name="Text Box 45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4" name="Text Box 45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5" name="Text Box 45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6" name="Text Box 45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7" name="Text Box 45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8" name="Text Box 45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9" name="Text Box 45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0" name="Text Box 45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1" name="Text Box 45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2" name="Text Box 45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3" name="Text Box 45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4" name="Text Box 45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5" name="Text Box 45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6" name="Text Box 45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7" name="Text Box 45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8" name="Text Box 45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9" name="Text Box 45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0" name="Text Box 45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1" name="Text Box 45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2" name="Text Box 45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3" name="Text Box 45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4" name="Text Box 45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5" name="Text Box 45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6" name="Text Box 45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7" name="Text Box 45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8" name="Text Box 45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9" name="Text Box 45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0" name="Text Box 45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1" name="Text Box 45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2" name="Text Box 45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3" name="Text Box 45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4" name="Text Box 45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5" name="Text Box 45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6" name="Text Box 45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7" name="Text Box 45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8" name="Text Box 45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9" name="Text Box 45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0" name="Text Box 45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1" name="Text Box 45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2" name="Text Box 45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3" name="Text Box 45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4" name="Text Box 45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5" name="Text Box 45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6" name="Text Box 45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7" name="Text Box 45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8" name="Text Box 45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9" name="Text Box 45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0" name="Text Box 45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1" name="Text Box 45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2" name="Text Box 45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3" name="Text Box 45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4" name="Text Box 45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5" name="Text Box 45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6" name="Text Box 45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7" name="Text Box 45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8" name="Text Box 45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9" name="Text Box 45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0" name="Text Box 45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1" name="Text Box 45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2" name="Text Box 45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3" name="Text Box 45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4" name="Text Box 45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5" name="Text Box 45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6" name="Text Box 45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7" name="Text Box 45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8" name="Text Box 45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9" name="Text Box 45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0" name="Text Box 45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1" name="Text Box 45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2" name="Text Box 45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3" name="Text Box 45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4" name="Text Box 46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5" name="Text Box 46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6" name="Text Box 46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7" name="Text Box 46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8" name="Text Box 46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9" name="Text Box 46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0" name="Text Box 46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1" name="Text Box 46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2" name="Text Box 46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3" name="Text Box 46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4" name="Text Box 46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5" name="Text Box 46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6" name="Text Box 46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7" name="Text Box 46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8" name="Text Box 46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9" name="Text Box 46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0" name="Text Box 46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1" name="Text Box 46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2" name="Text Box 46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3" name="Text Box 46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4" name="Text Box 46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5" name="Text Box 46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6" name="Text Box 46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7" name="Text Box 46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8" name="Text Box 46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9" name="Text Box 46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0" name="Text Box 46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1" name="Text Box 46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2" name="Text Box 46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3" name="Text Box 46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4" name="Text Box 46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5" name="Text Box 46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6" name="Text Box 46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7" name="Text Box 46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8" name="Text Box 46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9" name="Text Box 46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0" name="Text Box 46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1" name="Text Box 46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2" name="Text Box 46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3" name="Text Box 46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4" name="Text Box 46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5" name="Text Box 46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6" name="Text Box 46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7" name="Text Box 46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8" name="Text Box 46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9" name="Text Box 46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0" name="Text Box 46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1" name="Text Box 46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2" name="Text Box 46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3" name="Text Box 46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4" name="Text Box 46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5" name="Text Box 46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6" name="Text Box 46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7" name="Text Box 46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8" name="Text Box 46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9" name="Text Box 46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0" name="Text Box 46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1" name="Text Box 46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2" name="Text Box 46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3" name="Text Box 46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4" name="Text Box 46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5" name="Text Box 46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6" name="Text Box 46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7" name="Text Box 46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8" name="Text Box 46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9" name="Text Box 46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0" name="Text Box 46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1" name="Text Box 46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2" name="Text Box 46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3" name="Text Box 46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4" name="Text Box 46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5" name="Text Box 46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6" name="Text Box 46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7" name="Text Box 46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8" name="Text Box 46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9" name="Text Box 46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0" name="Text Box 46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1" name="Text Box 46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2" name="Text Box 46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3" name="Text Box 46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4" name="Text Box 46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5" name="Text Box 46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6" name="Text Box 46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7" name="Text Box 46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8" name="Text Box 46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9" name="Text Box 46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0" name="Text Box 46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1" name="Text Box 46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2" name="Text Box 46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3" name="Text Box 46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4" name="Text Box 46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5" name="Text Box 46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6" name="Text Box 46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7" name="Text Box 46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8" name="Text Box 46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9" name="Text Box 46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0" name="Text Box 46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1" name="Text Box 46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2" name="Text Box 46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3" name="Text Box 46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4" name="Text Box 47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5" name="Text Box 47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6" name="Text Box 47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7" name="Text Box 47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8" name="Text Box 47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9" name="Text Box 47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0" name="Text Box 47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1" name="Text Box 47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2" name="Text Box 47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3" name="Text Box 47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4" name="Text Box 47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5" name="Text Box 47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6" name="Text Box 47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7" name="Text Box 47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8" name="Text Box 47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9" name="Text Box 47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0" name="Text Box 47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1" name="Text Box 47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2" name="Text Box 47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3" name="Text Box 47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4" name="Text Box 47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5" name="Text Box 47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6" name="Text Box 47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7" name="Text Box 47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8" name="Text Box 47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9" name="Text Box 47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0" name="Text Box 47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1" name="Text Box 47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2" name="Text Box 47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3" name="Text Box 47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4" name="Text Box 47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5" name="Text Box 47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6" name="Text Box 47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7" name="Text Box 47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8" name="Text Box 47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9" name="Text Box 47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0" name="Text Box 47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1" name="Text Box 47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2" name="Text Box 47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3" name="Text Box 47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4" name="Text Box 47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5" name="Text Box 47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6" name="Text Box 47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7" name="Text Box 47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8" name="Text Box 47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9" name="Text Box 47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0" name="Text Box 47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1" name="Text Box 47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2" name="Text Box 47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3" name="Text Box 47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4" name="Text Box 47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5" name="Text Box 47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6" name="Text Box 47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7" name="Text Box 47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8" name="Text Box 47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9" name="Text Box 47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0" name="Text Box 47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1" name="Text Box 47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2" name="Text Box 47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3" name="Text Box 47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4" name="Text Box 47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5" name="Text Box 47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6" name="Text Box 47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7" name="Text Box 47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8" name="Text Box 47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9" name="Text Box 47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0" name="Text Box 47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1" name="Text Box 47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2" name="Text Box 47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3" name="Text Box 47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4" name="Text Box 47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5" name="Text Box 47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6" name="Text Box 47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7" name="Text Box 47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8" name="Text Box 47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9" name="Text Box 47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0" name="Text Box 47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1" name="Text Box 47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2" name="Text Box 47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3" name="Text Box 47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4" name="Text Box 47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5" name="Text Box 47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6" name="Text Box 47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7" name="Text Box 47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8" name="Text Box 47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9" name="Text Box 47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0" name="Text Box 47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1" name="Text Box 47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2" name="Text Box 47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3" name="Text Box 47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4" name="Text Box 47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5" name="Text Box 47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6" name="Text Box 47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7" name="Text Box 47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8" name="Text Box 47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9" name="Text Box 47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0" name="Text Box 47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1" name="Text Box 47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2" name="Text Box 47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3" name="Text Box 47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4" name="Text Box 48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5" name="Text Box 48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6" name="Text Box 48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7" name="Text Box 48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8" name="Text Box 48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9" name="Text Box 48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0" name="Text Box 48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1" name="Text Box 48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2" name="Text Box 48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3" name="Text Box 48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4" name="Text Box 48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5" name="Text Box 48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6" name="Text Box 48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7" name="Text Box 48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8" name="Text Box 48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9" name="Text Box 48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0" name="Text Box 48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1" name="Text Box 48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2" name="Text Box 48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3" name="Text Box 48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4" name="Text Box 48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5" name="Text Box 48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6" name="Text Box 48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7" name="Text Box 48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8" name="Text Box 48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9" name="Text Box 48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0" name="Text Box 48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1" name="Text Box 48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2" name="Text Box 48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3" name="Text Box 48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4" name="Text Box 48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5" name="Text Box 48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6" name="Text Box 48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7" name="Text Box 48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8" name="Text Box 48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9" name="Text Box 48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0" name="Text Box 48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1" name="Text Box 48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2" name="Text Box 48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3" name="Text Box 48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4" name="Text Box 48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5" name="Text Box 48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6" name="Text Box 48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7" name="Text Box 48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8" name="Text Box 48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9" name="Text Box 48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0" name="Text Box 48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1" name="Text Box 48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2" name="Text Box 48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3" name="Text Box 48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4" name="Text Box 48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5" name="Text Box 48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6" name="Text Box 48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7" name="Text Box 48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8" name="Text Box 48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9" name="Text Box 48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0" name="Text Box 48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1" name="Text Box 48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2" name="Text Box 48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3" name="Text Box 48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4" name="Text Box 48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5" name="Text Box 48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6" name="Text Box 48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7" name="Text Box 48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8" name="Text Box 48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9" name="Text Box 48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0" name="Text Box 48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1" name="Text Box 48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2" name="Text Box 48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3" name="Text Box 48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4" name="Text Box 48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5" name="Text Box 48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6" name="Text Box 48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7" name="Text Box 48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8" name="Text Box 48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9" name="Text Box 48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0" name="Text Box 48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1" name="Text Box 48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2" name="Text Box 48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3" name="Text Box 48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4" name="Text Box 48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5" name="Text Box 48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6" name="Text Box 48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7" name="Text Box 48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8" name="Text Box 48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9" name="Text Box 48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0" name="Text Box 48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1" name="Text Box 48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2" name="Text Box 48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3" name="Text Box 48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4" name="Text Box 48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5" name="Text Box 48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6" name="Text Box 48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7" name="Text Box 48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8" name="Text Box 48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9" name="Text Box 48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0" name="Text Box 48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1" name="Text Box 48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2" name="Text Box 48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3" name="Text Box 48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4" name="Text Box 49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5" name="Text Box 49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6" name="Text Box 49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7" name="Text Box 49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8" name="Text Box 49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9" name="Text Box 49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0" name="Text Box 49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1" name="Text Box 49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2" name="Text Box 49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3" name="Text Box 49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4" name="Text Box 49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5" name="Text Box 49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6" name="Text Box 49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7" name="Text Box 49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8" name="Text Box 49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9" name="Text Box 49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0" name="Text Box 49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1" name="Text Box 49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2" name="Text Box 49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3" name="Text Box 49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4" name="Text Box 49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5" name="Text Box 49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6" name="Text Box 49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7" name="Text Box 49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8" name="Text Box 49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9" name="Text Box 49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0" name="Text Box 49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1" name="Text Box 49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2" name="Text Box 49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3" name="Text Box 49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4" name="Text Box 49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5" name="Text Box 49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6" name="Text Box 49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7" name="Text Box 49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8" name="Text Box 49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9" name="Text Box 49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0" name="Text Box 49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1" name="Text Box 49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2" name="Text Box 49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3" name="Text Box 49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4" name="Text Box 49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5" name="Text Box 49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6" name="Text Box 49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7" name="Text Box 49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8" name="Text Box 49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9" name="Text Box 49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0" name="Text Box 49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1" name="Text Box 49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2" name="Text Box 49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3" name="Text Box 49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4" name="Text Box 49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5" name="Text Box 49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6" name="Text Box 49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7" name="Text Box 49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8" name="Text Box 49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9" name="Text Box 49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0" name="Text Box 49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1" name="Text Box 49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2" name="Text Box 49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3" name="Text Box 49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4" name="Text Box 49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5" name="Text Box 49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6" name="Text Box 49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7" name="Text Box 49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8" name="Text Box 49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9" name="Text Box 49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0" name="Text Box 49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1" name="Text Box 49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2" name="Text Box 49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3" name="Text Box 49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4" name="Text Box 49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5" name="Text Box 49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6" name="Text Box 49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7" name="Text Box 49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8" name="Text Box 49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9" name="Text Box 49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0" name="Text Box 49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1" name="Text Box 49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2" name="Text Box 49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3" name="Text Box 49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4" name="Text Box 49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5" name="Text Box 49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6" name="Text Box 49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7" name="Text Box 49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8" name="Text Box 49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9" name="Text Box 49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0" name="Text Box 49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1" name="Text Box 49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2" name="Text Box 49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3" name="Text Box 49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4" name="Text Box 49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5" name="Text Box 49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6" name="Text Box 49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7" name="Text Box 49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8" name="Text Box 49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9" name="Text Box 49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0" name="Text Box 49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1" name="Text Box 49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2" name="Text Box 49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3" name="Text Box 49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4" name="Text Box 50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5" name="Text Box 50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6" name="Text Box 50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7" name="Text Box 50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8" name="Text Box 50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9" name="Text Box 50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0" name="Text Box 50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1" name="Text Box 50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2" name="Text Box 50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3" name="Text Box 50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4" name="Text Box 50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5" name="Text Box 50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6" name="Text Box 50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7" name="Text Box 50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8" name="Text Box 50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9" name="Text Box 50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0" name="Text Box 50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1" name="Text Box 50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2" name="Text Box 50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3" name="Text Box 50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4" name="Text Box 50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5" name="Text Box 50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6" name="Text Box 50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7" name="Text Box 50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8" name="Text Box 50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9" name="Text Box 50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0" name="Text Box 50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1" name="Text Box 50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2" name="Text Box 50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3" name="Text Box 50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4" name="Text Box 50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5" name="Text Box 50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6" name="Text Box 50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7" name="Text Box 50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8" name="Text Box 50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9" name="Text Box 50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0" name="Text Box 50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1" name="Text Box 50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2" name="Text Box 50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3" name="Text Box 50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4" name="Text Box 50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5" name="Text Box 50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6" name="Text Box 50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7" name="Text Box 50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8" name="Text Box 50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9" name="Text Box 50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0" name="Text Box 50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1" name="Text Box 50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2" name="Text Box 50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3" name="Text Box 50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4" name="Text Box 50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5" name="Text Box 50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6" name="Text Box 50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7" name="Text Box 50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8" name="Text Box 50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9" name="Text Box 50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0" name="Text Box 50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1" name="Text Box 50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2" name="Text Box 50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3" name="Text Box 50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4" name="Text Box 50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5" name="Text Box 50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6" name="Text Box 50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7" name="Text Box 50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8" name="Text Box 50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9" name="Text Box 50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0" name="Text Box 50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1" name="Text Box 50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2" name="Text Box 50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3" name="Text Box 50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4" name="Text Box 50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5" name="Text Box 50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6" name="Text Box 50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7" name="Text Box 50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8" name="Text Box 50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9" name="Text Box 50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0" name="Text Box 50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1" name="Text Box 50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2" name="Text Box 50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3" name="Text Box 50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4" name="Text Box 50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5" name="Text Box 50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6" name="Text Box 50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7" name="Text Box 50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8" name="Text Box 50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9" name="Text Box 50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0" name="Text Box 50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1" name="Text Box 50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2" name="Text Box 50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3" name="Text Box 50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4" name="Text Box 50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5" name="Text Box 50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6" name="Text Box 50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7" name="Text Box 50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8" name="Text Box 50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9" name="Text Box 50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0" name="Text Box 50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1" name="Text Box 50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2" name="Text Box 50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3" name="Text Box 50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4" name="Text Box 51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5" name="Text Box 51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6" name="Text Box 51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7" name="Text Box 51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8" name="Text Box 51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9" name="Text Box 51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0" name="Text Box 51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1" name="Text Box 51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2" name="Text Box 51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3" name="Text Box 51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4" name="Text Box 51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5" name="Text Box 51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6" name="Text Box 51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7" name="Text Box 51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8" name="Text Box 51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9" name="Text Box 51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0" name="Text Box 51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1" name="Text Box 51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2" name="Text Box 51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3" name="Text Box 51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4" name="Text Box 51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5" name="Text Box 51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6" name="Text Box 51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7" name="Text Box 51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8" name="Text Box 51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9" name="Text Box 51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0" name="Text Box 51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1" name="Text Box 51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2" name="Text Box 51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3" name="Text Box 51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4" name="Text Box 51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5" name="Text Box 51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6" name="Text Box 51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7" name="Text Box 51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8" name="Text Box 51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9" name="Text Box 51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0" name="Text Box 51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1" name="Text Box 51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2" name="Text Box 51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3" name="Text Box 51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4" name="Text Box 51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5" name="Text Box 51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6" name="Text Box 51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7" name="Text Box 51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8" name="Text Box 51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9" name="Text Box 51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0" name="Text Box 51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1" name="Text Box 51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2" name="Text Box 51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3" name="Text Box 51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4" name="Text Box 51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5" name="Text Box 51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6" name="Text Box 51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7" name="Text Box 51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8" name="Text Box 51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9" name="Text Box 51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0" name="Text Box 51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1" name="Text Box 51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2" name="Text Box 51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3" name="Text Box 51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4" name="Text Box 51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5" name="Text Box 51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6" name="Text Box 51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7" name="Text Box 51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8" name="Text Box 51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9" name="Text Box 51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0" name="Text Box 51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1" name="Text Box 51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2" name="Text Box 51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3" name="Text Box 51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4" name="Text Box 51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5" name="Text Box 51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6" name="Text Box 51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7" name="Text Box 51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8" name="Text Box 51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9" name="Text Box 51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0" name="Text Box 51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1" name="Text Box 51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2" name="Text Box 51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3" name="Text Box 51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4" name="Text Box 51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5" name="Text Box 51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6" name="Text Box 51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7" name="Text Box 51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8" name="Text Box 51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9" name="Text Box 51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0" name="Text Box 51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1" name="Text Box 51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2" name="Text Box 51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3" name="Text Box 51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4" name="Text Box 51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5" name="Text Box 51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6" name="Text Box 51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7" name="Text Box 51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8" name="Text Box 51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9" name="Text Box 51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0" name="Text Box 51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1" name="Text Box 51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2" name="Text Box 51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3" name="Text Box 51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4" name="Text Box 52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5" name="Text Box 52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6" name="Text Box 52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7" name="Text Box 52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8" name="Text Box 52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9" name="Text Box 52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0" name="Text Box 52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1" name="Text Box 52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2" name="Text Box 52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3" name="Text Box 52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4" name="Text Box 52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5" name="Text Box 52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6" name="Text Box 52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7" name="Text Box 52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8" name="Text Box 52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9" name="Text Box 52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0" name="Text Box 52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1" name="Text Box 52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2" name="Text Box 52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3" name="Text Box 52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4" name="Text Box 52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5" name="Text Box 52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6" name="Text Box 52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7" name="Text Box 52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8" name="Text Box 52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9" name="Text Box 52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0" name="Text Box 52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1" name="Text Box 52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2" name="Text Box 52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3" name="Text Box 52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4" name="Text Box 52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5" name="Text Box 52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6" name="Text Box 52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7" name="Text Box 52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8" name="Text Box 52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9" name="Text Box 52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0" name="Text Box 52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1" name="Text Box 52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2" name="Text Box 52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3" name="Text Box 52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4" name="Text Box 52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5" name="Text Box 52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6" name="Text Box 52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7" name="Text Box 52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8" name="Text Box 52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9" name="Text Box 52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0" name="Text Box 52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1" name="Text Box 52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2" name="Text Box 52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3" name="Text Box 52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4" name="Text Box 52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5" name="Text Box 52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6" name="Text Box 52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7" name="Text Box 52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8" name="Text Box 52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9" name="Text Box 52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0" name="Text Box 52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1" name="Text Box 52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2" name="Text Box 52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3" name="Text Box 52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4" name="Text Box 52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5" name="Text Box 52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6" name="Text Box 52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7" name="Text Box 52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8" name="Text Box 52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9" name="Text Box 52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0" name="Text Box 52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1" name="Text Box 52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2" name="Text Box 52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3" name="Text Box 52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4" name="Text Box 52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5" name="Text Box 52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6" name="Text Box 52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7" name="Text Box 52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8" name="Text Box 52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9" name="Text Box 52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0" name="Text Box 52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1" name="Text Box 52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2" name="Text Box 52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3" name="Text Box 52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4" name="Text Box 52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5" name="Text Box 52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6" name="Text Box 52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7" name="Text Box 52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8" name="Text Box 52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9" name="Text Box 52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0" name="Text Box 52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1" name="Text Box 52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2" name="Text Box 52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3" name="Text Box 52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4" name="Text Box 52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5" name="Text Box 52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6" name="Text Box 52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7" name="Text Box 52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8" name="Text Box 52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9" name="Text Box 52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0" name="Text Box 52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1" name="Text Box 52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2" name="Text Box 52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3" name="Text Box 52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4" name="Text Box 53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5" name="Text Box 53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6" name="Text Box 53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7" name="Text Box 53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8" name="Text Box 53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9" name="Text Box 53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0" name="Text Box 53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1" name="Text Box 53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2" name="Text Box 530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3" name="Text Box 530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4" name="Text Box 531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5" name="Text Box 531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6" name="Text Box 531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7" name="Text Box 531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8" name="Text Box 531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9" name="Text Box 531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0" name="Text Box 531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1" name="Text Box 531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2" name="Text Box 531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3" name="Text Box 531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4" name="Text Box 532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5" name="Text Box 532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6" name="Text Box 532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7" name="Text Box 532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8" name="Text Box 532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9" name="Text Box 532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0" name="Text Box 532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1" name="Text Box 532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2" name="Text Box 532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3" name="Text Box 532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4" name="Text Box 533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5" name="Text Box 533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6" name="Text Box 533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7" name="Text Box 533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8" name="Text Box 533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9" name="Text Box 533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0" name="Text Box 533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1" name="Text Box 533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2" name="Text Box 533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3" name="Text Box 533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4" name="Text Box 534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5" name="Text Box 534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6" name="Text Box 534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7" name="Text Box 534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8" name="Text Box 534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9" name="Text Box 534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0" name="Text Box 534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1" name="Text Box 534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2" name="Text Box 534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3" name="Text Box 534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4" name="Text Box 535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5" name="Text Box 535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6" name="Text Box 535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7" name="Text Box 535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8" name="Text Box 535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9" name="Text Box 535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0" name="Text Box 535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1" name="Text Box 535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2" name="Text Box 535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3" name="Text Box 535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4" name="Text Box 536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5" name="Text Box 536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6" name="Text Box 536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7" name="Text Box 536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8" name="Text Box 536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9" name="Text Box 536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0" name="Text Box 536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1" name="Text Box 536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2" name="Text Box 536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3" name="Text Box 536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4" name="Text Box 537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5" name="Text Box 537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6" name="Text Box 537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7" name="Text Box 537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8" name="Text Box 537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9" name="Text Box 537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0" name="Text Box 537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1" name="Text Box 537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2" name="Text Box 537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3" name="Text Box 537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4" name="Text Box 538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5" name="Text Box 538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6" name="Text Box 538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7" name="Text Box 538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8" name="Text Box 538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9" name="Text Box 538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0" name="Text Box 538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1" name="Text Box 538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2" name="Text Box 538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3" name="Text Box 538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4" name="Text Box 539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5" name="Text Box 539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6" name="Text Box 539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7" name="Text Box 539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8" name="Text Box 539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9" name="Text Box 539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0" name="Text Box 539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1" name="Text Box 539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2" name="Text Box 5398"/>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3" name="Text Box 5399"/>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4" name="Text Box 5400"/>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5" name="Text Box 5401"/>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6" name="Text Box 5402"/>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7" name="Text Box 5403"/>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8" name="Text Box 5404"/>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9" name="Text Box 5405"/>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0" name="Text Box 5406"/>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1" name="Text Box 5407"/>
        <xdr:cNvSpPr txBox="1">
          <a:spLocks noChangeArrowheads="1"/>
        </xdr:cNvSpPr>
      </xdr:nvSpPr>
      <xdr:spPr bwMode="auto">
        <a:xfrm>
          <a:off x="4815840" y="26098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2" name="Text Box 542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3" name="Text Box 542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4" name="Text Box 542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5" name="Text Box 543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6" name="Text Box 543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7" name="Text Box 543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8" name="Text Box 543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9" name="Text Box 543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0" name="Text Box 543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1" name="Text Box 543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2" name="Text Box 543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3" name="Text Box 543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4" name="Text Box 543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5" name="Text Box 544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6" name="Text Box 544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7" name="Text Box 544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8" name="Text Box 544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9" name="Text Box 544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0" name="Text Box 544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1" name="Text Box 544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2" name="Text Box 544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3" name="Text Box 544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4" name="Text Box 544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5" name="Text Box 545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6" name="Text Box 545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7" name="Text Box 545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8" name="Text Box 545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9" name="Text Box 545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0" name="Text Box 545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1" name="Text Box 545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2" name="Text Box 545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3" name="Text Box 545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4" name="Text Box 5459"/>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5" name="Text Box 5460"/>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6" name="Text Box 5461"/>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7" name="Text Box 5462"/>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8" name="Text Box 5463"/>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9" name="Text Box 5464"/>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0" name="Text Box 5465"/>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1" name="Text Box 5466"/>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2" name="Text Box 5467"/>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3" name="Text Box 5468"/>
        <xdr:cNvSpPr txBox="1">
          <a:spLocks noChangeArrowheads="1"/>
        </xdr:cNvSpPr>
      </xdr:nvSpPr>
      <xdr:spPr bwMode="auto">
        <a:xfrm>
          <a:off x="4815840" y="25908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4" name="Text Box 25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5" name="Text Box 25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6" name="Text Box 25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7" name="Text Box 25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8" name="Text Box 25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9" name="Text Box 25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0" name="Text Box 25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1" name="Text Box 25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2" name="Text Box 25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3" name="Text Box 25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4" name="Text Box 25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5" name="Text Box 25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6" name="Text Box 25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7" name="Text Box 25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8" name="Text Box 26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9" name="Text Box 26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0" name="Text Box 26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1" name="Text Box 26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2" name="Text Box 26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3" name="Text Box 26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4" name="Text Box 26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5" name="Text Box 26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6" name="Text Box 26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7" name="Text Box 26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8" name="Text Box 26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9" name="Text Box 26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0" name="Text Box 26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1" name="Text Box 26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2" name="Text Box 26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3" name="Text Box 26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4" name="Text Box 26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5" name="Text Box 26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6" name="Text Box 26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7" name="Text Box 26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8" name="Text Box 26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9" name="Text Box 26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0" name="Text Box 26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1" name="Text Box 26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2" name="Text Box 26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3" name="Text Box 26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4" name="Text Box 26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5" name="Text Box 26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6" name="Text Box 26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7" name="Text Box 26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8" name="Text Box 26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9" name="Text Box 26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0" name="Text Box 26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1" name="Text Box 26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2" name="Text Box 26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3" name="Text Box 26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4" name="Text Box 26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5" name="Text Box 26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6" name="Text Box 26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7" name="Text Box 26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8" name="Text Box 26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9" name="Text Box 26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0" name="Text Box 26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1" name="Text Box 26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2" name="Text Box 26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3" name="Text Box 26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4" name="Text Box 26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5" name="Text Box 26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6" name="Text Box 26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7" name="Text Box 26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8" name="Text Box 26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9" name="Text Box 26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0" name="Text Box 26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1" name="Text Box 26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2" name="Text Box 26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3" name="Text Box 26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4" name="Text Box 26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5" name="Text Box 26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6" name="Text Box 27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7" name="Text Box 27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8" name="Text Box 27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9" name="Text Box 27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0" name="Text Box 27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1" name="Text Box 27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2" name="Text Box 27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3" name="Text Box 27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4" name="Text Box 27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5" name="Text Box 27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6" name="Text Box 27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7" name="Text Box 27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8" name="Text Box 27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9" name="Text Box 27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0" name="Text Box 27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1" name="Text Box 27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2" name="Text Box 27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3" name="Text Box 27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4" name="Text Box 27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5" name="Text Box 27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6" name="Text Box 27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7" name="Text Box 27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8" name="Text Box 27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9" name="Text Box 27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0" name="Text Box 27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1" name="Text Box 27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2" name="Text Box 27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3" name="Text Box 27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4" name="Text Box 27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5" name="Text Box 27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6" name="Text Box 27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7" name="Text Box 27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8" name="Text Box 27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9" name="Text Box 27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0" name="Text Box 27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1" name="Text Box 27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2" name="Text Box 27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3" name="Text Box 27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4" name="Text Box 27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5" name="Text Box 27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6" name="Text Box 27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7" name="Text Box 27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8" name="Text Box 27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9" name="Text Box 27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0" name="Text Box 27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1" name="Text Box 27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2" name="Text Box 27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3" name="Text Box 27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4" name="Text Box 27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5" name="Text Box 27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6" name="Text Box 27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7" name="Text Box 27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8" name="Text Box 27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9" name="Text Box 27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0" name="Text Box 27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1" name="Text Box 27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2" name="Text Box 27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3" name="Text Box 27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4" name="Text Box 27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5" name="Text Box 27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6" name="Text Box 27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7" name="Text Box 27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8" name="Text Box 27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9" name="Text Box 27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0" name="Text Box 27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1" name="Text Box 27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2" name="Text Box 27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3" name="Text Box 27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4" name="Text Box 27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5" name="Text Box 27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6" name="Text Box 27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7" name="Text Box 27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8" name="Text Box 27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9" name="Text Box 27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0" name="Text Box 27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1" name="Text Box 27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2" name="Text Box 27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3" name="Text Box 27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4" name="Text Box 27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5" name="Text Box 27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6" name="Text Box 27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7" name="Text Box 27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8" name="Text Box 27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9" name="Text Box 27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0" name="Text Box 27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1" name="Text Box 27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2" name="Text Box 27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3" name="Text Box 27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4" name="Text Box 27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5" name="Text Box 27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6" name="Text Box 27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7" name="Text Box 27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8" name="Text Box 27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9" name="Text Box 27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0" name="Text Box 27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1" name="Text Box 27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2" name="Text Box 27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3" name="Text Box 27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4" name="Text Box 27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5" name="Text Box 27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6" name="Text Box 28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7" name="Text Box 28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8" name="Text Box 28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9" name="Text Box 28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0" name="Text Box 28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1" name="Text Box 28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2" name="Text Box 28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3" name="Text Box 28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4" name="Text Box 28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5" name="Text Box 28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6" name="Text Box 28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7" name="Text Box 28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8" name="Text Box 28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9" name="Text Box 28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0" name="Text Box 28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1" name="Text Box 28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2" name="Text Box 28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3" name="Text Box 28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4" name="Text Box 28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5" name="Text Box 28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6" name="Text Box 28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7" name="Text Box 28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8" name="Text Box 28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9" name="Text Box 28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0" name="Text Box 28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1" name="Text Box 28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2" name="Text Box 28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3" name="Text Box 28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4" name="Text Box 28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5" name="Text Box 28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6" name="Text Box 28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7" name="Text Box 28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8" name="Text Box 28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9" name="Text Box 28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0" name="Text Box 28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1" name="Text Box 28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2" name="Text Box 28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3" name="Text Box 28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4" name="Text Box 28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5" name="Text Box 28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6" name="Text Box 28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7" name="Text Box 28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8" name="Text Box 28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9" name="Text Box 28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0" name="Text Box 28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1" name="Text Box 28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2" name="Text Box 28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3" name="Text Box 28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4" name="Text Box 28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5" name="Text Box 28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6" name="Text Box 28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7" name="Text Box 28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8" name="Text Box 28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9" name="Text Box 28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0" name="Text Box 28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1" name="Text Box 28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2" name="Text Box 28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3" name="Text Box 28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4" name="Text Box 28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5" name="Text Box 28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6" name="Text Box 28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7" name="Text Box 28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8" name="Text Box 28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9" name="Text Box 28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0" name="Text Box 28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1" name="Text Box 28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2" name="Text Box 28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3" name="Text Box 28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4" name="Text Box 28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5" name="Text Box 28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6" name="Text Box 28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7" name="Text Box 28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8" name="Text Box 28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9" name="Text Box 28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0" name="Text Box 28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1" name="Text Box 28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2" name="Text Box 28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3" name="Text Box 28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4" name="Text Box 28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5" name="Text Box 28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6" name="Text Box 28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7" name="Text Box 28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8" name="Text Box 28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9" name="Text Box 28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0" name="Text Box 28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1" name="Text Box 28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2" name="Text Box 28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3" name="Text Box 28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4" name="Text Box 28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5" name="Text Box 28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6" name="Text Box 28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7" name="Text Box 28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8" name="Text Box 28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9" name="Text Box 28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0" name="Text Box 28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1" name="Text Box 28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2" name="Text Box 28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3" name="Text Box 28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4" name="Text Box 28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5" name="Text Box 28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6" name="Text Box 29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7" name="Text Box 29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8" name="Text Box 29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9" name="Text Box 29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0" name="Text Box 29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1" name="Text Box 29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2" name="Text Box 29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3" name="Text Box 29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4" name="Text Box 29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5" name="Text Box 29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6" name="Text Box 29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7" name="Text Box 29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8" name="Text Box 29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9" name="Text Box 29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0" name="Text Box 29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1" name="Text Box 29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2" name="Text Box 29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3" name="Text Box 29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4" name="Text Box 29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5" name="Text Box 29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6" name="Text Box 29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7" name="Text Box 29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8" name="Text Box 29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9" name="Text Box 29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0" name="Text Box 29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1" name="Text Box 29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2" name="Text Box 29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3" name="Text Box 29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4" name="Text Box 29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5" name="Text Box 29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6" name="Text Box 29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7" name="Text Box 29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8" name="Text Box 29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9" name="Text Box 29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0" name="Text Box 29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1" name="Text Box 29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2" name="Text Box 29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3" name="Text Box 29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4" name="Text Box 29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5" name="Text Box 29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6" name="Text Box 29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7" name="Text Box 29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8" name="Text Box 29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9" name="Text Box 29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0" name="Text Box 29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1" name="Text Box 29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2" name="Text Box 29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3" name="Text Box 29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4" name="Text Box 29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5" name="Text Box 29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6" name="Text Box 29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7" name="Text Box 29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8" name="Text Box 29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9" name="Text Box 29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0" name="Text Box 29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1" name="Text Box 29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2" name="Text Box 29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3" name="Text Box 29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4" name="Text Box 29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5" name="Text Box 29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6" name="Text Box 29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7" name="Text Box 29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8" name="Text Box 29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9" name="Text Box 29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0" name="Text Box 29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1" name="Text Box 29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2" name="Text Box 29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3" name="Text Box 29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4" name="Text Box 29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5" name="Text Box 29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6" name="Text Box 29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7" name="Text Box 29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8" name="Text Box 29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9" name="Text Box 29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0" name="Text Box 29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1" name="Text Box 29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2" name="Text Box 29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3" name="Text Box 29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4" name="Text Box 29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5" name="Text Box 29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6" name="Text Box 29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7" name="Text Box 29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8" name="Text Box 29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9" name="Text Box 29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0" name="Text Box 29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1" name="Text Box 29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2" name="Text Box 29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3" name="Text Box 29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4" name="Text Box 29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5" name="Text Box 29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6" name="Text Box 29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7" name="Text Box 29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8" name="Text Box 29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9" name="Text Box 29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0" name="Text Box 29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1" name="Text Box 29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2" name="Text Box 29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3" name="Text Box 29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4" name="Text Box 29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5" name="Text Box 29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6" name="Text Box 30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7" name="Text Box 30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8" name="Text Box 30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9" name="Text Box 30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0" name="Text Box 30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1" name="Text Box 30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2" name="Text Box 30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3" name="Text Box 30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4" name="Text Box 30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5" name="Text Box 30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6" name="Text Box 30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7" name="Text Box 30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8" name="Text Box 30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9" name="Text Box 30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0" name="Text Box 30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1" name="Text Box 30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2" name="Text Box 30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3" name="Text Box 30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4" name="Text Box 30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5" name="Text Box 30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6" name="Text Box 30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7" name="Text Box 30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8" name="Text Box 30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9" name="Text Box 30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0" name="Text Box 30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1" name="Text Box 30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2" name="Text Box 30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3" name="Text Box 30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4" name="Text Box 30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5" name="Text Box 30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6" name="Text Box 30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7" name="Text Box 30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8" name="Text Box 30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9" name="Text Box 30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0" name="Text Box 30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1" name="Text Box 30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2" name="Text Box 30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3" name="Text Box 30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4" name="Text Box 30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5" name="Text Box 30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6" name="Text Box 30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7" name="Text Box 30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8" name="Text Box 30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9" name="Text Box 30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0" name="Text Box 30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1" name="Text Box 30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2" name="Text Box 30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3" name="Text Box 30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4" name="Text Box 30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5" name="Text Box 30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6" name="Text Box 30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7" name="Text Box 30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8" name="Text Box 30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9" name="Text Box 30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0" name="Text Box 30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1" name="Text Box 30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2" name="Text Box 30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3" name="Text Box 30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4" name="Text Box 30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5" name="Text Box 30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6" name="Text Box 30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7" name="Text Box 30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8" name="Text Box 30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9" name="Text Box 30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0" name="Text Box 30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1" name="Text Box 30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2" name="Text Box 30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3" name="Text Box 30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4" name="Text Box 30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5" name="Text Box 30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6" name="Text Box 30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7" name="Text Box 30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8" name="Text Box 30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9" name="Text Box 30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0" name="Text Box 30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1" name="Text Box 30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2" name="Text Box 30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3" name="Text Box 30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4" name="Text Box 30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5" name="Text Box 30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6" name="Text Box 30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7" name="Text Box 30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8" name="Text Box 30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9" name="Text Box 30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0" name="Text Box 30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1" name="Text Box 30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2" name="Text Box 30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3" name="Text Box 30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4" name="Text Box 30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5" name="Text Box 30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6" name="Text Box 30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7" name="Text Box 30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8" name="Text Box 30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9" name="Text Box 30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0" name="Text Box 30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1" name="Text Box 30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2" name="Text Box 30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3" name="Text Box 30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4" name="Text Box 30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5" name="Text Box 30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6" name="Text Box 31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7" name="Text Box 31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8" name="Text Box 31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9" name="Text Box 31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0" name="Text Box 31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1" name="Text Box 31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2" name="Text Box 31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3" name="Text Box 31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4" name="Text Box 31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5" name="Text Box 31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6" name="Text Box 31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7" name="Text Box 31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8" name="Text Box 31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9" name="Text Box 31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0" name="Text Box 31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1" name="Text Box 31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2" name="Text Box 31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3" name="Text Box 31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4" name="Text Box 31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5" name="Text Box 31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6" name="Text Box 31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7" name="Text Box 31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8" name="Text Box 31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9" name="Text Box 31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0" name="Text Box 31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1" name="Text Box 31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2" name="Text Box 31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3" name="Text Box 31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4" name="Text Box 31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5" name="Text Box 31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6" name="Text Box 31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7" name="Text Box 31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8" name="Text Box 31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9" name="Text Box 31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0" name="Text Box 31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1" name="Text Box 31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2" name="Text Box 31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3" name="Text Box 31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4" name="Text Box 31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5" name="Text Box 31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6" name="Text Box 31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7" name="Text Box 31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8" name="Text Box 31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9" name="Text Box 31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0" name="Text Box 31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1" name="Text Box 31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2" name="Text Box 31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3" name="Text Box 31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4" name="Text Box 31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5" name="Text Box 31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6" name="Text Box 31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7" name="Text Box 31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8" name="Text Box 31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9" name="Text Box 31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0" name="Text Box 31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1" name="Text Box 31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2" name="Text Box 31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3" name="Text Box 31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4" name="Text Box 31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5" name="Text Box 31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6" name="Text Box 31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7" name="Text Box 31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8" name="Text Box 31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9" name="Text Box 31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0" name="Text Box 31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1" name="Text Box 31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2" name="Text Box 31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3" name="Text Box 31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4" name="Text Box 31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5" name="Text Box 31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6" name="Text Box 31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7" name="Text Box 31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8" name="Text Box 31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9" name="Text Box 31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0" name="Text Box 31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1" name="Text Box 31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2" name="Text Box 31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3" name="Text Box 31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4" name="Text Box 31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5" name="Text Box 31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6" name="Text Box 31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7" name="Text Box 31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8" name="Text Box 31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9" name="Text Box 31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0" name="Text Box 31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1" name="Text Box 31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2" name="Text Box 31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3" name="Text Box 31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4" name="Text Box 31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5" name="Text Box 31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6" name="Text Box 31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7" name="Text Box 31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8" name="Text Box 31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9" name="Text Box 31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0" name="Text Box 31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1" name="Text Box 31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2" name="Text Box 31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3" name="Text Box 31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4" name="Text Box 31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5" name="Text Box 31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6" name="Text Box 32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7" name="Text Box 32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8" name="Text Box 32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9" name="Text Box 32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0" name="Text Box 32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1" name="Text Box 32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2" name="Text Box 32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3" name="Text Box 32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4" name="Text Box 32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5" name="Text Box 32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6" name="Text Box 32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7" name="Text Box 32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8" name="Text Box 32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9" name="Text Box 32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0" name="Text Box 32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1" name="Text Box 32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2" name="Text Box 32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3" name="Text Box 32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4" name="Text Box 32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5" name="Text Box 32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6" name="Text Box 32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7" name="Text Box 32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8" name="Text Box 32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9" name="Text Box 32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0" name="Text Box 32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1" name="Text Box 32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2" name="Text Box 32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3" name="Text Box 32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4" name="Text Box 32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5" name="Text Box 32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6" name="Text Box 32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7" name="Text Box 32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8" name="Text Box 32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9" name="Text Box 32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0" name="Text Box 32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1" name="Text Box 32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2" name="Text Box 32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3" name="Text Box 32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4" name="Text Box 32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5" name="Text Box 32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6" name="Text Box 32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7" name="Text Box 32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8" name="Text Box 32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9" name="Text Box 32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0" name="Text Box 32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1" name="Text Box 32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2" name="Text Box 32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3" name="Text Box 32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4" name="Text Box 32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5" name="Text Box 32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6" name="Text Box 32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7" name="Text Box 32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8" name="Text Box 32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9" name="Text Box 32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0" name="Text Box 32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1" name="Text Box 32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2" name="Text Box 32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3" name="Text Box 32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4" name="Text Box 32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5" name="Text Box 32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6" name="Text Box 32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7" name="Text Box 32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8" name="Text Box 32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9" name="Text Box 32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0" name="Text Box 32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1" name="Text Box 32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2" name="Text Box 32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3" name="Text Box 32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4" name="Text Box 32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5" name="Text Box 32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6" name="Text Box 32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7" name="Text Box 32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8" name="Text Box 32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9" name="Text Box 32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0" name="Text Box 32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1" name="Text Box 32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2" name="Text Box 32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3" name="Text Box 32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4" name="Text Box 32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5" name="Text Box 32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6" name="Text Box 32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7" name="Text Box 32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8" name="Text Box 32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9" name="Text Box 32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0" name="Text Box 32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1" name="Text Box 32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2" name="Text Box 32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3" name="Text Box 32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4" name="Text Box 32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5" name="Text Box 32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6" name="Text Box 32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7" name="Text Box 32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8" name="Text Box 32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9" name="Text Box 32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0" name="Text Box 32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1" name="Text Box 32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2" name="Text Box 32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3" name="Text Box 32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4" name="Text Box 32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5" name="Text Box 32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6" name="Text Box 33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7" name="Text Box 33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8" name="Text Box 33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9" name="Text Box 33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0" name="Text Box 33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1" name="Text Box 33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2" name="Text Box 33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3" name="Text Box 33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4" name="Text Box 33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5" name="Text Box 33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6" name="Text Box 33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7" name="Text Box 33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8" name="Text Box 33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9" name="Text Box 33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0" name="Text Box 33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1" name="Text Box 33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2" name="Text Box 33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3" name="Text Box 33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4" name="Text Box 33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5" name="Text Box 33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6" name="Text Box 33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7" name="Text Box 33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8" name="Text Box 33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9" name="Text Box 33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0" name="Text Box 33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1" name="Text Box 33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2" name="Text Box 33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3" name="Text Box 33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4" name="Text Box 33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5" name="Text Box 33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6" name="Text Box 33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7" name="Text Box 33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8" name="Text Box 33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9" name="Text Box 33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0" name="Text Box 33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1" name="Text Box 33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2" name="Text Box 33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3" name="Text Box 33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4" name="Text Box 33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5" name="Text Box 33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6" name="Text Box 33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7" name="Text Box 33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8" name="Text Box 33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9" name="Text Box 33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0" name="Text Box 33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1" name="Text Box 33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2" name="Text Box 33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3" name="Text Box 33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4" name="Text Box 33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5" name="Text Box 33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6" name="Text Box 33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7" name="Text Box 33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8" name="Text Box 33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9" name="Text Box 33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0" name="Text Box 33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1" name="Text Box 33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2" name="Text Box 33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3" name="Text Box 33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4" name="Text Box 33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5" name="Text Box 33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6" name="Text Box 33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7" name="Text Box 33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8" name="Text Box 33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9" name="Text Box 33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0" name="Text Box 33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1" name="Text Box 33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2" name="Text Box 33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3" name="Text Box 33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4" name="Text Box 33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5" name="Text Box 33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6" name="Text Box 33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7" name="Text Box 33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8" name="Text Box 33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9" name="Text Box 33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0" name="Text Box 33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1" name="Text Box 33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2" name="Text Box 33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3" name="Text Box 33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4" name="Text Box 33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5" name="Text Box 33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6" name="Text Box 33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7" name="Text Box 33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8" name="Text Box 33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9" name="Text Box 33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0" name="Text Box 33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1" name="Text Box 33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2" name="Text Box 33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3" name="Text Box 33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4" name="Text Box 33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5" name="Text Box 33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6" name="Text Box 33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7" name="Text Box 33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8" name="Text Box 33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9" name="Text Box 33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0" name="Text Box 33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1" name="Text Box 33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2" name="Text Box 33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3" name="Text Box 33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4" name="Text Box 33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5" name="Text Box 33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6" name="Text Box 34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7" name="Text Box 34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8" name="Text Box 34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9" name="Text Box 34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0" name="Text Box 34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1" name="Text Box 34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2" name="Text Box 34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3" name="Text Box 34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4" name="Text Box 34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5" name="Text Box 34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6" name="Text Box 34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7" name="Text Box 34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8" name="Text Box 34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9" name="Text Box 34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0" name="Text Box 34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1" name="Text Box 34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2" name="Text Box 34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3" name="Text Box 34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4" name="Text Box 34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5" name="Text Box 34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6" name="Text Box 34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7" name="Text Box 34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8" name="Text Box 34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9" name="Text Box 34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0" name="Text Box 34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1" name="Text Box 34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2" name="Text Box 34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3" name="Text Box 34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4" name="Text Box 34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5" name="Text Box 34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6" name="Text Box 34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7" name="Text Box 34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8" name="Text Box 34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9" name="Text Box 34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0" name="Text Box 34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1" name="Text Box 34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2" name="Text Box 34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3" name="Text Box 34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4" name="Text Box 34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5" name="Text Box 34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6" name="Text Box 34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7" name="Text Box 34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8" name="Text Box 34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9" name="Text Box 34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0" name="Text Box 34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1" name="Text Box 34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2" name="Text Box 34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3" name="Text Box 34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4" name="Text Box 34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5" name="Text Box 34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6" name="Text Box 34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7" name="Text Box 34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8" name="Text Box 34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9" name="Text Box 34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0" name="Text Box 34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1" name="Text Box 34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2" name="Text Box 34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3" name="Text Box 34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4" name="Text Box 34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5" name="Text Box 34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6" name="Text Box 34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7" name="Text Box 34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8" name="Text Box 34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9" name="Text Box 34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0" name="Text Box 34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1" name="Text Box 34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2" name="Text Box 34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3" name="Text Box 34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4" name="Text Box 34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5" name="Text Box 34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6" name="Text Box 34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7" name="Text Box 34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8" name="Text Box 34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9" name="Text Box 34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0" name="Text Box 34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1" name="Text Box 34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2" name="Text Box 34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3" name="Text Box 34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4" name="Text Box 34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5" name="Text Box 34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6" name="Text Box 34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7" name="Text Box 34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8" name="Text Box 34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9" name="Text Box 34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0" name="Text Box 34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1" name="Text Box 34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2" name="Text Box 34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3" name="Text Box 34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4" name="Text Box 34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5" name="Text Box 34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6" name="Text Box 34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7" name="Text Box 34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8" name="Text Box 34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9" name="Text Box 34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0" name="Text Box 34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1" name="Text Box 34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2" name="Text Box 34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3" name="Text Box 34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4" name="Text Box 34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5" name="Text Box 34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6" name="Text Box 35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7" name="Text Box 35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8" name="Text Box 35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9" name="Text Box 35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0" name="Text Box 35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1" name="Text Box 35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2" name="Text Box 35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3" name="Text Box 35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4" name="Text Box 35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5" name="Text Box 35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6" name="Text Box 35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7" name="Text Box 35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8" name="Text Box 35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9" name="Text Box 35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0" name="Text Box 35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1" name="Text Box 35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2" name="Text Box 35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3" name="Text Box 35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4" name="Text Box 35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5" name="Text Box 35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6" name="Text Box 35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7" name="Text Box 35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8" name="Text Box 35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9" name="Text Box 35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0" name="Text Box 35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1" name="Text Box 35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2" name="Text Box 35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3" name="Text Box 35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4" name="Text Box 35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5" name="Text Box 35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6" name="Text Box 35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7" name="Text Box 35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8" name="Text Box 35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9" name="Text Box 35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0" name="Text Box 35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1" name="Text Box 35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2" name="Text Box 35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3" name="Text Box 35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4" name="Text Box 35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5" name="Text Box 35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6" name="Text Box 35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7" name="Text Box 35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8" name="Text Box 35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9" name="Text Box 35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0" name="Text Box 35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1" name="Text Box 35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2" name="Text Box 35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3" name="Text Box 35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4" name="Text Box 35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5" name="Text Box 35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6" name="Text Box 35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7" name="Text Box 35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8" name="Text Box 35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9" name="Text Box 35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0" name="Text Box 35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1" name="Text Box 35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2" name="Text Box 35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3" name="Text Box 35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4" name="Text Box 35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5" name="Text Box 35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6" name="Text Box 35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7" name="Text Box 35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8" name="Text Box 35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9" name="Text Box 35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0" name="Text Box 35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1" name="Text Box 35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2" name="Text Box 35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3" name="Text Box 35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4" name="Text Box 35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5" name="Text Box 35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6" name="Text Box 35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7" name="Text Box 35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8" name="Text Box 35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9" name="Text Box 35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0" name="Text Box 35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1" name="Text Box 35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2" name="Text Box 35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3" name="Text Box 35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4" name="Text Box 35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5" name="Text Box 35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6" name="Text Box 35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7" name="Text Box 35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8" name="Text Box 35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9" name="Text Box 35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0" name="Text Box 35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1" name="Text Box 35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2" name="Text Box 35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3" name="Text Box 35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4" name="Text Box 35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5" name="Text Box 35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6" name="Text Box 35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7" name="Text Box 35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8" name="Text Box 35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9" name="Text Box 35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0" name="Text Box 35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1" name="Text Box 35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2" name="Text Box 35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3" name="Text Box 35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4" name="Text Box 35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5" name="Text Box 35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6" name="Text Box 36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7" name="Text Box 36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8" name="Text Box 36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9" name="Text Box 36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0" name="Text Box 36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1" name="Text Box 36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2" name="Text Box 36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3" name="Text Box 36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4" name="Text Box 36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5" name="Text Box 36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6" name="Text Box 36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7" name="Text Box 36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8" name="Text Box 36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9" name="Text Box 36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0" name="Text Box 36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1" name="Text Box 36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2" name="Text Box 36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3" name="Text Box 36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4" name="Text Box 36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5" name="Text Box 36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6" name="Text Box 36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7" name="Text Box 36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8" name="Text Box 36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9" name="Text Box 36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0" name="Text Box 36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1" name="Text Box 36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2" name="Text Box 36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3" name="Text Box 36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4" name="Text Box 36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5" name="Text Box 36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6" name="Text Box 36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7" name="Text Box 36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8" name="Text Box 36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9" name="Text Box 36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0" name="Text Box 36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1" name="Text Box 36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2" name="Text Box 36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3" name="Text Box 36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4" name="Text Box 36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5" name="Text Box 36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6" name="Text Box 36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7" name="Text Box 36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8" name="Text Box 36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9" name="Text Box 36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0" name="Text Box 36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1" name="Text Box 36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2" name="Text Box 36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3" name="Text Box 36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4" name="Text Box 36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5" name="Text Box 36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6" name="Text Box 36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7" name="Text Box 36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8" name="Text Box 36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9" name="Text Box 36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0" name="Text Box 36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1" name="Text Box 36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2" name="Text Box 36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3" name="Text Box 36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4" name="Text Box 36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5" name="Text Box 36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6" name="Text Box 36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7" name="Text Box 36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8" name="Text Box 36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9" name="Text Box 36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0" name="Text Box 36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1" name="Text Box 36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2" name="Text Box 36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3" name="Text Box 36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4" name="Text Box 36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5" name="Text Box 36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6" name="Text Box 36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7" name="Text Box 36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8" name="Text Box 36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9" name="Text Box 36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0" name="Text Box 36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1" name="Text Box 36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2" name="Text Box 36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3" name="Text Box 36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4" name="Text Box 36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5" name="Text Box 36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6" name="Text Box 36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7" name="Text Box 36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8" name="Text Box 36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9" name="Text Box 36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0" name="Text Box 36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1" name="Text Box 36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2" name="Text Box 36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3" name="Text Box 36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4" name="Text Box 36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5" name="Text Box 36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6" name="Text Box 36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7" name="Text Box 36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8" name="Text Box 36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9" name="Text Box 36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0" name="Text Box 36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1" name="Text Box 36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2" name="Text Box 36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3" name="Text Box 36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4" name="Text Box 36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5" name="Text Box 36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6" name="Text Box 37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7" name="Text Box 37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8" name="Text Box 37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9" name="Text Box 37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0" name="Text Box 37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1" name="Text Box 37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2" name="Text Box 37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3" name="Text Box 37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4" name="Text Box 37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5" name="Text Box 37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6" name="Text Box 37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7" name="Text Box 37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8" name="Text Box 37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9" name="Text Box 37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0" name="Text Box 37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1" name="Text Box 37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2" name="Text Box 37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3" name="Text Box 37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4" name="Text Box 37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5" name="Text Box 37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6" name="Text Box 37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7" name="Text Box 37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8" name="Text Box 37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9" name="Text Box 37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0" name="Text Box 37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1" name="Text Box 37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2" name="Text Box 37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3" name="Text Box 37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4" name="Text Box 37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5" name="Text Box 37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6" name="Text Box 37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7" name="Text Box 37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8" name="Text Box 37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9" name="Text Box 37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0" name="Text Box 37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1" name="Text Box 37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2" name="Text Box 37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3" name="Text Box 37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4" name="Text Box 37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5" name="Text Box 37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6" name="Text Box 37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7" name="Text Box 37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8" name="Text Box 37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9" name="Text Box 37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0" name="Text Box 37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1" name="Text Box 37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2" name="Text Box 37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3" name="Text Box 37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4" name="Text Box 37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5" name="Text Box 37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6" name="Text Box 37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7" name="Text Box 37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8" name="Text Box 37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9" name="Text Box 37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0" name="Text Box 37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1" name="Text Box 37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2" name="Text Box 37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3" name="Text Box 37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4" name="Text Box 37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5" name="Text Box 37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6" name="Text Box 37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7" name="Text Box 37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8" name="Text Box 37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9" name="Text Box 37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0" name="Text Box 37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1" name="Text Box 37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2" name="Text Box 37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3" name="Text Box 37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4" name="Text Box 37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5" name="Text Box 37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6" name="Text Box 37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7" name="Text Box 37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8" name="Text Box 37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9" name="Text Box 37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0" name="Text Box 37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1" name="Text Box 37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2" name="Text Box 37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3" name="Text Box 37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4" name="Text Box 37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5" name="Text Box 37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6" name="Text Box 37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7" name="Text Box 37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8" name="Text Box 37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9" name="Text Box 37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0" name="Text Box 37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1" name="Text Box 37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2" name="Text Box 37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3" name="Text Box 37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4" name="Text Box 37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5" name="Text Box 37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6" name="Text Box 37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7" name="Text Box 37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8" name="Text Box 37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9" name="Text Box 37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0" name="Text Box 37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1" name="Text Box 37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2" name="Text Box 37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3" name="Text Box 37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4" name="Text Box 37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5" name="Text Box 37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6" name="Text Box 38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7" name="Text Box 38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8" name="Text Box 38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9" name="Text Box 38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0" name="Text Box 38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1" name="Text Box 38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2" name="Text Box 38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3" name="Text Box 38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4" name="Text Box 38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5" name="Text Box 38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6" name="Text Box 38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7" name="Text Box 38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8" name="Text Box 38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9" name="Text Box 38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0" name="Text Box 38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1" name="Text Box 38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2" name="Text Box 38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3" name="Text Box 38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4" name="Text Box 38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5" name="Text Box 38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6" name="Text Box 38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7" name="Text Box 38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8" name="Text Box 38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9" name="Text Box 38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0" name="Text Box 38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1" name="Text Box 38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2" name="Text Box 38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3" name="Text Box 38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4" name="Text Box 38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5" name="Text Box 38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6" name="Text Box 38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7" name="Text Box 38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8" name="Text Box 38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9" name="Text Box 38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0" name="Text Box 38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1" name="Text Box 38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2" name="Text Box 38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3" name="Text Box 38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4" name="Text Box 38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5" name="Text Box 38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6" name="Text Box 38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7" name="Text Box 38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8" name="Text Box 38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9" name="Text Box 38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0" name="Text Box 38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1" name="Text Box 38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2" name="Text Box 38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3" name="Text Box 38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4" name="Text Box 38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5" name="Text Box 38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6" name="Text Box 38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7" name="Text Box 38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8" name="Text Box 38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9" name="Text Box 38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0" name="Text Box 38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1" name="Text Box 38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2" name="Text Box 38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3" name="Text Box 38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4" name="Text Box 38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5" name="Text Box 38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6" name="Text Box 38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7" name="Text Box 38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8" name="Text Box 38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9" name="Text Box 38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0" name="Text Box 38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1" name="Text Box 38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2" name="Text Box 38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3" name="Text Box 38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4" name="Text Box 38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5" name="Text Box 38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6" name="Text Box 38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7" name="Text Box 38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8" name="Text Box 38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9" name="Text Box 38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0" name="Text Box 38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1" name="Text Box 38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2" name="Text Box 38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3" name="Text Box 38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4" name="Text Box 38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5" name="Text Box 38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6" name="Text Box 38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7" name="Text Box 38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8" name="Text Box 38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9" name="Text Box 38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0" name="Text Box 38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1" name="Text Box 38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2" name="Text Box 38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3" name="Text Box 38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4" name="Text Box 38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5" name="Text Box 38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6" name="Text Box 38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7" name="Text Box 38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8" name="Text Box 38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9" name="Text Box 38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0" name="Text Box 38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1" name="Text Box 38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2" name="Text Box 38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3" name="Text Box 38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4" name="Text Box 38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5" name="Text Box 38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6" name="Text Box 39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7" name="Text Box 39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8" name="Text Box 39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9" name="Text Box 39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0" name="Text Box 39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1" name="Text Box 39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2" name="Text Box 39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3" name="Text Box 39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4" name="Text Box 39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5" name="Text Box 39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6" name="Text Box 39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7" name="Text Box 39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8" name="Text Box 39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9" name="Text Box 39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0" name="Text Box 39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1" name="Text Box 39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2" name="Text Box 39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3" name="Text Box 39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4" name="Text Box 39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5" name="Text Box 39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6" name="Text Box 39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7" name="Text Box 39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8" name="Text Box 39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9" name="Text Box 39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0" name="Text Box 39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1" name="Text Box 39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2" name="Text Box 39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3" name="Text Box 39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4" name="Text Box 39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5" name="Text Box 39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6" name="Text Box 39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7" name="Text Box 39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8" name="Text Box 39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9" name="Text Box 39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0" name="Text Box 39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1" name="Text Box 39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2" name="Text Box 39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3" name="Text Box 39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4" name="Text Box 39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5" name="Text Box 39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6" name="Text Box 39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7" name="Text Box 39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8" name="Text Box 39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9" name="Text Box 39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0" name="Text Box 39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1" name="Text Box 39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2" name="Text Box 39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3" name="Text Box 39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4" name="Text Box 39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5" name="Text Box 39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6" name="Text Box 39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7" name="Text Box 39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8" name="Text Box 39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9" name="Text Box 39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0" name="Text Box 39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1" name="Text Box 39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2" name="Text Box 39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3" name="Text Box 39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4" name="Text Box 39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5" name="Text Box 39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6" name="Text Box 39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7" name="Text Box 39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8" name="Text Box 39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9" name="Text Box 39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0" name="Text Box 39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1" name="Text Box 39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2" name="Text Box 39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3" name="Text Box 39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4" name="Text Box 39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5" name="Text Box 39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6" name="Text Box 39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7" name="Text Box 39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8" name="Text Box 39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9" name="Text Box 39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0" name="Text Box 39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1" name="Text Box 39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2" name="Text Box 39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3" name="Text Box 39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4" name="Text Box 39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5" name="Text Box 39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6" name="Text Box 39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7" name="Text Box 39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8" name="Text Box 39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9" name="Text Box 39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0" name="Text Box 39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1" name="Text Box 39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2" name="Text Box 39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3" name="Text Box 39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4" name="Text Box 39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5" name="Text Box 39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6" name="Text Box 39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7" name="Text Box 39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8" name="Text Box 39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9" name="Text Box 39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0" name="Text Box 39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1" name="Text Box 39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2" name="Text Box 39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3" name="Text Box 39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4" name="Text Box 39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5" name="Text Box 39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6" name="Text Box 40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7" name="Text Box 40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8" name="Text Box 40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9" name="Text Box 40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0" name="Text Box 40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1" name="Text Box 40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2" name="Text Box 40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3" name="Text Box 40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4" name="Text Box 40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5" name="Text Box 40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6" name="Text Box 40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7" name="Text Box 40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8" name="Text Box 40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9" name="Text Box 40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0" name="Text Box 40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1" name="Text Box 40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2" name="Text Box 40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3" name="Text Box 40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4" name="Text Box 40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5" name="Text Box 40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6" name="Text Box 40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7" name="Text Box 40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8" name="Text Box 40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9" name="Text Box 40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0" name="Text Box 40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1" name="Text Box 40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2" name="Text Box 40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3" name="Text Box 40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4" name="Text Box 40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5" name="Text Box 40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6" name="Text Box 40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7" name="Text Box 40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8" name="Text Box 40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9" name="Text Box 40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0" name="Text Box 40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1" name="Text Box 40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2" name="Text Box 40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3" name="Text Box 40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4" name="Text Box 40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5" name="Text Box 40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6" name="Text Box 40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7" name="Text Box 40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8" name="Text Box 40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9" name="Text Box 40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0" name="Text Box 40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1" name="Text Box 40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2" name="Text Box 40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3" name="Text Box 40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4" name="Text Box 40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5" name="Text Box 40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6" name="Text Box 40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7" name="Text Box 40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8" name="Text Box 40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9" name="Text Box 40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0" name="Text Box 40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1" name="Text Box 40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2" name="Text Box 40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3" name="Text Box 40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4" name="Text Box 40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5" name="Text Box 40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6" name="Text Box 40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7" name="Text Box 40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8" name="Text Box 40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9" name="Text Box 40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0" name="Text Box 40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1" name="Text Box 40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2" name="Text Box 40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3" name="Text Box 40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4" name="Text Box 40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5" name="Text Box 40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6" name="Text Box 40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7" name="Text Box 40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8" name="Text Box 40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9" name="Text Box 40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0" name="Text Box 40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1" name="Text Box 40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2" name="Text Box 40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3" name="Text Box 40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4" name="Text Box 40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5" name="Text Box 40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6" name="Text Box 40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7" name="Text Box 40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8" name="Text Box 40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9" name="Text Box 40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0" name="Text Box 40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1" name="Text Box 40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2" name="Text Box 40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3" name="Text Box 40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4" name="Text Box 40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5" name="Text Box 40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6" name="Text Box 40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7" name="Text Box 40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8" name="Text Box 40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9" name="Text Box 40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0" name="Text Box 40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1" name="Text Box 40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2" name="Text Box 40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3" name="Text Box 40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4" name="Text Box 40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5" name="Text Box 40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6" name="Text Box 41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7" name="Text Box 41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8" name="Text Box 41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9" name="Text Box 41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0" name="Text Box 41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1" name="Text Box 41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2" name="Text Box 41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3" name="Text Box 41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4" name="Text Box 41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5" name="Text Box 41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6" name="Text Box 41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7" name="Text Box 41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8" name="Text Box 41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9" name="Text Box 41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0" name="Text Box 41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1" name="Text Box 41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2" name="Text Box 41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3" name="Text Box 41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4" name="Text Box 41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5" name="Text Box 41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6" name="Text Box 41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7" name="Text Box 41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8" name="Text Box 41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9" name="Text Box 41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0" name="Text Box 41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1" name="Text Box 41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2" name="Text Box 41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3" name="Text Box 41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4" name="Text Box 41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5" name="Text Box 41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6" name="Text Box 41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7" name="Text Box 41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8" name="Text Box 41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9" name="Text Box 41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0" name="Text Box 41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1" name="Text Box 41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2" name="Text Box 41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3" name="Text Box 41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4" name="Text Box 41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5" name="Text Box 41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6" name="Text Box 41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7" name="Text Box 41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8" name="Text Box 41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9" name="Text Box 41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0" name="Text Box 41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1" name="Text Box 41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2" name="Text Box 41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3" name="Text Box 41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4" name="Text Box 41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5" name="Text Box 41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6" name="Text Box 41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7" name="Text Box 41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8" name="Text Box 41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9" name="Text Box 41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0" name="Text Box 41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1" name="Text Box 41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2" name="Text Box 41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3" name="Text Box 41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4" name="Text Box 41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5" name="Text Box 41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6" name="Text Box 41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7" name="Text Box 41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8" name="Text Box 41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9" name="Text Box 41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0" name="Text Box 41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1" name="Text Box 41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2" name="Text Box 41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3" name="Text Box 41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4" name="Text Box 41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5" name="Text Box 41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6" name="Text Box 41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7" name="Text Box 41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8" name="Text Box 41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9" name="Text Box 41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0" name="Text Box 41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1" name="Text Box 41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2" name="Text Box 41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3" name="Text Box 41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4" name="Text Box 41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5" name="Text Box 41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6" name="Text Box 41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7" name="Text Box 41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8" name="Text Box 41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9" name="Text Box 41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0" name="Text Box 41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1" name="Text Box 41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2" name="Text Box 41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3" name="Text Box 41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4" name="Text Box 41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5" name="Text Box 41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6" name="Text Box 41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7" name="Text Box 41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8" name="Text Box 41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9" name="Text Box 41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0" name="Text Box 41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1" name="Text Box 41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2" name="Text Box 41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3" name="Text Box 41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4" name="Text Box 41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5" name="Text Box 41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6" name="Text Box 42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7" name="Text Box 42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8" name="Text Box 42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9" name="Text Box 42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0" name="Text Box 42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1" name="Text Box 42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2" name="Text Box 42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3" name="Text Box 42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4" name="Text Box 42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5" name="Text Box 42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6" name="Text Box 42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7" name="Text Box 42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8" name="Text Box 42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9" name="Text Box 42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0" name="Text Box 42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1" name="Text Box 42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2" name="Text Box 42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3" name="Text Box 42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4" name="Text Box 42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5" name="Text Box 42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6" name="Text Box 42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7" name="Text Box 42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8" name="Text Box 42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9" name="Text Box 42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0" name="Text Box 42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1" name="Text Box 42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2" name="Text Box 42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3" name="Text Box 42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4" name="Text Box 42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5" name="Text Box 42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6" name="Text Box 42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7" name="Text Box 42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8" name="Text Box 42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9" name="Text Box 42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0" name="Text Box 42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1" name="Text Box 42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2" name="Text Box 42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3" name="Text Box 42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4" name="Text Box 42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5" name="Text Box 42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6" name="Text Box 42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7" name="Text Box 42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8" name="Text Box 42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9" name="Text Box 42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0" name="Text Box 42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1" name="Text Box 42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2" name="Text Box 42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3" name="Text Box 42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4" name="Text Box 42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5" name="Text Box 42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6" name="Text Box 42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7" name="Text Box 42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8" name="Text Box 42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9" name="Text Box 42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0" name="Text Box 42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1" name="Text Box 42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2" name="Text Box 42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3" name="Text Box 42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4" name="Text Box 42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5" name="Text Box 42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6" name="Text Box 42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7" name="Text Box 42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8" name="Text Box 42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9" name="Text Box 42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0" name="Text Box 42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1" name="Text Box 42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2" name="Text Box 42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3" name="Text Box 42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4" name="Text Box 42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5" name="Text Box 42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6" name="Text Box 42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7" name="Text Box 42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8" name="Text Box 42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9" name="Text Box 42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0" name="Text Box 42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1" name="Text Box 42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2" name="Text Box 42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3" name="Text Box 42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4" name="Text Box 42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5" name="Text Box 42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6" name="Text Box 42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7" name="Text Box 42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8" name="Text Box 42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9" name="Text Box 42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0" name="Text Box 42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1" name="Text Box 42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2" name="Text Box 42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3" name="Text Box 42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4" name="Text Box 42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5" name="Text Box 42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6" name="Text Box 42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7" name="Text Box 42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8" name="Text Box 42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9" name="Text Box 42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0" name="Text Box 42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1" name="Text Box 42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2" name="Text Box 42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3" name="Text Box 42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4" name="Text Box 42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5" name="Text Box 42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6" name="Text Box 43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7" name="Text Box 43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8" name="Text Box 43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9" name="Text Box 43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0" name="Text Box 43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1" name="Text Box 43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2" name="Text Box 43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3" name="Text Box 43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4" name="Text Box 43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5" name="Text Box 43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6" name="Text Box 43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7" name="Text Box 43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8" name="Text Box 43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9" name="Text Box 43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0" name="Text Box 43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1" name="Text Box 43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2" name="Text Box 43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3" name="Text Box 43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4" name="Text Box 43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5" name="Text Box 43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6" name="Text Box 43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7" name="Text Box 43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8" name="Text Box 43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9" name="Text Box 43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0" name="Text Box 43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1" name="Text Box 43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2" name="Text Box 43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3" name="Text Box 43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4" name="Text Box 43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5" name="Text Box 43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6" name="Text Box 43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7" name="Text Box 43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8" name="Text Box 43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9" name="Text Box 43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0" name="Text Box 43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1" name="Text Box 43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2" name="Text Box 43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3" name="Text Box 43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4" name="Text Box 43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5" name="Text Box 43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6" name="Text Box 43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7" name="Text Box 43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8" name="Text Box 43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9" name="Text Box 43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0" name="Text Box 43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1" name="Text Box 43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2" name="Text Box 43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3" name="Text Box 43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4" name="Text Box 43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5" name="Text Box 43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6" name="Text Box 43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7" name="Text Box 43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8" name="Text Box 43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9" name="Text Box 43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0" name="Text Box 43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1" name="Text Box 43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2" name="Text Box 43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3" name="Text Box 43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4" name="Text Box 43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5" name="Text Box 43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6" name="Text Box 43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7" name="Text Box 43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8" name="Text Box 43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9" name="Text Box 43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0" name="Text Box 43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1" name="Text Box 43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2" name="Text Box 43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3" name="Text Box 43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4" name="Text Box 43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5" name="Text Box 43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6" name="Text Box 43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7" name="Text Box 43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8" name="Text Box 43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9" name="Text Box 43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0" name="Text Box 43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1" name="Text Box 43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2" name="Text Box 43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3" name="Text Box 43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4" name="Text Box 43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5" name="Text Box 43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6" name="Text Box 43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7" name="Text Box 43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8" name="Text Box 43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9" name="Text Box 43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0" name="Text Box 43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1" name="Text Box 43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2" name="Text Box 43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3" name="Text Box 43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4" name="Text Box 43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5" name="Text Box 43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6" name="Text Box 43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7" name="Text Box 43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8" name="Text Box 43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9" name="Text Box 43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0" name="Text Box 43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1" name="Text Box 43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2" name="Text Box 43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3" name="Text Box 43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4" name="Text Box 43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5" name="Text Box 43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6" name="Text Box 44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7" name="Text Box 44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8" name="Text Box 44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9" name="Text Box 44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0" name="Text Box 44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1" name="Text Box 44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2" name="Text Box 44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3" name="Text Box 44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4" name="Text Box 44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5" name="Text Box 44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6" name="Text Box 44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7" name="Text Box 44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8" name="Text Box 44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9" name="Text Box 44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0" name="Text Box 44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1" name="Text Box 44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2" name="Text Box 44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3" name="Text Box 44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4" name="Text Box 44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5" name="Text Box 44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6" name="Text Box 44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7" name="Text Box 44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8" name="Text Box 44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9" name="Text Box 44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0" name="Text Box 44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1" name="Text Box 44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2" name="Text Box 44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3" name="Text Box 44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4" name="Text Box 44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5" name="Text Box 44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6" name="Text Box 44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7" name="Text Box 44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8" name="Text Box 44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9" name="Text Box 44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0" name="Text Box 44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1" name="Text Box 44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2" name="Text Box 44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3" name="Text Box 44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4" name="Text Box 44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5" name="Text Box 44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6" name="Text Box 44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7" name="Text Box 44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8" name="Text Box 44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9" name="Text Box 44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0" name="Text Box 44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1" name="Text Box 44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2" name="Text Box 44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3" name="Text Box 44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4" name="Text Box 44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5" name="Text Box 44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6" name="Text Box 44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7" name="Text Box 44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8" name="Text Box 44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9" name="Text Box 44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0" name="Text Box 44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1" name="Text Box 44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2" name="Text Box 44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3" name="Text Box 44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4" name="Text Box 44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5" name="Text Box 44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6" name="Text Box 44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7" name="Text Box 44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8" name="Text Box 44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9" name="Text Box 44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0" name="Text Box 44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1" name="Text Box 44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2" name="Text Box 44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3" name="Text Box 44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4" name="Text Box 44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5" name="Text Box 44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6" name="Text Box 44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7" name="Text Box 44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8" name="Text Box 44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9" name="Text Box 44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0" name="Text Box 44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1" name="Text Box 44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2" name="Text Box 44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3" name="Text Box 44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4" name="Text Box 44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5" name="Text Box 44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6" name="Text Box 44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7" name="Text Box 44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8" name="Text Box 44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9" name="Text Box 44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0" name="Text Box 44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1" name="Text Box 44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2" name="Text Box 44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3" name="Text Box 44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4" name="Text Box 44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5" name="Text Box 44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6" name="Text Box 44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7" name="Text Box 44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8" name="Text Box 44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9" name="Text Box 44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0" name="Text Box 44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1" name="Text Box 44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2" name="Text Box 44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3" name="Text Box 44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4" name="Text Box 44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5" name="Text Box 44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6" name="Text Box 45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7" name="Text Box 45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8" name="Text Box 45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9" name="Text Box 45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0" name="Text Box 45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1" name="Text Box 45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2" name="Text Box 45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3" name="Text Box 45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4" name="Text Box 45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5" name="Text Box 45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6" name="Text Box 45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7" name="Text Box 45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8" name="Text Box 45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9" name="Text Box 45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0" name="Text Box 45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1" name="Text Box 45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2" name="Text Box 45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3" name="Text Box 45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4" name="Text Box 45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5" name="Text Box 45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6" name="Text Box 45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7" name="Text Box 45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8" name="Text Box 45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9" name="Text Box 45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0" name="Text Box 45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1" name="Text Box 45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2" name="Text Box 45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3" name="Text Box 45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4" name="Text Box 45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5" name="Text Box 45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6" name="Text Box 45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7" name="Text Box 45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8" name="Text Box 45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9" name="Text Box 45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0" name="Text Box 45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1" name="Text Box 45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2" name="Text Box 45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3" name="Text Box 45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4" name="Text Box 45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5" name="Text Box 45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6" name="Text Box 45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7" name="Text Box 45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8" name="Text Box 45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9" name="Text Box 45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0" name="Text Box 45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1" name="Text Box 45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2" name="Text Box 45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3" name="Text Box 45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4" name="Text Box 45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5" name="Text Box 45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6" name="Text Box 45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7" name="Text Box 45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8" name="Text Box 45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9" name="Text Box 45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0" name="Text Box 45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1" name="Text Box 45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2" name="Text Box 45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3" name="Text Box 45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4" name="Text Box 45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5" name="Text Box 45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6" name="Text Box 45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7" name="Text Box 45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8" name="Text Box 45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9" name="Text Box 45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0" name="Text Box 45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1" name="Text Box 45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2" name="Text Box 45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3" name="Text Box 45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4" name="Text Box 45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5" name="Text Box 45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6" name="Text Box 45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7" name="Text Box 45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8" name="Text Box 45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9" name="Text Box 45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0" name="Text Box 45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1" name="Text Box 45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2" name="Text Box 45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3" name="Text Box 45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4" name="Text Box 45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5" name="Text Box 45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6" name="Text Box 45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7" name="Text Box 45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8" name="Text Box 45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9" name="Text Box 45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0" name="Text Box 45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1" name="Text Box 45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2" name="Text Box 45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3" name="Text Box 45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4" name="Text Box 45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5" name="Text Box 45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6" name="Text Box 45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7" name="Text Box 45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8" name="Text Box 45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9" name="Text Box 45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0" name="Text Box 45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1" name="Text Box 45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2" name="Text Box 45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3" name="Text Box 45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4" name="Text Box 45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5" name="Text Box 45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6" name="Text Box 46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7" name="Text Box 46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8" name="Text Box 46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9" name="Text Box 46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0" name="Text Box 46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1" name="Text Box 46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2" name="Text Box 46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3" name="Text Box 46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4" name="Text Box 46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5" name="Text Box 46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6" name="Text Box 46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7" name="Text Box 46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8" name="Text Box 46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9" name="Text Box 46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0" name="Text Box 46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1" name="Text Box 46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2" name="Text Box 46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3" name="Text Box 46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4" name="Text Box 46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5" name="Text Box 46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6" name="Text Box 46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7" name="Text Box 46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8" name="Text Box 46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9" name="Text Box 46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0" name="Text Box 46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1" name="Text Box 46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2" name="Text Box 46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3" name="Text Box 46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4" name="Text Box 46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5" name="Text Box 46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6" name="Text Box 46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7" name="Text Box 46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8" name="Text Box 46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9" name="Text Box 46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0" name="Text Box 46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1" name="Text Box 46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2" name="Text Box 46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3" name="Text Box 46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4" name="Text Box 46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5" name="Text Box 46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6" name="Text Box 46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7" name="Text Box 46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8" name="Text Box 46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9" name="Text Box 46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0" name="Text Box 46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1" name="Text Box 46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2" name="Text Box 46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3" name="Text Box 46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4" name="Text Box 46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5" name="Text Box 46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6" name="Text Box 46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7" name="Text Box 46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8" name="Text Box 46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9" name="Text Box 46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0" name="Text Box 46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1" name="Text Box 46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2" name="Text Box 46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3" name="Text Box 46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4" name="Text Box 46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5" name="Text Box 46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6" name="Text Box 46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7" name="Text Box 46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8" name="Text Box 46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9" name="Text Box 46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0" name="Text Box 46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1" name="Text Box 46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2" name="Text Box 46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3" name="Text Box 46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4" name="Text Box 46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5" name="Text Box 46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6" name="Text Box 46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7" name="Text Box 46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8" name="Text Box 46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9" name="Text Box 46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0" name="Text Box 46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1" name="Text Box 46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2" name="Text Box 46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3" name="Text Box 46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4" name="Text Box 46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5" name="Text Box 46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6" name="Text Box 46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7" name="Text Box 46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8" name="Text Box 46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9" name="Text Box 46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0" name="Text Box 46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1" name="Text Box 46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2" name="Text Box 46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3" name="Text Box 46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4" name="Text Box 46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5" name="Text Box 46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6" name="Text Box 46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7" name="Text Box 46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8" name="Text Box 46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9" name="Text Box 46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0" name="Text Box 46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1" name="Text Box 46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2" name="Text Box 46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3" name="Text Box 46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4" name="Text Box 46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5" name="Text Box 46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6" name="Text Box 47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7" name="Text Box 47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8" name="Text Box 47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9" name="Text Box 47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0" name="Text Box 47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1" name="Text Box 47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2" name="Text Box 47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3" name="Text Box 47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4" name="Text Box 47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5" name="Text Box 47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6" name="Text Box 47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7" name="Text Box 47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8" name="Text Box 47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9" name="Text Box 47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0" name="Text Box 47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1" name="Text Box 47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2" name="Text Box 47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3" name="Text Box 47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4" name="Text Box 47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5" name="Text Box 47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6" name="Text Box 47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7" name="Text Box 47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8" name="Text Box 47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9" name="Text Box 47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0" name="Text Box 47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1" name="Text Box 47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2" name="Text Box 47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3" name="Text Box 47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4" name="Text Box 47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5" name="Text Box 47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6" name="Text Box 47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7" name="Text Box 47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8" name="Text Box 47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9" name="Text Box 47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0" name="Text Box 47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1" name="Text Box 47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2" name="Text Box 47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3" name="Text Box 47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4" name="Text Box 47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5" name="Text Box 47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6" name="Text Box 47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7" name="Text Box 47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8" name="Text Box 47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9" name="Text Box 47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0" name="Text Box 47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1" name="Text Box 47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2" name="Text Box 47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3" name="Text Box 47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4" name="Text Box 47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5" name="Text Box 47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6" name="Text Box 47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7" name="Text Box 47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8" name="Text Box 47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9" name="Text Box 47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0" name="Text Box 47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1" name="Text Box 47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2" name="Text Box 47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3" name="Text Box 47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4" name="Text Box 47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5" name="Text Box 47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6" name="Text Box 47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7" name="Text Box 47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8" name="Text Box 47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9" name="Text Box 47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0" name="Text Box 47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1" name="Text Box 47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2" name="Text Box 47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3" name="Text Box 47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4" name="Text Box 47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5" name="Text Box 47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6" name="Text Box 47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7" name="Text Box 47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8" name="Text Box 47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9" name="Text Box 47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0" name="Text Box 47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1" name="Text Box 47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2" name="Text Box 47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3" name="Text Box 47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4" name="Text Box 47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5" name="Text Box 47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6" name="Text Box 47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7" name="Text Box 47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8" name="Text Box 47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9" name="Text Box 47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0" name="Text Box 47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1" name="Text Box 47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2" name="Text Box 47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3" name="Text Box 47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4" name="Text Box 47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5" name="Text Box 47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6" name="Text Box 47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7" name="Text Box 47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8" name="Text Box 47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9" name="Text Box 47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0" name="Text Box 47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1" name="Text Box 47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2" name="Text Box 47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3" name="Text Box 47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4" name="Text Box 47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5" name="Text Box 47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6" name="Text Box 48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7" name="Text Box 48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8" name="Text Box 48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9" name="Text Box 48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0" name="Text Box 48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1" name="Text Box 48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2" name="Text Box 48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3" name="Text Box 48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4" name="Text Box 48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5" name="Text Box 48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6" name="Text Box 48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7" name="Text Box 48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8" name="Text Box 48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9" name="Text Box 48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0" name="Text Box 48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1" name="Text Box 48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2" name="Text Box 48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3" name="Text Box 48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4" name="Text Box 48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5" name="Text Box 48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6" name="Text Box 48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7" name="Text Box 48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8" name="Text Box 48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9" name="Text Box 48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0" name="Text Box 48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1" name="Text Box 48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2" name="Text Box 48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3" name="Text Box 48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4" name="Text Box 48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5" name="Text Box 48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6" name="Text Box 48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7" name="Text Box 48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8" name="Text Box 48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9" name="Text Box 48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0" name="Text Box 48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1" name="Text Box 48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2" name="Text Box 48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3" name="Text Box 48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4" name="Text Box 48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5" name="Text Box 48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6" name="Text Box 48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7" name="Text Box 48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8" name="Text Box 48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9" name="Text Box 48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0" name="Text Box 48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1" name="Text Box 48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2" name="Text Box 48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3" name="Text Box 48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4" name="Text Box 48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5" name="Text Box 48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6" name="Text Box 48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7" name="Text Box 48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8" name="Text Box 48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9" name="Text Box 48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0" name="Text Box 48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1" name="Text Box 48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2" name="Text Box 48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3" name="Text Box 48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4" name="Text Box 48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5" name="Text Box 48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6" name="Text Box 48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7" name="Text Box 48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8" name="Text Box 48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9" name="Text Box 48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0" name="Text Box 48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1" name="Text Box 48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2" name="Text Box 48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3" name="Text Box 48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4" name="Text Box 48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5" name="Text Box 48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6" name="Text Box 48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7" name="Text Box 48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8" name="Text Box 48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9" name="Text Box 48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0" name="Text Box 48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1" name="Text Box 48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2" name="Text Box 48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3" name="Text Box 48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4" name="Text Box 48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5" name="Text Box 48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6" name="Text Box 48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7" name="Text Box 48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8" name="Text Box 48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9" name="Text Box 48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0" name="Text Box 48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1" name="Text Box 48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2" name="Text Box 48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3" name="Text Box 48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4" name="Text Box 48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5" name="Text Box 48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6" name="Text Box 48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7" name="Text Box 48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8" name="Text Box 48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9" name="Text Box 48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0" name="Text Box 48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1" name="Text Box 48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2" name="Text Box 48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3" name="Text Box 48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4" name="Text Box 48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5" name="Text Box 48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6" name="Text Box 49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7" name="Text Box 49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8" name="Text Box 49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9" name="Text Box 49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0" name="Text Box 49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1" name="Text Box 49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2" name="Text Box 49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3" name="Text Box 49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4" name="Text Box 49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5" name="Text Box 49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6" name="Text Box 49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7" name="Text Box 49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8" name="Text Box 49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9" name="Text Box 49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0" name="Text Box 49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1" name="Text Box 49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2" name="Text Box 49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3" name="Text Box 49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4" name="Text Box 49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5" name="Text Box 49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6" name="Text Box 49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7" name="Text Box 49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8" name="Text Box 49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9" name="Text Box 49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0" name="Text Box 49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1" name="Text Box 49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2" name="Text Box 49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3" name="Text Box 49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4" name="Text Box 49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5" name="Text Box 49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6" name="Text Box 49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7" name="Text Box 49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8" name="Text Box 49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9" name="Text Box 49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0" name="Text Box 49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1" name="Text Box 49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2" name="Text Box 49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3" name="Text Box 49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4" name="Text Box 49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5" name="Text Box 49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6" name="Text Box 49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7" name="Text Box 49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8" name="Text Box 49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9" name="Text Box 49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0" name="Text Box 49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1" name="Text Box 49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2" name="Text Box 49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3" name="Text Box 49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4" name="Text Box 49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5" name="Text Box 49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6" name="Text Box 49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7" name="Text Box 49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8" name="Text Box 49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9" name="Text Box 49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0" name="Text Box 49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1" name="Text Box 49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2" name="Text Box 49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3" name="Text Box 49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4" name="Text Box 49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5" name="Text Box 49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6" name="Text Box 49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7" name="Text Box 49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8" name="Text Box 49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9" name="Text Box 49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0" name="Text Box 49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1" name="Text Box 49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2" name="Text Box 49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3" name="Text Box 49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4" name="Text Box 49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5" name="Text Box 49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6" name="Text Box 49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7" name="Text Box 49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8" name="Text Box 49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9" name="Text Box 49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0" name="Text Box 49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1" name="Text Box 49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2" name="Text Box 49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3" name="Text Box 49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4" name="Text Box 49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5" name="Text Box 49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6" name="Text Box 49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7" name="Text Box 49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8" name="Text Box 49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9" name="Text Box 49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0" name="Text Box 49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1" name="Text Box 49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2" name="Text Box 49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3" name="Text Box 49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4" name="Text Box 49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5" name="Text Box 49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6" name="Text Box 49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7" name="Text Box 49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8" name="Text Box 49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9" name="Text Box 49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0" name="Text Box 49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1" name="Text Box 49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2" name="Text Box 49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3" name="Text Box 49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4" name="Text Box 49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5" name="Text Box 49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6" name="Text Box 50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7" name="Text Box 50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8" name="Text Box 50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9" name="Text Box 50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0" name="Text Box 50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1" name="Text Box 50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2" name="Text Box 50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3" name="Text Box 50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4" name="Text Box 50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5" name="Text Box 50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6" name="Text Box 50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7" name="Text Box 50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8" name="Text Box 50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9" name="Text Box 50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0" name="Text Box 50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1" name="Text Box 50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2" name="Text Box 50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3" name="Text Box 50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4" name="Text Box 50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5" name="Text Box 50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6" name="Text Box 50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7" name="Text Box 50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8" name="Text Box 50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9" name="Text Box 50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0" name="Text Box 50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1" name="Text Box 50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2" name="Text Box 50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3" name="Text Box 50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4" name="Text Box 50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5" name="Text Box 50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6" name="Text Box 50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7" name="Text Box 50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8" name="Text Box 50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9" name="Text Box 50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0" name="Text Box 50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1" name="Text Box 50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2" name="Text Box 50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3" name="Text Box 50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4" name="Text Box 50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5" name="Text Box 50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6" name="Text Box 50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7" name="Text Box 50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8" name="Text Box 50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9" name="Text Box 50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0" name="Text Box 50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1" name="Text Box 50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2" name="Text Box 50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3" name="Text Box 50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4" name="Text Box 50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5" name="Text Box 50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6" name="Text Box 50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7" name="Text Box 50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8" name="Text Box 50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9" name="Text Box 50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0" name="Text Box 50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1" name="Text Box 50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2" name="Text Box 50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3" name="Text Box 50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4" name="Text Box 50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5" name="Text Box 50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6" name="Text Box 50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7" name="Text Box 50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8" name="Text Box 50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9" name="Text Box 50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0" name="Text Box 50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1" name="Text Box 50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2" name="Text Box 50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3" name="Text Box 50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4" name="Text Box 50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5" name="Text Box 50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6" name="Text Box 50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7" name="Text Box 50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8" name="Text Box 50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9" name="Text Box 50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0" name="Text Box 50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1" name="Text Box 50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2" name="Text Box 50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3" name="Text Box 50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4" name="Text Box 50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5" name="Text Box 50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6" name="Text Box 50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7" name="Text Box 50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8" name="Text Box 50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9" name="Text Box 50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0" name="Text Box 50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1" name="Text Box 50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2" name="Text Box 50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3" name="Text Box 50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4" name="Text Box 50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5" name="Text Box 50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6" name="Text Box 50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7" name="Text Box 50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8" name="Text Box 50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9" name="Text Box 50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0" name="Text Box 50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1" name="Text Box 50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2" name="Text Box 50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3" name="Text Box 50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4" name="Text Box 50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5" name="Text Box 50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6" name="Text Box 51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7" name="Text Box 51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8" name="Text Box 51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9" name="Text Box 51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0" name="Text Box 51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1" name="Text Box 51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2" name="Text Box 51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3" name="Text Box 51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4" name="Text Box 51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5" name="Text Box 51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6" name="Text Box 51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7" name="Text Box 51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8" name="Text Box 51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9" name="Text Box 51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0" name="Text Box 51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1" name="Text Box 51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2" name="Text Box 51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3" name="Text Box 51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4" name="Text Box 51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5" name="Text Box 51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6" name="Text Box 51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7" name="Text Box 51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8" name="Text Box 51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9" name="Text Box 51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0" name="Text Box 51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1" name="Text Box 51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2" name="Text Box 51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3" name="Text Box 51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4" name="Text Box 51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5" name="Text Box 51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6" name="Text Box 51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7" name="Text Box 51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8" name="Text Box 51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9" name="Text Box 51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0" name="Text Box 51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1" name="Text Box 51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2" name="Text Box 51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3" name="Text Box 51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4" name="Text Box 51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5" name="Text Box 51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6" name="Text Box 51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7" name="Text Box 51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8" name="Text Box 51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9" name="Text Box 51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0" name="Text Box 51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1" name="Text Box 51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2" name="Text Box 51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3" name="Text Box 51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4" name="Text Box 51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5" name="Text Box 51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6" name="Text Box 51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7" name="Text Box 51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8" name="Text Box 51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9" name="Text Box 51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0" name="Text Box 51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1" name="Text Box 51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2" name="Text Box 51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3" name="Text Box 51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4" name="Text Box 51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5" name="Text Box 51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6" name="Text Box 51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7" name="Text Box 51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8" name="Text Box 51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9" name="Text Box 51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0" name="Text Box 51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1" name="Text Box 51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2" name="Text Box 51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3" name="Text Box 51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4" name="Text Box 51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5" name="Text Box 51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6" name="Text Box 51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7" name="Text Box 51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8" name="Text Box 51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9" name="Text Box 51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0" name="Text Box 51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1" name="Text Box 51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2" name="Text Box 51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3" name="Text Box 51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4" name="Text Box 51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5" name="Text Box 51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6" name="Text Box 51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7" name="Text Box 51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8" name="Text Box 51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9" name="Text Box 51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0" name="Text Box 51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1" name="Text Box 51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2" name="Text Box 51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3" name="Text Box 51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4" name="Text Box 51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5" name="Text Box 51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6" name="Text Box 51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7" name="Text Box 51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8" name="Text Box 51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9" name="Text Box 51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0" name="Text Box 51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1" name="Text Box 51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2" name="Text Box 51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3" name="Text Box 51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4" name="Text Box 51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5" name="Text Box 51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6" name="Text Box 52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7" name="Text Box 52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8" name="Text Box 52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9" name="Text Box 52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0" name="Text Box 52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1" name="Text Box 52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2" name="Text Box 52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3" name="Text Box 52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4" name="Text Box 52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5" name="Text Box 52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6" name="Text Box 52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7" name="Text Box 52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8" name="Text Box 52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9" name="Text Box 52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0" name="Text Box 52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1" name="Text Box 52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2" name="Text Box 52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3" name="Text Box 52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4" name="Text Box 52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5" name="Text Box 52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6" name="Text Box 52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7" name="Text Box 52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8" name="Text Box 52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9" name="Text Box 52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0" name="Text Box 52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1" name="Text Box 52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2" name="Text Box 52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3" name="Text Box 52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4" name="Text Box 52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5" name="Text Box 52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6" name="Text Box 52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7" name="Text Box 52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8" name="Text Box 52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9" name="Text Box 52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0" name="Text Box 52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1" name="Text Box 52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2" name="Text Box 52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3" name="Text Box 52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4" name="Text Box 52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5" name="Text Box 52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6" name="Text Box 52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7" name="Text Box 52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8" name="Text Box 52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9" name="Text Box 52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0" name="Text Box 52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1" name="Text Box 52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2" name="Text Box 52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3" name="Text Box 52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4" name="Text Box 52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5" name="Text Box 52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6" name="Text Box 52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7" name="Text Box 52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8" name="Text Box 52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9" name="Text Box 52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0" name="Text Box 52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1" name="Text Box 52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2" name="Text Box 52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3" name="Text Box 52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4" name="Text Box 52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5" name="Text Box 52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6" name="Text Box 52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7" name="Text Box 52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8" name="Text Box 52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9" name="Text Box 52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0" name="Text Box 52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1" name="Text Box 52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2" name="Text Box 52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3" name="Text Box 52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4" name="Text Box 52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5" name="Text Box 52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6" name="Text Box 52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7" name="Text Box 52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8" name="Text Box 52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9" name="Text Box 52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0" name="Text Box 52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1" name="Text Box 52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2" name="Text Box 52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3" name="Text Box 52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4" name="Text Box 52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5" name="Text Box 52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6" name="Text Box 52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7" name="Text Box 52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8" name="Text Box 52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9" name="Text Box 52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0" name="Text Box 52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1" name="Text Box 52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2" name="Text Box 52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3" name="Text Box 52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4" name="Text Box 52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5" name="Text Box 52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6" name="Text Box 52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7" name="Text Box 52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8" name="Text Box 52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9" name="Text Box 52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0" name="Text Box 52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1" name="Text Box 52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2" name="Text Box 52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3" name="Text Box 52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4" name="Text Box 52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5" name="Text Box 52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6" name="Text Box 53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7" name="Text Box 53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8" name="Text Box 53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9" name="Text Box 53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0" name="Text Box 53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1" name="Text Box 53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2" name="Text Box 53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3" name="Text Box 53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4" name="Text Box 53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5" name="Text Box 53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6" name="Text Box 53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7" name="Text Box 53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8" name="Text Box 53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9" name="Text Box 53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0" name="Text Box 53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1" name="Text Box 53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2" name="Text Box 53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3" name="Text Box 53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4" name="Text Box 53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5" name="Text Box 53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6" name="Text Box 53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7" name="Text Box 53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8" name="Text Box 53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9" name="Text Box 53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0" name="Text Box 53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1" name="Text Box 53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2" name="Text Box 53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3" name="Text Box 53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4" name="Text Box 53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5" name="Text Box 53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6" name="Text Box 53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7" name="Text Box 53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8" name="Text Box 53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9" name="Text Box 53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0" name="Text Box 53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1" name="Text Box 53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2" name="Text Box 53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3" name="Text Box 53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4" name="Text Box 53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5" name="Text Box 53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6" name="Text Box 53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7" name="Text Box 53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8" name="Text Box 53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9" name="Text Box 53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0" name="Text Box 53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1" name="Text Box 53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2" name="Text Box 53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3" name="Text Box 53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4" name="Text Box 53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5" name="Text Box 53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6" name="Text Box 53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7" name="Text Box 53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8" name="Text Box 53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9" name="Text Box 53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0" name="Text Box 53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1" name="Text Box 53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2" name="Text Box 53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3" name="Text Box 53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4" name="Text Box 53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5" name="Text Box 53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6" name="Text Box 53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7" name="Text Box 53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8" name="Text Box 53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9" name="Text Box 53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0" name="Text Box 53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1" name="Text Box 53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2" name="Text Box 53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3" name="Text Box 53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4" name="Text Box 53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5" name="Text Box 53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6" name="Text Box 53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7" name="Text Box 53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8" name="Text Box 53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9" name="Text Box 53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0" name="Text Box 53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1" name="Text Box 53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2" name="Text Box 53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3" name="Text Box 53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4" name="Text Box 53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5" name="Text Box 53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6" name="Text Box 53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7" name="Text Box 53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8" name="Text Box 53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9" name="Text Box 53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0" name="Text Box 53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1" name="Text Box 53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2" name="Text Box 53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3" name="Text Box 53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4" name="Text Box 53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5" name="Text Box 53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6" name="Text Box 53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7" name="Text Box 53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8" name="Text Box 53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9" name="Text Box 53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0" name="Text Box 53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1" name="Text Box 53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2" name="Text Box 53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3" name="Text Box 53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4" name="Text Box 53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5" name="Text Box 53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6" name="Text Box 54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7" name="Text Box 54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8" name="Text Box 54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9" name="Text Box 54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0" name="Text Box 54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1" name="Text Box 54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2" name="Text Box 54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3" name="Text Box 54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4" name="Text Box 54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5" name="Text Box 54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6" name="Text Box 54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7" name="Text Box 54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8" name="Text Box 54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9" name="Text Box 54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0" name="Text Box 54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1" name="Text Box 54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2" name="Text Box 54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3" name="Text Box 54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4" name="Text Box 54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5" name="Text Box 54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6" name="Text Box 54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7" name="Text Box 54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8" name="Text Box 54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9" name="Text Box 54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0" name="Text Box 54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1" name="Text Box 54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2" name="Text Box 54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3" name="Text Box 54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4" name="Text Box 54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5" name="Text Box 54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6" name="Text Box 54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7" name="Text Box 54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8" name="Text Box 54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9" name="Text Box 54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0" name="Text Box 54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1" name="Text Box 54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2" name="Text Box 54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3" name="Text Box 54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4" name="Text Box 54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5" name="Text Box 54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6" name="Text Box 54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7" name="Text Box 54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8" name="Text Box 54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9" name="Text Box 54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0" name="Text Box 54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1" name="Text Box 54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2" name="Text Box 54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3" name="Text Box 54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4" name="Text Box 54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5" name="Text Box 54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1</xdr:row>
      <xdr:rowOff>19050</xdr:rowOff>
    </xdr:to>
    <xdr:sp macro="" textlink="">
      <xdr:nvSpPr>
        <xdr:cNvPr id="2" name="Text Box 25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 name="Text Box 25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 name="Text Box 25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 name="Text Box 25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 name="Text Box 25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 name="Text Box 25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 name="Text Box 25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 name="Text Box 25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 name="Text Box 25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 name="Text Box 25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 name="Text Box 25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 name="Text Box 25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 name="Text Box 25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 name="Text Box 25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 name="Text Box 26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 name="Text Box 26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 name="Text Box 26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 name="Text Box 26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 name="Text Box 26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 name="Text Box 26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 name="Text Box 26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 name="Text Box 26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 name="Text Box 26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 name="Text Box 26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 name="Text Box 26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 name="Text Box 26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 name="Text Box 26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 name="Text Box 26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 name="Text Box 26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 name="Text Box 26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 name="Text Box 26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 name="Text Box 26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 name="Text Box 26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 name="Text Box 26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 name="Text Box 26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 name="Text Box 26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 name="Text Box 26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 name="Text Box 26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 name="Text Box 26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 name="Text Box 26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 name="Text Box 26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 name="Text Box 26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 name="Text Box 26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 name="Text Box 26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 name="Text Box 26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 name="Text Box 26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 name="Text Box 26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 name="Text Box 26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 name="Text Box 26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 name="Text Box 26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 name="Text Box 26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 name="Text Box 26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 name="Text Box 26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 name="Text Box 26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 name="Text Box 26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 name="Text Box 26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 name="Text Box 26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 name="Text Box 26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 name="Text Box 26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 name="Text Box 26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 name="Text Box 26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 name="Text Box 26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 name="Text Box 26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 name="Text Box 26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 name="Text Box 26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 name="Text Box 26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 name="Text Box 26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 name="Text Box 26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 name="Text Box 26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 name="Text Box 26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 name="Text Box 26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 name="Text Box 26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 name="Text Box 27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 name="Text Box 27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 name="Text Box 27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 name="Text Box 27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 name="Text Box 27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 name="Text Box 27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 name="Text Box 27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 name="Text Box 27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 name="Text Box 27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 name="Text Box 27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 name="Text Box 27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 name="Text Box 27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 name="Text Box 27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 name="Text Box 27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 name="Text Box 27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 name="Text Box 27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 name="Text Box 27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 name="Text Box 27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 name="Text Box 27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 name="Text Box 27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 name="Text Box 27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 name="Text Box 27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 name="Text Box 27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 name="Text Box 27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 name="Text Box 27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 name="Text Box 27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 name="Text Box 27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 name="Text Box 27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 name="Text Box 27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 name="Text Box 27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 name="Text Box 27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 name="Text Box 27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 name="Text Box 27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 name="Text Box 27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 name="Text Box 27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 name="Text Box 27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 name="Text Box 27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 name="Text Box 27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 name="Text Box 27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 name="Text Box 27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 name="Text Box 27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 name="Text Box 27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 name="Text Box 27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 name="Text Box 27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 name="Text Box 27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 name="Text Box 27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 name="Text Box 27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 name="Text Box 27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 name="Text Box 27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 name="Text Box 27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 name="Text Box 27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 name="Text Box 27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 name="Text Box 27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 name="Text Box 27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 name="Text Box 27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 name="Text Box 27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 name="Text Box 27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 name="Text Box 27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 name="Text Box 27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 name="Text Box 27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 name="Text Box 27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 name="Text Box 27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 name="Text Box 27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 name="Text Box 27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 name="Text Box 27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 name="Text Box 27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 name="Text Box 27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 name="Text Box 27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 name="Text Box 27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 name="Text Box 27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 name="Text Box 27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 name="Text Box 27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 name="Text Box 27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 name="Text Box 27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 name="Text Box 27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 name="Text Box 27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 name="Text Box 27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 name="Text Box 27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 name="Text Box 27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 name="Text Box 27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 name="Text Box 27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 name="Text Box 27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 name="Text Box 27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 name="Text Box 27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 name="Text Box 27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 name="Text Box 27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 name="Text Box 27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 name="Text Box 27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 name="Text Box 27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 name="Text Box 27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 name="Text Box 27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 name="Text Box 27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 name="Text Box 27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 name="Text Box 27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 name="Text Box 27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 name="Text Box 27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 name="Text Box 27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 name="Text Box 27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 name="Text Box 27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 name="Text Box 27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 name="Text Box 28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 name="Text Box 28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 name="Text Box 28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 name="Text Box 28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 name="Text Box 28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 name="Text Box 28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 name="Text Box 28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 name="Text Box 28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 name="Text Box 28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 name="Text Box 28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 name="Text Box 28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 name="Text Box 28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 name="Text Box 28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 name="Text Box 28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 name="Text Box 28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 name="Text Box 28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 name="Text Box 28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 name="Text Box 28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 name="Text Box 28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 name="Text Box 28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 name="Text Box 28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 name="Text Box 28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 name="Text Box 28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 name="Text Box 28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 name="Text Box 28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 name="Text Box 28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 name="Text Box 28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 name="Text Box 28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 name="Text Box 28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 name="Text Box 28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 name="Text Box 28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 name="Text Box 28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 name="Text Box 28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 name="Text Box 28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 name="Text Box 28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 name="Text Box 28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 name="Text Box 28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 name="Text Box 28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 name="Text Box 28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 name="Text Box 28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 name="Text Box 28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 name="Text Box 28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 name="Text Box 28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 name="Text Box 28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 name="Text Box 28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 name="Text Box 28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 name="Text Box 28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 name="Text Box 28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 name="Text Box 28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 name="Text Box 28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 name="Text Box 28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 name="Text Box 28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 name="Text Box 28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 name="Text Box 28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 name="Text Box 28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 name="Text Box 28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 name="Text Box 28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 name="Text Box 28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 name="Text Box 28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 name="Text Box 28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 name="Text Box 28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 name="Text Box 28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 name="Text Box 28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 name="Text Box 28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 name="Text Box 28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 name="Text Box 28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 name="Text Box 28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 name="Text Box 28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 name="Text Box 28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 name="Text Box 28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 name="Text Box 28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 name="Text Box 28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 name="Text Box 28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 name="Text Box 28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 name="Text Box 28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 name="Text Box 28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 name="Text Box 28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 name="Text Box 28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 name="Text Box 28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 name="Text Box 28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 name="Text Box 28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 name="Text Box 28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 name="Text Box 28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 name="Text Box 28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 name="Text Box 28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 name="Text Box 28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 name="Text Box 28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 name="Text Box 28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 name="Text Box 28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 name="Text Box 28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 name="Text Box 28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 name="Text Box 28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 name="Text Box 28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 name="Text Box 28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 name="Text Box 28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 name="Text Box 28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 name="Text Box 28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 name="Text Box 28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 name="Text Box 28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 name="Text Box 28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 name="Text Box 29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 name="Text Box 29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 name="Text Box 29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 name="Text Box 29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 name="Text Box 29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 name="Text Box 29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 name="Text Box 29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 name="Text Box 29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 name="Text Box 29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3" name="Text Box 29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4" name="Text Box 29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5" name="Text Box 29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6" name="Text Box 29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7" name="Text Box 29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8" name="Text Box 29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9" name="Text Box 29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0" name="Text Box 29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1" name="Text Box 29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2" name="Text Box 29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3" name="Text Box 29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4" name="Text Box 29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5" name="Text Box 29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6" name="Text Box 29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7" name="Text Box 29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8" name="Text Box 29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99" name="Text Box 29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0" name="Text Box 29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1" name="Text Box 29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2" name="Text Box 29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3" name="Text Box 29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4" name="Text Box 29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5" name="Text Box 29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6" name="Text Box 29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7" name="Text Box 29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8" name="Text Box 29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09" name="Text Box 29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0" name="Text Box 29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1" name="Text Box 29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2" name="Text Box 29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3" name="Text Box 29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4" name="Text Box 29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5" name="Text Box 29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6" name="Text Box 29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7" name="Text Box 29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8" name="Text Box 29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19" name="Text Box 29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0" name="Text Box 29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1" name="Text Box 29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2" name="Text Box 29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3" name="Text Box 29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4" name="Text Box 29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5" name="Text Box 29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6" name="Text Box 29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7" name="Text Box 29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8" name="Text Box 29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29" name="Text Box 29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0" name="Text Box 29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1" name="Text Box 29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2" name="Text Box 29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3" name="Text Box 29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4" name="Text Box 29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5" name="Text Box 29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6" name="Text Box 29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7" name="Text Box 29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8" name="Text Box 29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39" name="Text Box 29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0" name="Text Box 29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1" name="Text Box 29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2" name="Text Box 29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3" name="Text Box 29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4" name="Text Box 29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5" name="Text Box 29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6" name="Text Box 29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7" name="Text Box 29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8" name="Text Box 29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49" name="Text Box 29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0" name="Text Box 29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1" name="Text Box 29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2" name="Text Box 29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3" name="Text Box 29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4" name="Text Box 29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5" name="Text Box 29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6" name="Text Box 29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7" name="Text Box 29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8" name="Text Box 29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59" name="Text Box 29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0" name="Text Box 29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1" name="Text Box 29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2" name="Text Box 29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3" name="Text Box 29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4" name="Text Box 29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5" name="Text Box 29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6" name="Text Box 29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7" name="Text Box 29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8" name="Text Box 29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69" name="Text Box 29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0" name="Text Box 29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1" name="Text Box 29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2" name="Text Box 29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3" name="Text Box 29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4" name="Text Box 30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5" name="Text Box 30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6" name="Text Box 30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7" name="Text Box 30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8" name="Text Box 30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79" name="Text Box 30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0" name="Text Box 30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1" name="Text Box 30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2" name="Text Box 30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3" name="Text Box 30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4" name="Text Box 30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5" name="Text Box 30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6" name="Text Box 30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7" name="Text Box 30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8" name="Text Box 30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89" name="Text Box 30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0" name="Text Box 30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1" name="Text Box 30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2" name="Text Box 30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3" name="Text Box 30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4" name="Text Box 30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5" name="Text Box 30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6" name="Text Box 30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7" name="Text Box 30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8" name="Text Box 30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399" name="Text Box 30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0" name="Text Box 30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1" name="Text Box 30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2" name="Text Box 30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3" name="Text Box 30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4" name="Text Box 30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5" name="Text Box 30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6" name="Text Box 30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7" name="Text Box 30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8" name="Text Box 30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09" name="Text Box 30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0" name="Text Box 30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1" name="Text Box 30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2" name="Text Box 30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3" name="Text Box 30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4" name="Text Box 30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5" name="Text Box 30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6" name="Text Box 30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7" name="Text Box 30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8" name="Text Box 30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19" name="Text Box 30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0" name="Text Box 30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1" name="Text Box 30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2" name="Text Box 30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3" name="Text Box 30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4" name="Text Box 30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5" name="Text Box 30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6" name="Text Box 30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7" name="Text Box 30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8" name="Text Box 30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29" name="Text Box 30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0" name="Text Box 30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1" name="Text Box 30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2" name="Text Box 30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3" name="Text Box 30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4" name="Text Box 30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5" name="Text Box 30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6" name="Text Box 30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7" name="Text Box 30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8" name="Text Box 30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39" name="Text Box 30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0" name="Text Box 30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1" name="Text Box 30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2" name="Text Box 30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3" name="Text Box 30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4" name="Text Box 30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5" name="Text Box 30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6" name="Text Box 30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7" name="Text Box 30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8" name="Text Box 30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49" name="Text Box 30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0" name="Text Box 30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1" name="Text Box 30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2" name="Text Box 30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3" name="Text Box 30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4" name="Text Box 30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5" name="Text Box 30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6" name="Text Box 30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7" name="Text Box 30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8" name="Text Box 30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59" name="Text Box 30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0" name="Text Box 30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1" name="Text Box 30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2" name="Text Box 30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3" name="Text Box 30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4" name="Text Box 30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5" name="Text Box 30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6" name="Text Box 30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7" name="Text Box 30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8" name="Text Box 30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69" name="Text Box 30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0" name="Text Box 30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1" name="Text Box 30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2" name="Text Box 30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3" name="Text Box 30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4" name="Text Box 31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5" name="Text Box 31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6" name="Text Box 31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7" name="Text Box 31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8" name="Text Box 31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79" name="Text Box 31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0" name="Text Box 31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1" name="Text Box 31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2" name="Text Box 31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3" name="Text Box 31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4" name="Text Box 31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5" name="Text Box 31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6" name="Text Box 31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7" name="Text Box 31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8" name="Text Box 31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89" name="Text Box 31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0" name="Text Box 31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1" name="Text Box 31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2" name="Text Box 31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3" name="Text Box 31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4" name="Text Box 31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5" name="Text Box 31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6" name="Text Box 31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7" name="Text Box 31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8" name="Text Box 31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499" name="Text Box 31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0" name="Text Box 31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1" name="Text Box 31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2" name="Text Box 31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3" name="Text Box 31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4" name="Text Box 31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5" name="Text Box 31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6" name="Text Box 31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7" name="Text Box 31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8" name="Text Box 31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09" name="Text Box 31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0" name="Text Box 31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1" name="Text Box 31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2" name="Text Box 31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3" name="Text Box 31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4" name="Text Box 31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5" name="Text Box 31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6" name="Text Box 31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7" name="Text Box 31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8" name="Text Box 31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19" name="Text Box 31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0" name="Text Box 31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1" name="Text Box 31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2" name="Text Box 31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3" name="Text Box 31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4" name="Text Box 31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5" name="Text Box 31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6" name="Text Box 31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7" name="Text Box 31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8" name="Text Box 31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29" name="Text Box 31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0" name="Text Box 31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1" name="Text Box 31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2" name="Text Box 31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3" name="Text Box 31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4" name="Text Box 31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5" name="Text Box 31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6" name="Text Box 31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7" name="Text Box 31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8" name="Text Box 31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39" name="Text Box 31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0" name="Text Box 31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1" name="Text Box 31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2" name="Text Box 31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3" name="Text Box 31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4" name="Text Box 31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5" name="Text Box 31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6" name="Text Box 31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7" name="Text Box 31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8" name="Text Box 31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49" name="Text Box 31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0" name="Text Box 31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1" name="Text Box 31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2" name="Text Box 31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3" name="Text Box 31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4" name="Text Box 31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5" name="Text Box 31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6" name="Text Box 31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7" name="Text Box 31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8" name="Text Box 31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59" name="Text Box 31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0" name="Text Box 31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1" name="Text Box 31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2" name="Text Box 31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3" name="Text Box 31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4" name="Text Box 31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5" name="Text Box 31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6" name="Text Box 31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7" name="Text Box 31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8" name="Text Box 31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69" name="Text Box 31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0" name="Text Box 31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1" name="Text Box 31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2" name="Text Box 31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3" name="Text Box 31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4" name="Text Box 32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5" name="Text Box 32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6" name="Text Box 32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7" name="Text Box 32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8" name="Text Box 32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79" name="Text Box 32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0" name="Text Box 32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1" name="Text Box 32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2" name="Text Box 32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3" name="Text Box 32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4" name="Text Box 32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5" name="Text Box 32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6" name="Text Box 32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7" name="Text Box 32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8" name="Text Box 32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89" name="Text Box 32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0" name="Text Box 32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1" name="Text Box 32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2" name="Text Box 32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3" name="Text Box 32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4" name="Text Box 32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5" name="Text Box 32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6" name="Text Box 32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7" name="Text Box 32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8" name="Text Box 32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599" name="Text Box 32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0" name="Text Box 32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1" name="Text Box 32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2" name="Text Box 32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3" name="Text Box 32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4" name="Text Box 32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5" name="Text Box 32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6" name="Text Box 32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7" name="Text Box 32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8" name="Text Box 32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09" name="Text Box 32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0" name="Text Box 32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1" name="Text Box 32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2" name="Text Box 32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3" name="Text Box 32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4" name="Text Box 32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5" name="Text Box 32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6" name="Text Box 32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7" name="Text Box 32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8" name="Text Box 32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19" name="Text Box 32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0" name="Text Box 32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1" name="Text Box 32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2" name="Text Box 32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3" name="Text Box 32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4" name="Text Box 32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5" name="Text Box 32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6" name="Text Box 32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7" name="Text Box 32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8" name="Text Box 32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29" name="Text Box 32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0" name="Text Box 32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1" name="Text Box 32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2" name="Text Box 32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3" name="Text Box 32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4" name="Text Box 32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5" name="Text Box 32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6" name="Text Box 32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7" name="Text Box 32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8" name="Text Box 32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39" name="Text Box 32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0" name="Text Box 32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1" name="Text Box 32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2" name="Text Box 32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3" name="Text Box 32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4" name="Text Box 32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5" name="Text Box 32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6" name="Text Box 32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7" name="Text Box 32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8" name="Text Box 32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49" name="Text Box 32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0" name="Text Box 32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1" name="Text Box 32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2" name="Text Box 32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3" name="Text Box 32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4" name="Text Box 32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5" name="Text Box 32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6" name="Text Box 32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7" name="Text Box 32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8" name="Text Box 32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59" name="Text Box 32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0" name="Text Box 32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1" name="Text Box 32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2" name="Text Box 32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3" name="Text Box 32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4" name="Text Box 32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5" name="Text Box 32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6" name="Text Box 32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7" name="Text Box 32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8" name="Text Box 32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69" name="Text Box 32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0" name="Text Box 32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1" name="Text Box 32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2" name="Text Box 32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3" name="Text Box 32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4" name="Text Box 33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5" name="Text Box 33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6" name="Text Box 33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7" name="Text Box 33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8" name="Text Box 33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79" name="Text Box 33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0" name="Text Box 33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1" name="Text Box 33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2" name="Text Box 33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3" name="Text Box 33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4" name="Text Box 33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5" name="Text Box 33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6" name="Text Box 33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7" name="Text Box 33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8" name="Text Box 33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89" name="Text Box 33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0" name="Text Box 33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1" name="Text Box 33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2" name="Text Box 33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3" name="Text Box 33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4" name="Text Box 33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5" name="Text Box 33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6" name="Text Box 33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7" name="Text Box 33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8" name="Text Box 33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699" name="Text Box 33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0" name="Text Box 33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1" name="Text Box 33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2" name="Text Box 33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3" name="Text Box 33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4" name="Text Box 33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5" name="Text Box 33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6" name="Text Box 33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7" name="Text Box 33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8" name="Text Box 33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09" name="Text Box 33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0" name="Text Box 33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1" name="Text Box 33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2" name="Text Box 33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3" name="Text Box 33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4" name="Text Box 33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5" name="Text Box 33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6" name="Text Box 33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7" name="Text Box 33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8" name="Text Box 33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19" name="Text Box 33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0" name="Text Box 33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1" name="Text Box 33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2" name="Text Box 33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3" name="Text Box 33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4" name="Text Box 33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5" name="Text Box 33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6" name="Text Box 33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7" name="Text Box 33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8" name="Text Box 33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29" name="Text Box 33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0" name="Text Box 33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1" name="Text Box 33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2" name="Text Box 33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3" name="Text Box 33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4" name="Text Box 33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5" name="Text Box 33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6" name="Text Box 33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7" name="Text Box 33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8" name="Text Box 33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39" name="Text Box 33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0" name="Text Box 33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1" name="Text Box 33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2" name="Text Box 33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3" name="Text Box 33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4" name="Text Box 33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5" name="Text Box 33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6" name="Text Box 33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7" name="Text Box 33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8" name="Text Box 33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49" name="Text Box 33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0" name="Text Box 33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1" name="Text Box 33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2" name="Text Box 33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3" name="Text Box 33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4" name="Text Box 33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5" name="Text Box 33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6" name="Text Box 33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7" name="Text Box 33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8" name="Text Box 33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59" name="Text Box 33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0" name="Text Box 33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1" name="Text Box 33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2" name="Text Box 33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3" name="Text Box 33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4" name="Text Box 33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5" name="Text Box 33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6" name="Text Box 33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7" name="Text Box 33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8" name="Text Box 33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69" name="Text Box 33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0" name="Text Box 33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1" name="Text Box 33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2" name="Text Box 33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3" name="Text Box 33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4" name="Text Box 34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5" name="Text Box 34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6" name="Text Box 34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7" name="Text Box 34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8" name="Text Box 34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79" name="Text Box 34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0" name="Text Box 34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1" name="Text Box 34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2" name="Text Box 34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3" name="Text Box 34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4" name="Text Box 34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5" name="Text Box 34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6" name="Text Box 34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7" name="Text Box 34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8" name="Text Box 34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89" name="Text Box 34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0" name="Text Box 34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1" name="Text Box 34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2" name="Text Box 34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3" name="Text Box 34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4" name="Text Box 34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5" name="Text Box 34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6" name="Text Box 34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7" name="Text Box 34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8" name="Text Box 34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799" name="Text Box 34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0" name="Text Box 34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1" name="Text Box 34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2" name="Text Box 34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3" name="Text Box 34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4" name="Text Box 34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5" name="Text Box 34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6" name="Text Box 34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7" name="Text Box 34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8" name="Text Box 34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09" name="Text Box 34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0" name="Text Box 34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1" name="Text Box 34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2" name="Text Box 34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3" name="Text Box 34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4" name="Text Box 34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5" name="Text Box 34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6" name="Text Box 34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7" name="Text Box 34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8" name="Text Box 34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19" name="Text Box 34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0" name="Text Box 34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1" name="Text Box 34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2" name="Text Box 34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3" name="Text Box 34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4" name="Text Box 34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5" name="Text Box 34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6" name="Text Box 34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7" name="Text Box 34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8" name="Text Box 34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29" name="Text Box 34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0" name="Text Box 34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1" name="Text Box 34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2" name="Text Box 34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3" name="Text Box 34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4" name="Text Box 34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5" name="Text Box 34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6" name="Text Box 34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7" name="Text Box 34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8" name="Text Box 34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39" name="Text Box 34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0" name="Text Box 34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1" name="Text Box 34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2" name="Text Box 34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3" name="Text Box 34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4" name="Text Box 34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5" name="Text Box 34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6" name="Text Box 34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7" name="Text Box 34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8" name="Text Box 34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49" name="Text Box 34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0" name="Text Box 34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1" name="Text Box 34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2" name="Text Box 34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3" name="Text Box 34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4" name="Text Box 34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5" name="Text Box 34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6" name="Text Box 34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7" name="Text Box 34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8" name="Text Box 34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59" name="Text Box 34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0" name="Text Box 34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1" name="Text Box 34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2" name="Text Box 34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3" name="Text Box 34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4" name="Text Box 34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5" name="Text Box 34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6" name="Text Box 34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7" name="Text Box 34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8" name="Text Box 34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69" name="Text Box 34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0" name="Text Box 34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1" name="Text Box 34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2" name="Text Box 34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3" name="Text Box 34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4" name="Text Box 35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5" name="Text Box 35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6" name="Text Box 35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7" name="Text Box 35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8" name="Text Box 35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79" name="Text Box 35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0" name="Text Box 35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1" name="Text Box 35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2" name="Text Box 35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3" name="Text Box 35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4" name="Text Box 35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5" name="Text Box 35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6" name="Text Box 35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7" name="Text Box 35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8" name="Text Box 35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89" name="Text Box 35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0" name="Text Box 35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1" name="Text Box 35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2" name="Text Box 35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3" name="Text Box 35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4" name="Text Box 35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5" name="Text Box 35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6" name="Text Box 35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7" name="Text Box 35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8" name="Text Box 35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899" name="Text Box 35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0" name="Text Box 35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1" name="Text Box 35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2" name="Text Box 35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3" name="Text Box 35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4" name="Text Box 35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5" name="Text Box 35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6" name="Text Box 35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7" name="Text Box 35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8" name="Text Box 35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09" name="Text Box 35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0" name="Text Box 35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1" name="Text Box 35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2" name="Text Box 35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3" name="Text Box 35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4" name="Text Box 35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5" name="Text Box 35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6" name="Text Box 35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7" name="Text Box 35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8" name="Text Box 35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19" name="Text Box 35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0" name="Text Box 35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1" name="Text Box 35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2" name="Text Box 35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3" name="Text Box 35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4" name="Text Box 35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5" name="Text Box 35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6" name="Text Box 35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7" name="Text Box 35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8" name="Text Box 35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29" name="Text Box 35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0" name="Text Box 35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1" name="Text Box 35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2" name="Text Box 35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3" name="Text Box 35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4" name="Text Box 35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5" name="Text Box 35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6" name="Text Box 35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7" name="Text Box 35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8" name="Text Box 35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39" name="Text Box 35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0" name="Text Box 35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1" name="Text Box 35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2" name="Text Box 35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3" name="Text Box 35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4" name="Text Box 35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5" name="Text Box 35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6" name="Text Box 35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7" name="Text Box 35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8" name="Text Box 35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49" name="Text Box 35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0" name="Text Box 35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1" name="Text Box 35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2" name="Text Box 35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3" name="Text Box 35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4" name="Text Box 35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5" name="Text Box 35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6" name="Text Box 35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7" name="Text Box 35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8" name="Text Box 35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59" name="Text Box 35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0" name="Text Box 35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1" name="Text Box 35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2" name="Text Box 35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3" name="Text Box 35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4" name="Text Box 35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5" name="Text Box 35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6" name="Text Box 35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7" name="Text Box 35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8" name="Text Box 35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69" name="Text Box 35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0" name="Text Box 35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1" name="Text Box 35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2" name="Text Box 35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3" name="Text Box 35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4" name="Text Box 36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5" name="Text Box 36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6" name="Text Box 36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7" name="Text Box 36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8" name="Text Box 36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79" name="Text Box 36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0" name="Text Box 36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1" name="Text Box 36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2" name="Text Box 36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3" name="Text Box 36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4" name="Text Box 36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5" name="Text Box 36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6" name="Text Box 36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7" name="Text Box 36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8" name="Text Box 36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89" name="Text Box 36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0" name="Text Box 36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1" name="Text Box 36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2" name="Text Box 36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3" name="Text Box 36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4" name="Text Box 36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5" name="Text Box 36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6" name="Text Box 36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7" name="Text Box 36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8" name="Text Box 36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999" name="Text Box 36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0" name="Text Box 36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1" name="Text Box 36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2" name="Text Box 36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3" name="Text Box 36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4" name="Text Box 36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5" name="Text Box 36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6" name="Text Box 36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7" name="Text Box 36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8" name="Text Box 36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09" name="Text Box 36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0" name="Text Box 36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1" name="Text Box 36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2" name="Text Box 36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3" name="Text Box 36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4" name="Text Box 36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5" name="Text Box 36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6" name="Text Box 36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7" name="Text Box 36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8" name="Text Box 36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19" name="Text Box 36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0" name="Text Box 36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1" name="Text Box 36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2" name="Text Box 36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3" name="Text Box 36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4" name="Text Box 36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5" name="Text Box 36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6" name="Text Box 36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7" name="Text Box 36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8" name="Text Box 36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29" name="Text Box 36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0" name="Text Box 36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1" name="Text Box 36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2" name="Text Box 36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3" name="Text Box 36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4" name="Text Box 36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5" name="Text Box 36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6" name="Text Box 36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7" name="Text Box 36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8" name="Text Box 36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39" name="Text Box 36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0" name="Text Box 36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1" name="Text Box 36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2" name="Text Box 36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3" name="Text Box 36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4" name="Text Box 36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5" name="Text Box 36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6" name="Text Box 36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7" name="Text Box 36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8" name="Text Box 36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49" name="Text Box 36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0" name="Text Box 36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1" name="Text Box 36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2" name="Text Box 36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3" name="Text Box 36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4" name="Text Box 36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5" name="Text Box 36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6" name="Text Box 36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7" name="Text Box 36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8" name="Text Box 36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59" name="Text Box 36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0" name="Text Box 36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1" name="Text Box 36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2" name="Text Box 36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3" name="Text Box 36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4" name="Text Box 36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5" name="Text Box 36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6" name="Text Box 36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7" name="Text Box 36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8" name="Text Box 36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69" name="Text Box 36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0" name="Text Box 36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1" name="Text Box 36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2" name="Text Box 36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3" name="Text Box 36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4" name="Text Box 37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5" name="Text Box 37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6" name="Text Box 37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7" name="Text Box 37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8" name="Text Box 37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79" name="Text Box 37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0" name="Text Box 37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1" name="Text Box 37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2" name="Text Box 37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3" name="Text Box 37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4" name="Text Box 37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5" name="Text Box 37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6" name="Text Box 37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7" name="Text Box 37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8" name="Text Box 37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89" name="Text Box 37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0" name="Text Box 37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1" name="Text Box 37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2" name="Text Box 37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3" name="Text Box 37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4" name="Text Box 37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5" name="Text Box 37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6" name="Text Box 37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7" name="Text Box 37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8" name="Text Box 37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099" name="Text Box 37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0" name="Text Box 37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1" name="Text Box 37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2" name="Text Box 37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3" name="Text Box 37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4" name="Text Box 37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5" name="Text Box 37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6" name="Text Box 37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7" name="Text Box 37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8" name="Text Box 37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09" name="Text Box 37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0" name="Text Box 37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1" name="Text Box 37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2" name="Text Box 37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3" name="Text Box 37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4" name="Text Box 37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5" name="Text Box 37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6" name="Text Box 37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7" name="Text Box 37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8" name="Text Box 37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19" name="Text Box 37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0" name="Text Box 37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1" name="Text Box 37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2" name="Text Box 37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3" name="Text Box 37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4" name="Text Box 37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5" name="Text Box 37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6" name="Text Box 37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7" name="Text Box 37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8" name="Text Box 37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29" name="Text Box 37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0" name="Text Box 37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1" name="Text Box 37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2" name="Text Box 37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3" name="Text Box 37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4" name="Text Box 37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5" name="Text Box 37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6" name="Text Box 37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7" name="Text Box 37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8" name="Text Box 37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39" name="Text Box 37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0" name="Text Box 37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1" name="Text Box 37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2" name="Text Box 37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3" name="Text Box 37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4" name="Text Box 37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5" name="Text Box 37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6" name="Text Box 37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7" name="Text Box 37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8" name="Text Box 37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49" name="Text Box 37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0" name="Text Box 37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1" name="Text Box 37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2" name="Text Box 37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3" name="Text Box 37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4" name="Text Box 37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5" name="Text Box 37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6" name="Text Box 37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7" name="Text Box 37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8" name="Text Box 37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59" name="Text Box 37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0" name="Text Box 37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1" name="Text Box 37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2" name="Text Box 37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3" name="Text Box 37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4" name="Text Box 37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5" name="Text Box 37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6" name="Text Box 37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7" name="Text Box 37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8" name="Text Box 37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69" name="Text Box 37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0" name="Text Box 37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1" name="Text Box 37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2" name="Text Box 37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3" name="Text Box 37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4" name="Text Box 38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5" name="Text Box 38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6" name="Text Box 38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7" name="Text Box 38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8" name="Text Box 38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79" name="Text Box 38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0" name="Text Box 38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1" name="Text Box 38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2" name="Text Box 38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3" name="Text Box 38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4" name="Text Box 38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5" name="Text Box 38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6" name="Text Box 38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7" name="Text Box 38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8" name="Text Box 38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89" name="Text Box 38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0" name="Text Box 38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1" name="Text Box 38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2" name="Text Box 38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3" name="Text Box 38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4" name="Text Box 38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5" name="Text Box 38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6" name="Text Box 38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7" name="Text Box 38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8" name="Text Box 38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199" name="Text Box 38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0" name="Text Box 38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1" name="Text Box 38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2" name="Text Box 38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3" name="Text Box 38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4" name="Text Box 38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5" name="Text Box 38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6" name="Text Box 38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7" name="Text Box 38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8" name="Text Box 38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09" name="Text Box 38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0" name="Text Box 38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1" name="Text Box 38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2" name="Text Box 38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3" name="Text Box 38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4" name="Text Box 38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5" name="Text Box 38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6" name="Text Box 38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7" name="Text Box 38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8" name="Text Box 38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19" name="Text Box 38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0" name="Text Box 38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1" name="Text Box 38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2" name="Text Box 38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3" name="Text Box 38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4" name="Text Box 38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5" name="Text Box 38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6" name="Text Box 38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7" name="Text Box 38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8" name="Text Box 38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29" name="Text Box 38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0" name="Text Box 38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1" name="Text Box 38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2" name="Text Box 38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3" name="Text Box 38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4" name="Text Box 38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5" name="Text Box 38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6" name="Text Box 38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7" name="Text Box 38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8" name="Text Box 38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39" name="Text Box 38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0" name="Text Box 38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1" name="Text Box 38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2" name="Text Box 38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3" name="Text Box 38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4" name="Text Box 38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5" name="Text Box 38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6" name="Text Box 38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7" name="Text Box 38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8" name="Text Box 38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49" name="Text Box 38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0" name="Text Box 38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1" name="Text Box 38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2" name="Text Box 38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3" name="Text Box 38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4" name="Text Box 38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5" name="Text Box 38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6" name="Text Box 38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7" name="Text Box 38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8" name="Text Box 38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59" name="Text Box 38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0" name="Text Box 38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1" name="Text Box 38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2" name="Text Box 38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3" name="Text Box 38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4" name="Text Box 38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5" name="Text Box 38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6" name="Text Box 38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7" name="Text Box 38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8" name="Text Box 38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69" name="Text Box 38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0" name="Text Box 38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1" name="Text Box 38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2" name="Text Box 38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3" name="Text Box 38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4" name="Text Box 39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5" name="Text Box 39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6" name="Text Box 39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7" name="Text Box 39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8" name="Text Box 39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79" name="Text Box 39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0" name="Text Box 39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1" name="Text Box 39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2" name="Text Box 39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3" name="Text Box 39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4" name="Text Box 39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5" name="Text Box 39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6" name="Text Box 39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7" name="Text Box 39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8" name="Text Box 39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89" name="Text Box 39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0" name="Text Box 39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1" name="Text Box 39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2" name="Text Box 39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3" name="Text Box 39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4" name="Text Box 39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5" name="Text Box 39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6" name="Text Box 39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7" name="Text Box 39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8" name="Text Box 39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299" name="Text Box 39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0" name="Text Box 39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1" name="Text Box 39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2" name="Text Box 39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3" name="Text Box 39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4" name="Text Box 39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5" name="Text Box 39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6" name="Text Box 39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7" name="Text Box 39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8" name="Text Box 39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09" name="Text Box 39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0" name="Text Box 39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1" name="Text Box 39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2" name="Text Box 39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3" name="Text Box 39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4" name="Text Box 39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5" name="Text Box 39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6" name="Text Box 39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7" name="Text Box 39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8" name="Text Box 39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19" name="Text Box 39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0" name="Text Box 39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1" name="Text Box 39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2" name="Text Box 39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3" name="Text Box 39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4" name="Text Box 39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5" name="Text Box 39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6" name="Text Box 39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7" name="Text Box 39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8" name="Text Box 39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29" name="Text Box 39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0" name="Text Box 39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1" name="Text Box 39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2" name="Text Box 39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3" name="Text Box 39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4" name="Text Box 39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5" name="Text Box 39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6" name="Text Box 39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7" name="Text Box 39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8" name="Text Box 39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39" name="Text Box 39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0" name="Text Box 39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1" name="Text Box 39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2" name="Text Box 39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3" name="Text Box 39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4" name="Text Box 39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5" name="Text Box 39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6" name="Text Box 39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7" name="Text Box 39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8" name="Text Box 39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49" name="Text Box 39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0" name="Text Box 39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1" name="Text Box 39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2" name="Text Box 39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3" name="Text Box 39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4" name="Text Box 39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5" name="Text Box 39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6" name="Text Box 39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7" name="Text Box 39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8" name="Text Box 39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59" name="Text Box 39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0" name="Text Box 39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1" name="Text Box 39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2" name="Text Box 39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3" name="Text Box 39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4" name="Text Box 39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5" name="Text Box 39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6" name="Text Box 39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7" name="Text Box 39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8" name="Text Box 39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69" name="Text Box 39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0" name="Text Box 39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1" name="Text Box 39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2" name="Text Box 39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3" name="Text Box 39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4" name="Text Box 40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5" name="Text Box 40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6" name="Text Box 40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7" name="Text Box 40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8" name="Text Box 40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79" name="Text Box 40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0" name="Text Box 40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1" name="Text Box 40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2" name="Text Box 40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3" name="Text Box 40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4" name="Text Box 40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5" name="Text Box 40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6" name="Text Box 40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7" name="Text Box 40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8" name="Text Box 40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89" name="Text Box 40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0" name="Text Box 40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1" name="Text Box 40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2" name="Text Box 40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3" name="Text Box 40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4" name="Text Box 40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5" name="Text Box 40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6" name="Text Box 40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7" name="Text Box 40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8" name="Text Box 40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399" name="Text Box 40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0" name="Text Box 40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1" name="Text Box 40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2" name="Text Box 40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3" name="Text Box 40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4" name="Text Box 40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5" name="Text Box 40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6" name="Text Box 40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7" name="Text Box 40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8" name="Text Box 40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09" name="Text Box 40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0" name="Text Box 40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1" name="Text Box 40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2" name="Text Box 40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3" name="Text Box 40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4" name="Text Box 40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5" name="Text Box 40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6" name="Text Box 40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7" name="Text Box 40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8" name="Text Box 40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19" name="Text Box 40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0" name="Text Box 40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1" name="Text Box 40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2" name="Text Box 40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3" name="Text Box 40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4" name="Text Box 40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5" name="Text Box 40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6" name="Text Box 40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7" name="Text Box 40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8" name="Text Box 40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29" name="Text Box 40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0" name="Text Box 40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1" name="Text Box 40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2" name="Text Box 40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3" name="Text Box 40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4" name="Text Box 40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5" name="Text Box 40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6" name="Text Box 40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7" name="Text Box 40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8" name="Text Box 40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39" name="Text Box 40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0" name="Text Box 40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1" name="Text Box 40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2" name="Text Box 40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3" name="Text Box 40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4" name="Text Box 40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5" name="Text Box 40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6" name="Text Box 40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7" name="Text Box 40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8" name="Text Box 40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49" name="Text Box 40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0" name="Text Box 40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1" name="Text Box 40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2" name="Text Box 40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3" name="Text Box 40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4" name="Text Box 40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5" name="Text Box 40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6" name="Text Box 40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7" name="Text Box 40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8" name="Text Box 40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59" name="Text Box 40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0" name="Text Box 40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1" name="Text Box 40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2" name="Text Box 40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3" name="Text Box 40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4" name="Text Box 40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5" name="Text Box 40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6" name="Text Box 40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7" name="Text Box 40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8" name="Text Box 40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69" name="Text Box 40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0" name="Text Box 40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1" name="Text Box 40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2" name="Text Box 40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3" name="Text Box 40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4" name="Text Box 41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5" name="Text Box 41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6" name="Text Box 41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7" name="Text Box 41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8" name="Text Box 41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79" name="Text Box 41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0" name="Text Box 41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1" name="Text Box 41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2" name="Text Box 41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3" name="Text Box 41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4" name="Text Box 41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5" name="Text Box 41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6" name="Text Box 41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7" name="Text Box 41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8" name="Text Box 41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89" name="Text Box 41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0" name="Text Box 41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1" name="Text Box 41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2" name="Text Box 41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3" name="Text Box 41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4" name="Text Box 41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5" name="Text Box 41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6" name="Text Box 41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7" name="Text Box 41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8" name="Text Box 41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499" name="Text Box 41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0" name="Text Box 41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1" name="Text Box 41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2" name="Text Box 41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3" name="Text Box 41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4" name="Text Box 41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5" name="Text Box 41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6" name="Text Box 41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7" name="Text Box 41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8" name="Text Box 41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09" name="Text Box 41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0" name="Text Box 41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1" name="Text Box 41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2" name="Text Box 41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3" name="Text Box 41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4" name="Text Box 41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5" name="Text Box 41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6" name="Text Box 41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7" name="Text Box 41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8" name="Text Box 41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19" name="Text Box 41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0" name="Text Box 41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1" name="Text Box 41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2" name="Text Box 41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3" name="Text Box 41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4" name="Text Box 41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5" name="Text Box 41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6" name="Text Box 41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7" name="Text Box 41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8" name="Text Box 41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29" name="Text Box 41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0" name="Text Box 41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1" name="Text Box 41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2" name="Text Box 41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3" name="Text Box 41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4" name="Text Box 41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5" name="Text Box 41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6" name="Text Box 41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7" name="Text Box 41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8" name="Text Box 41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39" name="Text Box 41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0" name="Text Box 41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1" name="Text Box 41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2" name="Text Box 41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3" name="Text Box 41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4" name="Text Box 41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5" name="Text Box 41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6" name="Text Box 41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7" name="Text Box 41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8" name="Text Box 41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49" name="Text Box 41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0" name="Text Box 41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1" name="Text Box 41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2" name="Text Box 41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3" name="Text Box 41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4" name="Text Box 41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5" name="Text Box 41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6" name="Text Box 41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7" name="Text Box 41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8" name="Text Box 41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59" name="Text Box 41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0" name="Text Box 41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1" name="Text Box 41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2" name="Text Box 41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3" name="Text Box 41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4" name="Text Box 41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5" name="Text Box 41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6" name="Text Box 41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7" name="Text Box 41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8" name="Text Box 41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69" name="Text Box 41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0" name="Text Box 41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1" name="Text Box 41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2" name="Text Box 41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3" name="Text Box 41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4" name="Text Box 42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5" name="Text Box 42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6" name="Text Box 42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7" name="Text Box 42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8" name="Text Box 42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79" name="Text Box 42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0" name="Text Box 42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1" name="Text Box 42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2" name="Text Box 42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3" name="Text Box 42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4" name="Text Box 42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5" name="Text Box 42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6" name="Text Box 42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7" name="Text Box 42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8" name="Text Box 42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89" name="Text Box 42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0" name="Text Box 42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1" name="Text Box 42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2" name="Text Box 42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3" name="Text Box 42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4" name="Text Box 42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5" name="Text Box 42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6" name="Text Box 42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7" name="Text Box 42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8" name="Text Box 42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599" name="Text Box 42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0" name="Text Box 42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1" name="Text Box 42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2" name="Text Box 42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3" name="Text Box 42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4" name="Text Box 42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5" name="Text Box 42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6" name="Text Box 42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7" name="Text Box 42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8" name="Text Box 42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09" name="Text Box 42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0" name="Text Box 42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1" name="Text Box 42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2" name="Text Box 42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3" name="Text Box 42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4" name="Text Box 42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5" name="Text Box 42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6" name="Text Box 42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7" name="Text Box 42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8" name="Text Box 42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19" name="Text Box 42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0" name="Text Box 42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1" name="Text Box 42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2" name="Text Box 42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3" name="Text Box 42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4" name="Text Box 42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5" name="Text Box 42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6" name="Text Box 42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7" name="Text Box 42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8" name="Text Box 42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29" name="Text Box 42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0" name="Text Box 42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1" name="Text Box 42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2" name="Text Box 42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3" name="Text Box 42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4" name="Text Box 42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5" name="Text Box 42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6" name="Text Box 42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7" name="Text Box 42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8" name="Text Box 42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39" name="Text Box 42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0" name="Text Box 42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1" name="Text Box 42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2" name="Text Box 42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3" name="Text Box 42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4" name="Text Box 42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5" name="Text Box 42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6" name="Text Box 42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7" name="Text Box 42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8" name="Text Box 42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49" name="Text Box 42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0" name="Text Box 42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1" name="Text Box 42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2" name="Text Box 42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3" name="Text Box 42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4" name="Text Box 42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5" name="Text Box 42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6" name="Text Box 42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7" name="Text Box 42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8" name="Text Box 42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59" name="Text Box 42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0" name="Text Box 42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1" name="Text Box 42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2" name="Text Box 42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3" name="Text Box 42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4" name="Text Box 42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5" name="Text Box 42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6" name="Text Box 42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7" name="Text Box 42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8" name="Text Box 42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69" name="Text Box 42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0" name="Text Box 42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1" name="Text Box 42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2" name="Text Box 42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3" name="Text Box 42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4" name="Text Box 43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5" name="Text Box 43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6" name="Text Box 43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7" name="Text Box 43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8" name="Text Box 43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79" name="Text Box 43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0" name="Text Box 43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1" name="Text Box 43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2" name="Text Box 43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3" name="Text Box 43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4" name="Text Box 43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5" name="Text Box 43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6" name="Text Box 43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7" name="Text Box 43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8" name="Text Box 43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89" name="Text Box 43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0" name="Text Box 43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1" name="Text Box 43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2" name="Text Box 43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3" name="Text Box 43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4" name="Text Box 43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5" name="Text Box 43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6" name="Text Box 43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7" name="Text Box 43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8" name="Text Box 43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699" name="Text Box 43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0" name="Text Box 43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1" name="Text Box 43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2" name="Text Box 43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3" name="Text Box 43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4" name="Text Box 43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5" name="Text Box 43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6" name="Text Box 43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7" name="Text Box 43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8" name="Text Box 43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09" name="Text Box 43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0" name="Text Box 43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1" name="Text Box 43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2" name="Text Box 43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3" name="Text Box 43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4" name="Text Box 43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5" name="Text Box 43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6" name="Text Box 43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7" name="Text Box 43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8" name="Text Box 43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19" name="Text Box 43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0" name="Text Box 43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1" name="Text Box 43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2" name="Text Box 43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3" name="Text Box 43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4" name="Text Box 43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5" name="Text Box 43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6" name="Text Box 43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7" name="Text Box 43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8" name="Text Box 43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29" name="Text Box 43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0" name="Text Box 43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1" name="Text Box 43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2" name="Text Box 43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3" name="Text Box 43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4" name="Text Box 43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5" name="Text Box 43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6" name="Text Box 43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7" name="Text Box 43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8" name="Text Box 43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39" name="Text Box 43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0" name="Text Box 43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1" name="Text Box 43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2" name="Text Box 43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3" name="Text Box 43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4" name="Text Box 43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5" name="Text Box 43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6" name="Text Box 43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7" name="Text Box 43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8" name="Text Box 43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49" name="Text Box 43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0" name="Text Box 43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1" name="Text Box 43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2" name="Text Box 43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3" name="Text Box 43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4" name="Text Box 43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5" name="Text Box 43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6" name="Text Box 43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7" name="Text Box 43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8" name="Text Box 43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59" name="Text Box 43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0" name="Text Box 43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1" name="Text Box 43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2" name="Text Box 43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3" name="Text Box 43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4" name="Text Box 43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5" name="Text Box 43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6" name="Text Box 43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7" name="Text Box 43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8" name="Text Box 43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69" name="Text Box 43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0" name="Text Box 43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1" name="Text Box 43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2" name="Text Box 43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3" name="Text Box 43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4" name="Text Box 44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5" name="Text Box 44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6" name="Text Box 44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7" name="Text Box 44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8" name="Text Box 44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79" name="Text Box 44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0" name="Text Box 44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1" name="Text Box 44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2" name="Text Box 44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3" name="Text Box 44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4" name="Text Box 44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5" name="Text Box 44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6" name="Text Box 44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7" name="Text Box 44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8" name="Text Box 44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89" name="Text Box 44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0" name="Text Box 44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1" name="Text Box 44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2" name="Text Box 44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3" name="Text Box 44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4" name="Text Box 44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5" name="Text Box 44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6" name="Text Box 44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7" name="Text Box 44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8" name="Text Box 44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799" name="Text Box 44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0" name="Text Box 44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1" name="Text Box 44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2" name="Text Box 44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3" name="Text Box 44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4" name="Text Box 44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5" name="Text Box 44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6" name="Text Box 44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7" name="Text Box 44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8" name="Text Box 44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09" name="Text Box 44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0" name="Text Box 44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1" name="Text Box 44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2" name="Text Box 44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3" name="Text Box 44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4" name="Text Box 44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5" name="Text Box 44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6" name="Text Box 44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7" name="Text Box 44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8" name="Text Box 44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19" name="Text Box 44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0" name="Text Box 44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1" name="Text Box 44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2" name="Text Box 44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3" name="Text Box 44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4" name="Text Box 44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5" name="Text Box 44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6" name="Text Box 44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7" name="Text Box 44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8" name="Text Box 44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29" name="Text Box 44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0" name="Text Box 44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1" name="Text Box 44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2" name="Text Box 44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3" name="Text Box 44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4" name="Text Box 44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5" name="Text Box 44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6" name="Text Box 44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7" name="Text Box 44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8" name="Text Box 44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39" name="Text Box 44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0" name="Text Box 44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1" name="Text Box 44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2" name="Text Box 44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3" name="Text Box 44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4" name="Text Box 44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5" name="Text Box 44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6" name="Text Box 44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7" name="Text Box 44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8" name="Text Box 44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49" name="Text Box 44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0" name="Text Box 44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1" name="Text Box 44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2" name="Text Box 44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3" name="Text Box 44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4" name="Text Box 44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5" name="Text Box 44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6" name="Text Box 44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7" name="Text Box 44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8" name="Text Box 44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59" name="Text Box 44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0" name="Text Box 44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1" name="Text Box 44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2" name="Text Box 44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3" name="Text Box 44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4" name="Text Box 44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5" name="Text Box 44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6" name="Text Box 44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7" name="Text Box 44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8" name="Text Box 44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69" name="Text Box 44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0" name="Text Box 44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1" name="Text Box 44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2" name="Text Box 44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3" name="Text Box 44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4" name="Text Box 45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5" name="Text Box 45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6" name="Text Box 45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7" name="Text Box 45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8" name="Text Box 45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79" name="Text Box 45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0" name="Text Box 45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1" name="Text Box 45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2" name="Text Box 45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3" name="Text Box 45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4" name="Text Box 45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5" name="Text Box 45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6" name="Text Box 45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7" name="Text Box 45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8" name="Text Box 45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89" name="Text Box 45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0" name="Text Box 45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1" name="Text Box 45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2" name="Text Box 45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3" name="Text Box 45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4" name="Text Box 45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5" name="Text Box 45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6" name="Text Box 45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7" name="Text Box 45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8" name="Text Box 45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899" name="Text Box 45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0" name="Text Box 45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1" name="Text Box 45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2" name="Text Box 45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3" name="Text Box 45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4" name="Text Box 45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5" name="Text Box 45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6" name="Text Box 45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7" name="Text Box 45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8" name="Text Box 45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09" name="Text Box 45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0" name="Text Box 45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1" name="Text Box 45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2" name="Text Box 45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3" name="Text Box 45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4" name="Text Box 45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5" name="Text Box 45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6" name="Text Box 45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7" name="Text Box 45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8" name="Text Box 45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19" name="Text Box 45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0" name="Text Box 45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1" name="Text Box 45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2" name="Text Box 45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3" name="Text Box 45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4" name="Text Box 45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5" name="Text Box 45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6" name="Text Box 45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7" name="Text Box 45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8" name="Text Box 45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29" name="Text Box 45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0" name="Text Box 45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1" name="Text Box 45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2" name="Text Box 45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3" name="Text Box 45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4" name="Text Box 45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5" name="Text Box 45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6" name="Text Box 45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7" name="Text Box 45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8" name="Text Box 45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39" name="Text Box 45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0" name="Text Box 45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1" name="Text Box 45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2" name="Text Box 45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3" name="Text Box 45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4" name="Text Box 45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5" name="Text Box 45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6" name="Text Box 45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7" name="Text Box 45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8" name="Text Box 45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49" name="Text Box 45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0" name="Text Box 45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1" name="Text Box 45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2" name="Text Box 45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3" name="Text Box 45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4" name="Text Box 45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5" name="Text Box 45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6" name="Text Box 45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7" name="Text Box 45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8" name="Text Box 45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59" name="Text Box 45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0" name="Text Box 45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1" name="Text Box 45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2" name="Text Box 45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3" name="Text Box 45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4" name="Text Box 45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5" name="Text Box 45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6" name="Text Box 45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7" name="Text Box 45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8" name="Text Box 45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69" name="Text Box 45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0" name="Text Box 45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1" name="Text Box 45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2" name="Text Box 45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3" name="Text Box 45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4" name="Text Box 46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5" name="Text Box 46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6" name="Text Box 46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7" name="Text Box 46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8" name="Text Box 46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79" name="Text Box 46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0" name="Text Box 46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1" name="Text Box 46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2" name="Text Box 46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3" name="Text Box 46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4" name="Text Box 46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5" name="Text Box 46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6" name="Text Box 46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7" name="Text Box 46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8" name="Text Box 46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89" name="Text Box 46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0" name="Text Box 46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1" name="Text Box 46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2" name="Text Box 46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3" name="Text Box 46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4" name="Text Box 46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5" name="Text Box 46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6" name="Text Box 46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7" name="Text Box 46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8" name="Text Box 46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1999" name="Text Box 46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0" name="Text Box 46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1" name="Text Box 46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2" name="Text Box 46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3" name="Text Box 46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4" name="Text Box 46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5" name="Text Box 46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6" name="Text Box 46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7" name="Text Box 46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8" name="Text Box 46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09" name="Text Box 46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0" name="Text Box 46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1" name="Text Box 46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2" name="Text Box 46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3" name="Text Box 46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4" name="Text Box 46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5" name="Text Box 46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6" name="Text Box 46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7" name="Text Box 46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8" name="Text Box 46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19" name="Text Box 46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0" name="Text Box 46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1" name="Text Box 46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2" name="Text Box 46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3" name="Text Box 46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4" name="Text Box 46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5" name="Text Box 46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6" name="Text Box 46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7" name="Text Box 46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8" name="Text Box 46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29" name="Text Box 46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0" name="Text Box 46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1" name="Text Box 46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2" name="Text Box 46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3" name="Text Box 46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4" name="Text Box 46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5" name="Text Box 46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6" name="Text Box 46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7" name="Text Box 46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8" name="Text Box 46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39" name="Text Box 46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0" name="Text Box 46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1" name="Text Box 46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2" name="Text Box 46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3" name="Text Box 46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4" name="Text Box 46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5" name="Text Box 46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6" name="Text Box 46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7" name="Text Box 46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8" name="Text Box 46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49" name="Text Box 46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0" name="Text Box 46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1" name="Text Box 46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2" name="Text Box 46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3" name="Text Box 46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4" name="Text Box 46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5" name="Text Box 46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6" name="Text Box 46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7" name="Text Box 46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8" name="Text Box 46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59" name="Text Box 46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0" name="Text Box 46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1" name="Text Box 46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2" name="Text Box 46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3" name="Text Box 46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4" name="Text Box 46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5" name="Text Box 46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6" name="Text Box 46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7" name="Text Box 46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8" name="Text Box 46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69" name="Text Box 46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0" name="Text Box 46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1" name="Text Box 46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2" name="Text Box 46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3" name="Text Box 46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4" name="Text Box 47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5" name="Text Box 47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6" name="Text Box 47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7" name="Text Box 47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8" name="Text Box 47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79" name="Text Box 47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0" name="Text Box 47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1" name="Text Box 47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2" name="Text Box 47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3" name="Text Box 47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4" name="Text Box 47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5" name="Text Box 47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6" name="Text Box 47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7" name="Text Box 47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8" name="Text Box 47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89" name="Text Box 47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0" name="Text Box 47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1" name="Text Box 47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2" name="Text Box 47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3" name="Text Box 47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4" name="Text Box 47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5" name="Text Box 47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6" name="Text Box 47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7" name="Text Box 47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8" name="Text Box 47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099" name="Text Box 47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0" name="Text Box 47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1" name="Text Box 47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2" name="Text Box 47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3" name="Text Box 47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4" name="Text Box 47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5" name="Text Box 47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6" name="Text Box 47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7" name="Text Box 47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8" name="Text Box 47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09" name="Text Box 47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0" name="Text Box 47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1" name="Text Box 47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2" name="Text Box 47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3" name="Text Box 47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4" name="Text Box 47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5" name="Text Box 47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6" name="Text Box 47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7" name="Text Box 47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8" name="Text Box 47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19" name="Text Box 47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0" name="Text Box 47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1" name="Text Box 47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2" name="Text Box 47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3" name="Text Box 47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4" name="Text Box 47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5" name="Text Box 47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6" name="Text Box 47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7" name="Text Box 47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8" name="Text Box 47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29" name="Text Box 47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0" name="Text Box 47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1" name="Text Box 47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2" name="Text Box 47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3" name="Text Box 47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4" name="Text Box 47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5" name="Text Box 47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6" name="Text Box 47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7" name="Text Box 47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8" name="Text Box 47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39" name="Text Box 47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0" name="Text Box 47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1" name="Text Box 47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2" name="Text Box 47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3" name="Text Box 47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4" name="Text Box 47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5" name="Text Box 47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6" name="Text Box 47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7" name="Text Box 47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8" name="Text Box 47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49" name="Text Box 47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0" name="Text Box 47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1" name="Text Box 47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2" name="Text Box 47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3" name="Text Box 47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4" name="Text Box 47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5" name="Text Box 47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6" name="Text Box 47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7" name="Text Box 47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8" name="Text Box 47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59" name="Text Box 47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0" name="Text Box 47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1" name="Text Box 47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2" name="Text Box 47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3" name="Text Box 47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4" name="Text Box 47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5" name="Text Box 47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6" name="Text Box 47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7" name="Text Box 47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8" name="Text Box 47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69" name="Text Box 47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0" name="Text Box 47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1" name="Text Box 47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2" name="Text Box 47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3" name="Text Box 47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4" name="Text Box 48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5" name="Text Box 48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6" name="Text Box 48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7" name="Text Box 48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8" name="Text Box 48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79" name="Text Box 48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0" name="Text Box 48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1" name="Text Box 48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2" name="Text Box 48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3" name="Text Box 48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4" name="Text Box 48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5" name="Text Box 48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6" name="Text Box 48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7" name="Text Box 48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8" name="Text Box 48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89" name="Text Box 48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0" name="Text Box 48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1" name="Text Box 48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2" name="Text Box 48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3" name="Text Box 48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4" name="Text Box 48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5" name="Text Box 48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6" name="Text Box 48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7" name="Text Box 48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8" name="Text Box 48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199" name="Text Box 48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0" name="Text Box 48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1" name="Text Box 48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2" name="Text Box 48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3" name="Text Box 48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4" name="Text Box 48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5" name="Text Box 48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6" name="Text Box 48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7" name="Text Box 48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8" name="Text Box 48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09" name="Text Box 48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0" name="Text Box 48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1" name="Text Box 48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2" name="Text Box 48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3" name="Text Box 48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4" name="Text Box 48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5" name="Text Box 48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6" name="Text Box 48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7" name="Text Box 48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8" name="Text Box 48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19" name="Text Box 48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0" name="Text Box 48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1" name="Text Box 48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2" name="Text Box 48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3" name="Text Box 48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4" name="Text Box 48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5" name="Text Box 48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6" name="Text Box 48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7" name="Text Box 48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8" name="Text Box 48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29" name="Text Box 48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0" name="Text Box 48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1" name="Text Box 48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2" name="Text Box 48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3" name="Text Box 48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4" name="Text Box 48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5" name="Text Box 48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6" name="Text Box 48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7" name="Text Box 48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8" name="Text Box 48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39" name="Text Box 48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0" name="Text Box 48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1" name="Text Box 48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2" name="Text Box 48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3" name="Text Box 48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4" name="Text Box 48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5" name="Text Box 48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6" name="Text Box 48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7" name="Text Box 48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8" name="Text Box 48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49" name="Text Box 48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0" name="Text Box 48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1" name="Text Box 48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2" name="Text Box 48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3" name="Text Box 48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4" name="Text Box 48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5" name="Text Box 48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6" name="Text Box 48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7" name="Text Box 48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8" name="Text Box 48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59" name="Text Box 48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0" name="Text Box 48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1" name="Text Box 48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2" name="Text Box 48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3" name="Text Box 48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4" name="Text Box 48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5" name="Text Box 48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6" name="Text Box 48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7" name="Text Box 48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8" name="Text Box 48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69" name="Text Box 48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0" name="Text Box 48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1" name="Text Box 48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2" name="Text Box 48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3" name="Text Box 48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4" name="Text Box 49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5" name="Text Box 49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6" name="Text Box 49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7" name="Text Box 49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8" name="Text Box 49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79" name="Text Box 49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0" name="Text Box 49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1" name="Text Box 49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2" name="Text Box 49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3" name="Text Box 49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4" name="Text Box 49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5" name="Text Box 49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6" name="Text Box 49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7" name="Text Box 49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8" name="Text Box 49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89" name="Text Box 49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0" name="Text Box 49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1" name="Text Box 49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2" name="Text Box 49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3" name="Text Box 49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4" name="Text Box 49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5" name="Text Box 49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6" name="Text Box 49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7" name="Text Box 49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8" name="Text Box 49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299" name="Text Box 49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0" name="Text Box 49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1" name="Text Box 49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2" name="Text Box 49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3" name="Text Box 49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4" name="Text Box 49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5" name="Text Box 49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6" name="Text Box 49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7" name="Text Box 49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8" name="Text Box 49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09" name="Text Box 49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0" name="Text Box 49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1" name="Text Box 49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2" name="Text Box 49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3" name="Text Box 49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4" name="Text Box 49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5" name="Text Box 49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6" name="Text Box 49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7" name="Text Box 49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8" name="Text Box 49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19" name="Text Box 49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0" name="Text Box 49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1" name="Text Box 49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2" name="Text Box 49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3" name="Text Box 49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4" name="Text Box 49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5" name="Text Box 49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6" name="Text Box 49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7" name="Text Box 49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8" name="Text Box 49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29" name="Text Box 49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0" name="Text Box 49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1" name="Text Box 49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2" name="Text Box 49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3" name="Text Box 49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4" name="Text Box 49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5" name="Text Box 49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6" name="Text Box 49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7" name="Text Box 49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8" name="Text Box 49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39" name="Text Box 49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0" name="Text Box 49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1" name="Text Box 49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2" name="Text Box 49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3" name="Text Box 49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4" name="Text Box 49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5" name="Text Box 49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6" name="Text Box 49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7" name="Text Box 49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8" name="Text Box 49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49" name="Text Box 49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0" name="Text Box 49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1" name="Text Box 49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2" name="Text Box 49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3" name="Text Box 49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4" name="Text Box 49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5" name="Text Box 49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6" name="Text Box 49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7" name="Text Box 49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8" name="Text Box 49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59" name="Text Box 49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0" name="Text Box 49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1" name="Text Box 49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2" name="Text Box 49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3" name="Text Box 49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4" name="Text Box 49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5" name="Text Box 49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6" name="Text Box 49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7" name="Text Box 49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8" name="Text Box 49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69" name="Text Box 49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0" name="Text Box 49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1" name="Text Box 49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2" name="Text Box 49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3" name="Text Box 49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4" name="Text Box 50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5" name="Text Box 50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6" name="Text Box 50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7" name="Text Box 50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8" name="Text Box 50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79" name="Text Box 50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0" name="Text Box 50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1" name="Text Box 50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2" name="Text Box 50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3" name="Text Box 50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4" name="Text Box 50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5" name="Text Box 50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6" name="Text Box 50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7" name="Text Box 50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8" name="Text Box 50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89" name="Text Box 50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0" name="Text Box 50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1" name="Text Box 50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2" name="Text Box 50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3" name="Text Box 50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4" name="Text Box 50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5" name="Text Box 50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6" name="Text Box 50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7" name="Text Box 50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8" name="Text Box 50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399" name="Text Box 50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0" name="Text Box 50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1" name="Text Box 50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2" name="Text Box 50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3" name="Text Box 50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4" name="Text Box 50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5" name="Text Box 50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6" name="Text Box 50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7" name="Text Box 50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8" name="Text Box 50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09" name="Text Box 50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0" name="Text Box 50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1" name="Text Box 50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2" name="Text Box 50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3" name="Text Box 50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4" name="Text Box 50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5" name="Text Box 50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6" name="Text Box 50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7" name="Text Box 50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8" name="Text Box 50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19" name="Text Box 50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0" name="Text Box 50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1" name="Text Box 50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2" name="Text Box 50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3" name="Text Box 50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4" name="Text Box 50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5" name="Text Box 50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6" name="Text Box 50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7" name="Text Box 50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8" name="Text Box 50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29" name="Text Box 50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0" name="Text Box 50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1" name="Text Box 50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2" name="Text Box 50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3" name="Text Box 50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4" name="Text Box 50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5" name="Text Box 50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6" name="Text Box 50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7" name="Text Box 50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8" name="Text Box 50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39" name="Text Box 50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0" name="Text Box 50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1" name="Text Box 50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2" name="Text Box 50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3" name="Text Box 50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4" name="Text Box 50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5" name="Text Box 50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6" name="Text Box 50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7" name="Text Box 50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8" name="Text Box 50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49" name="Text Box 50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0" name="Text Box 50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1" name="Text Box 50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2" name="Text Box 50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3" name="Text Box 50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4" name="Text Box 50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5" name="Text Box 50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6" name="Text Box 50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7" name="Text Box 50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8" name="Text Box 50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59" name="Text Box 50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0" name="Text Box 50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1" name="Text Box 50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2" name="Text Box 50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3" name="Text Box 50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4" name="Text Box 50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5" name="Text Box 50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6" name="Text Box 50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7" name="Text Box 50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8" name="Text Box 50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69" name="Text Box 50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0" name="Text Box 50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1" name="Text Box 50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2" name="Text Box 50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3" name="Text Box 50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4" name="Text Box 51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5" name="Text Box 51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6" name="Text Box 51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7" name="Text Box 51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8" name="Text Box 51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79" name="Text Box 51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0" name="Text Box 51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1" name="Text Box 51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2" name="Text Box 51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3" name="Text Box 51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4" name="Text Box 51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5" name="Text Box 51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6" name="Text Box 51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7" name="Text Box 51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8" name="Text Box 51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89" name="Text Box 51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0" name="Text Box 51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1" name="Text Box 51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2" name="Text Box 51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3" name="Text Box 51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4" name="Text Box 51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5" name="Text Box 51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6" name="Text Box 51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7" name="Text Box 51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8" name="Text Box 51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499" name="Text Box 51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0" name="Text Box 51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1" name="Text Box 51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2" name="Text Box 51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3" name="Text Box 51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4" name="Text Box 51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5" name="Text Box 51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6" name="Text Box 51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7" name="Text Box 51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8" name="Text Box 51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09" name="Text Box 51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0" name="Text Box 51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1" name="Text Box 51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2" name="Text Box 51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3" name="Text Box 51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4" name="Text Box 51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5" name="Text Box 51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6" name="Text Box 51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7" name="Text Box 51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8" name="Text Box 51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19" name="Text Box 51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0" name="Text Box 51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1" name="Text Box 51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2" name="Text Box 51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3" name="Text Box 51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4" name="Text Box 51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5" name="Text Box 51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6" name="Text Box 51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7" name="Text Box 51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8" name="Text Box 51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29" name="Text Box 51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0" name="Text Box 51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1" name="Text Box 51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2" name="Text Box 51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3" name="Text Box 51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4" name="Text Box 51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5" name="Text Box 51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6" name="Text Box 51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7" name="Text Box 51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8" name="Text Box 51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39" name="Text Box 51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0" name="Text Box 51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1" name="Text Box 51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2" name="Text Box 51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3" name="Text Box 51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4" name="Text Box 51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5" name="Text Box 51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6" name="Text Box 51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7" name="Text Box 51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8" name="Text Box 51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49" name="Text Box 51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0" name="Text Box 51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1" name="Text Box 51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2" name="Text Box 51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3" name="Text Box 51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4" name="Text Box 51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5" name="Text Box 51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6" name="Text Box 51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7" name="Text Box 51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8" name="Text Box 51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59" name="Text Box 51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0" name="Text Box 51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1" name="Text Box 51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2" name="Text Box 51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3" name="Text Box 51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4" name="Text Box 51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5" name="Text Box 51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6" name="Text Box 51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7" name="Text Box 51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8" name="Text Box 51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69" name="Text Box 51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0" name="Text Box 51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1" name="Text Box 51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2" name="Text Box 51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3" name="Text Box 51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4" name="Text Box 52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5" name="Text Box 52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6" name="Text Box 52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7" name="Text Box 52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8" name="Text Box 52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79" name="Text Box 52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0" name="Text Box 52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1" name="Text Box 52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2" name="Text Box 52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3" name="Text Box 52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4" name="Text Box 52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5" name="Text Box 52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6" name="Text Box 52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7" name="Text Box 52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8" name="Text Box 52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89" name="Text Box 52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0" name="Text Box 52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1" name="Text Box 52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2" name="Text Box 52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3" name="Text Box 52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4" name="Text Box 52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5" name="Text Box 52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6" name="Text Box 52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7" name="Text Box 52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8" name="Text Box 52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599" name="Text Box 52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0" name="Text Box 52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1" name="Text Box 52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2" name="Text Box 52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3" name="Text Box 52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4" name="Text Box 52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5" name="Text Box 52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6" name="Text Box 52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7" name="Text Box 52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8" name="Text Box 52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09" name="Text Box 52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0" name="Text Box 52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1" name="Text Box 52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2" name="Text Box 52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3" name="Text Box 52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4" name="Text Box 52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5" name="Text Box 52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6" name="Text Box 52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7" name="Text Box 52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8" name="Text Box 52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19" name="Text Box 52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0" name="Text Box 52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1" name="Text Box 52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2" name="Text Box 52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3" name="Text Box 52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4" name="Text Box 52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5" name="Text Box 52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6" name="Text Box 52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7" name="Text Box 52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8" name="Text Box 52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29" name="Text Box 52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0" name="Text Box 52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1" name="Text Box 52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2" name="Text Box 52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3" name="Text Box 52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4" name="Text Box 52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5" name="Text Box 52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6" name="Text Box 52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7" name="Text Box 52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8" name="Text Box 52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39" name="Text Box 52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0" name="Text Box 52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1" name="Text Box 52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2" name="Text Box 52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3" name="Text Box 52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4" name="Text Box 52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5" name="Text Box 52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6" name="Text Box 52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7" name="Text Box 52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8" name="Text Box 52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49" name="Text Box 52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0" name="Text Box 52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1" name="Text Box 52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2" name="Text Box 52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3" name="Text Box 52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4" name="Text Box 52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5" name="Text Box 52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6" name="Text Box 52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7" name="Text Box 52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8" name="Text Box 52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59" name="Text Box 52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0" name="Text Box 52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1" name="Text Box 52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2" name="Text Box 52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3" name="Text Box 52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4" name="Text Box 52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5" name="Text Box 52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6" name="Text Box 52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7" name="Text Box 52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8" name="Text Box 52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69" name="Text Box 52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0" name="Text Box 52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1" name="Text Box 52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2" name="Text Box 52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3" name="Text Box 52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4" name="Text Box 53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5" name="Text Box 53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6" name="Text Box 53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7" name="Text Box 53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8" name="Text Box 53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79" name="Text Box 53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0" name="Text Box 53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1" name="Text Box 53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2" name="Text Box 530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3" name="Text Box 530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4" name="Text Box 531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5" name="Text Box 531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6" name="Text Box 531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7" name="Text Box 531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8" name="Text Box 531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89" name="Text Box 531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0" name="Text Box 531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1" name="Text Box 531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2" name="Text Box 531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3" name="Text Box 531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4" name="Text Box 532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5" name="Text Box 532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6" name="Text Box 532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7" name="Text Box 532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8" name="Text Box 532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699" name="Text Box 532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0" name="Text Box 532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1" name="Text Box 53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2" name="Text Box 53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3" name="Text Box 53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4" name="Text Box 53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5" name="Text Box 53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6" name="Text Box 53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7" name="Text Box 53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8" name="Text Box 53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09" name="Text Box 53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0" name="Text Box 53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1" name="Text Box 53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2" name="Text Box 53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3" name="Text Box 53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4" name="Text Box 53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5" name="Text Box 53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6" name="Text Box 53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7" name="Text Box 53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8" name="Text Box 53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19" name="Text Box 53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0" name="Text Box 53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1" name="Text Box 53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2" name="Text Box 53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3" name="Text Box 53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4" name="Text Box 53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5" name="Text Box 53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6" name="Text Box 53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7" name="Text Box 53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8" name="Text Box 53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29" name="Text Box 53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0" name="Text Box 53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1" name="Text Box 53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2" name="Text Box 53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3" name="Text Box 53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4" name="Text Box 53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5" name="Text Box 53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6" name="Text Box 53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7" name="Text Box 53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8" name="Text Box 53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39" name="Text Box 53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0" name="Text Box 53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1" name="Text Box 53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2" name="Text Box 53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3" name="Text Box 536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4" name="Text Box 537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5" name="Text Box 537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6" name="Text Box 537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7" name="Text Box 537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8" name="Text Box 537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49" name="Text Box 537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0" name="Text Box 537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1" name="Text Box 537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2" name="Text Box 537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3" name="Text Box 537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4" name="Text Box 538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5" name="Text Box 538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6" name="Text Box 538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7" name="Text Box 538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8" name="Text Box 538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59" name="Text Box 538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0" name="Text Box 538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1" name="Text Box 538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2" name="Text Box 538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3" name="Text Box 538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4" name="Text Box 539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5" name="Text Box 539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6" name="Text Box 539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7" name="Text Box 539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8" name="Text Box 539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69" name="Text Box 539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0" name="Text Box 539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1" name="Text Box 539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2" name="Text Box 539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3" name="Text Box 539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4" name="Text Box 540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5" name="Text Box 540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6" name="Text Box 540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7" name="Text Box 540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8" name="Text Box 540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79" name="Text Box 540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0" name="Text Box 540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1" name="Text Box 540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2" name="Text Box 542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3" name="Text Box 542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4" name="Text Box 542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5" name="Text Box 543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6" name="Text Box 543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7" name="Text Box 543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8" name="Text Box 543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89" name="Text Box 543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0" name="Text Box 543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1" name="Text Box 543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2" name="Text Box 543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3" name="Text Box 543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4" name="Text Box 543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5" name="Text Box 544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6" name="Text Box 544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7" name="Text Box 544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8" name="Text Box 544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799" name="Text Box 544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0" name="Text Box 544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1" name="Text Box 544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2" name="Text Box 544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3" name="Text Box 544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4" name="Text Box 544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5" name="Text Box 545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6" name="Text Box 545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7" name="Text Box 545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8" name="Text Box 545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09" name="Text Box 545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0" name="Text Box 545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1" name="Text Box 545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2" name="Text Box 545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3" name="Text Box 545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4" name="Text Box 5459"/>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5" name="Text Box 5460"/>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6" name="Text Box 5461"/>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7" name="Text Box 5462"/>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8" name="Text Box 5463"/>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19" name="Text Box 5464"/>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0" name="Text Box 5465"/>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1" name="Text Box 5466"/>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2" name="Text Box 5467"/>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1</xdr:row>
      <xdr:rowOff>19050</xdr:rowOff>
    </xdr:to>
    <xdr:sp macro="" textlink="">
      <xdr:nvSpPr>
        <xdr:cNvPr id="2823" name="Text Box 5468"/>
        <xdr:cNvSpPr txBox="1">
          <a:spLocks noChangeArrowheads="1"/>
        </xdr:cNvSpPr>
      </xdr:nvSpPr>
      <xdr:spPr bwMode="auto">
        <a:xfrm>
          <a:off x="4686300"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0</xdr:row>
      <xdr:rowOff>171449</xdr:rowOff>
    </xdr:to>
    <xdr:sp macro="" textlink="">
      <xdr:nvSpPr>
        <xdr:cNvPr id="2" name="Text Box 377"/>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3" name="Text Box 378"/>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4" name="Text Box 379"/>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5" name="Text Box 380"/>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6" name="Text Box 381"/>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7" name="Text Box 382"/>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8" name="Text Box 383"/>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9" name="Text Box 384"/>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0" name="Text Box 385"/>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1" name="Text Box 386"/>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2" name="Text Box 387"/>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3" name="Text Box 388"/>
        <xdr:cNvSpPr txBox="1">
          <a:spLocks noChangeArrowheads="1"/>
        </xdr:cNvSpPr>
      </xdr:nvSpPr>
      <xdr:spPr bwMode="auto">
        <a:xfrm>
          <a:off x="4800600" y="19050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4" name="Text Box 389"/>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5" name="Text Box 390"/>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6" name="Text Box 391"/>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7" name="Text Box 392"/>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8" name="Text Box 393"/>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9" name="Text Box 394"/>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0" name="Text Box 395"/>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1" name="Text Box 396"/>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2" name="Text Box 397"/>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3" name="Text Box 398"/>
        <xdr:cNvSpPr txBox="1">
          <a:spLocks noChangeArrowheads="1"/>
        </xdr:cNvSpPr>
      </xdr:nvSpPr>
      <xdr:spPr bwMode="auto">
        <a:xfrm>
          <a:off x="4800600" y="38100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85725</xdr:colOff>
      <xdr:row>0</xdr:row>
      <xdr:rowOff>171449</xdr:rowOff>
    </xdr:to>
    <xdr:sp macro="" textlink="">
      <xdr:nvSpPr>
        <xdr:cNvPr id="2" name="Text Box 377"/>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3" name="Text Box 378"/>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4" name="Text Box 379"/>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5" name="Text Box 380"/>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6" name="Text Box 381"/>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7" name="Text Box 382"/>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8" name="Text Box 383"/>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9" name="Text Box 384"/>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0" name="Text Box 385"/>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1" name="Text Box 386"/>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2" name="Text Box 387"/>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171449</xdr:rowOff>
    </xdr:to>
    <xdr:sp macro="" textlink="">
      <xdr:nvSpPr>
        <xdr:cNvPr id="13" name="Text Box 388"/>
        <xdr:cNvSpPr txBox="1">
          <a:spLocks noChangeArrowheads="1"/>
        </xdr:cNvSpPr>
      </xdr:nvSpPr>
      <xdr:spPr bwMode="auto">
        <a:xfrm>
          <a:off x="4667250" y="0"/>
          <a:ext cx="85725"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4" name="Text Box 389"/>
        <xdr:cNvSpPr txBox="1">
          <a:spLocks noChangeArrowheads="1"/>
        </xdr:cNvSpPr>
      </xdr:nvSpPr>
      <xdr:spPr bwMode="auto">
        <a:xfrm>
          <a:off x="466725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5" name="Text Box 390"/>
        <xdr:cNvSpPr txBox="1">
          <a:spLocks noChangeArrowheads="1"/>
        </xdr:cNvSpPr>
      </xdr:nvSpPr>
      <xdr:spPr bwMode="auto">
        <a:xfrm>
          <a:off x="466725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6" name="Text Box 391"/>
        <xdr:cNvSpPr txBox="1">
          <a:spLocks noChangeArrowheads="1"/>
        </xdr:cNvSpPr>
      </xdr:nvSpPr>
      <xdr:spPr bwMode="auto">
        <a:xfrm>
          <a:off x="466725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7" name="Text Box 392"/>
        <xdr:cNvSpPr txBox="1">
          <a:spLocks noChangeArrowheads="1"/>
        </xdr:cNvSpPr>
      </xdr:nvSpPr>
      <xdr:spPr bwMode="auto">
        <a:xfrm>
          <a:off x="466725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8" name="Text Box 393"/>
        <xdr:cNvSpPr txBox="1">
          <a:spLocks noChangeArrowheads="1"/>
        </xdr:cNvSpPr>
      </xdr:nvSpPr>
      <xdr:spPr bwMode="auto">
        <a:xfrm>
          <a:off x="466725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19" name="Text Box 394"/>
        <xdr:cNvSpPr txBox="1">
          <a:spLocks noChangeArrowheads="1"/>
        </xdr:cNvSpPr>
      </xdr:nvSpPr>
      <xdr:spPr bwMode="auto">
        <a:xfrm>
          <a:off x="466725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0" name="Text Box 395"/>
        <xdr:cNvSpPr txBox="1">
          <a:spLocks noChangeArrowheads="1"/>
        </xdr:cNvSpPr>
      </xdr:nvSpPr>
      <xdr:spPr bwMode="auto">
        <a:xfrm>
          <a:off x="466725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1" name="Text Box 396"/>
        <xdr:cNvSpPr txBox="1">
          <a:spLocks noChangeArrowheads="1"/>
        </xdr:cNvSpPr>
      </xdr:nvSpPr>
      <xdr:spPr bwMode="auto">
        <a:xfrm>
          <a:off x="466725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2" name="Text Box 397"/>
        <xdr:cNvSpPr txBox="1">
          <a:spLocks noChangeArrowheads="1"/>
        </xdr:cNvSpPr>
      </xdr:nvSpPr>
      <xdr:spPr bwMode="auto">
        <a:xfrm>
          <a:off x="466725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0</xdr:row>
      <xdr:rowOff>0</xdr:rowOff>
    </xdr:from>
    <xdr:to>
      <xdr:col>4</xdr:col>
      <xdr:colOff>85725</xdr:colOff>
      <xdr:row>0</xdr:row>
      <xdr:rowOff>163831</xdr:rowOff>
    </xdr:to>
    <xdr:sp macro="" textlink="">
      <xdr:nvSpPr>
        <xdr:cNvPr id="23" name="Text Box 398"/>
        <xdr:cNvSpPr txBox="1">
          <a:spLocks noChangeArrowheads="1"/>
        </xdr:cNvSpPr>
      </xdr:nvSpPr>
      <xdr:spPr bwMode="auto">
        <a:xfrm>
          <a:off x="4667250" y="0"/>
          <a:ext cx="85725" cy="163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90"/>
  <sheetViews>
    <sheetView showGridLines="0" tabSelected="1" zoomScale="92" zoomScaleNormal="92" zoomScaleSheetLayoutView="92" zoomScalePage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37" t="s">
        <v>42</v>
      </c>
    </row>
    <row r="2" spans="1:5" ht="15" customHeight="1" x14ac:dyDescent="0.2">
      <c r="A2" s="167" t="s">
        <v>43</v>
      </c>
      <c r="B2" s="167"/>
      <c r="C2" s="167"/>
      <c r="D2" s="167"/>
      <c r="E2" s="167"/>
    </row>
    <row r="3" spans="1:5" ht="15" customHeight="1" x14ac:dyDescent="0.2">
      <c r="A3" s="167" t="s">
        <v>44</v>
      </c>
      <c r="B3" s="167"/>
      <c r="C3" s="167"/>
      <c r="D3" s="167"/>
      <c r="E3" s="167"/>
    </row>
    <row r="4" spans="1:5" ht="15" customHeight="1" x14ac:dyDescent="0.2">
      <c r="A4" s="165" t="s">
        <v>45</v>
      </c>
      <c r="B4" s="165"/>
      <c r="C4" s="165"/>
      <c r="D4" s="165"/>
      <c r="E4" s="165"/>
    </row>
    <row r="5" spans="1:5" ht="15" customHeight="1" x14ac:dyDescent="0.2">
      <c r="A5" s="165"/>
      <c r="B5" s="165"/>
      <c r="C5" s="165"/>
      <c r="D5" s="165"/>
      <c r="E5" s="165"/>
    </row>
    <row r="6" spans="1:5" ht="15" customHeight="1" x14ac:dyDescent="0.2">
      <c r="A6" s="165"/>
      <c r="B6" s="165"/>
      <c r="C6" s="165"/>
      <c r="D6" s="165"/>
      <c r="E6" s="165"/>
    </row>
    <row r="7" spans="1:5" ht="15" customHeight="1" x14ac:dyDescent="0.2">
      <c r="A7" s="165"/>
      <c r="B7" s="165"/>
      <c r="C7" s="165"/>
      <c r="D7" s="165"/>
      <c r="E7" s="165"/>
    </row>
    <row r="8" spans="1:5" ht="15" customHeight="1" x14ac:dyDescent="0.2">
      <c r="A8" s="165"/>
      <c r="B8" s="165"/>
      <c r="C8" s="165"/>
      <c r="D8" s="165"/>
      <c r="E8" s="165"/>
    </row>
    <row r="9" spans="1:5" ht="15" customHeight="1" x14ac:dyDescent="0.2">
      <c r="A9" s="38"/>
      <c r="B9" s="38"/>
      <c r="C9" s="38"/>
      <c r="D9" s="38"/>
      <c r="E9" s="38"/>
    </row>
    <row r="10" spans="1:5" ht="15" customHeight="1" x14ac:dyDescent="0.25">
      <c r="A10" s="39" t="s">
        <v>1</v>
      </c>
      <c r="B10" s="40"/>
      <c r="C10" s="40"/>
      <c r="D10" s="40"/>
      <c r="E10" s="40"/>
    </row>
    <row r="11" spans="1:5" ht="15" customHeight="1" x14ac:dyDescent="0.2">
      <c r="A11" s="41" t="s">
        <v>46</v>
      </c>
      <c r="B11" s="40"/>
      <c r="C11" s="40"/>
      <c r="D11" s="40"/>
      <c r="E11" s="42" t="s">
        <v>47</v>
      </c>
    </row>
    <row r="12" spans="1:5" ht="15" customHeight="1" x14ac:dyDescent="0.25">
      <c r="A12" s="43"/>
      <c r="B12" s="39"/>
      <c r="C12" s="40"/>
      <c r="D12" s="40"/>
      <c r="E12" s="44"/>
    </row>
    <row r="13" spans="1:5" ht="15" customHeight="1" x14ac:dyDescent="0.2">
      <c r="B13" s="45" t="s">
        <v>48</v>
      </c>
      <c r="C13" s="45" t="s">
        <v>49</v>
      </c>
      <c r="D13" s="46" t="s">
        <v>50</v>
      </c>
      <c r="E13" s="45" t="s">
        <v>51</v>
      </c>
    </row>
    <row r="14" spans="1:5" ht="15" customHeight="1" x14ac:dyDescent="0.2">
      <c r="B14" s="47">
        <v>33353</v>
      </c>
      <c r="C14" s="48"/>
      <c r="D14" s="49" t="s">
        <v>52</v>
      </c>
      <c r="E14" s="50">
        <v>9126376</v>
      </c>
    </row>
    <row r="15" spans="1:5" ht="15" customHeight="1" x14ac:dyDescent="0.2">
      <c r="B15" s="51"/>
      <c r="C15" s="52" t="s">
        <v>53</v>
      </c>
      <c r="D15" s="53"/>
      <c r="E15" s="54">
        <f>SUM(E14:E14)</f>
        <v>9126376</v>
      </c>
    </row>
    <row r="16" spans="1:5" ht="15" customHeight="1" x14ac:dyDescent="0.25">
      <c r="A16" s="55"/>
      <c r="B16" s="56"/>
      <c r="C16" s="56"/>
      <c r="D16" s="56"/>
      <c r="E16" s="56"/>
    </row>
    <row r="17" spans="1:5" ht="15" customHeight="1" x14ac:dyDescent="0.25">
      <c r="A17" s="57" t="s">
        <v>17</v>
      </c>
      <c r="B17" s="58"/>
      <c r="C17" s="58"/>
      <c r="D17" s="58"/>
      <c r="E17" s="59"/>
    </row>
    <row r="18" spans="1:5" ht="15" customHeight="1" x14ac:dyDescent="0.2">
      <c r="A18" s="41" t="s">
        <v>46</v>
      </c>
      <c r="B18" s="58"/>
      <c r="C18" s="58"/>
      <c r="D18" s="58"/>
      <c r="E18" s="60" t="s">
        <v>47</v>
      </c>
    </row>
    <row r="19" spans="1:5" ht="15" customHeight="1" x14ac:dyDescent="0.2"/>
    <row r="20" spans="1:5" ht="15" customHeight="1" x14ac:dyDescent="0.2">
      <c r="A20" s="61" t="s">
        <v>54</v>
      </c>
      <c r="E20" s="62">
        <v>9126376</v>
      </c>
    </row>
    <row r="21" spans="1:5" ht="15" customHeight="1" x14ac:dyDescent="0.2"/>
    <row r="22" spans="1:5" ht="15" customHeight="1" x14ac:dyDescent="0.2"/>
    <row r="23" spans="1:5" ht="15" customHeight="1" x14ac:dyDescent="0.25">
      <c r="A23" s="37" t="s">
        <v>55</v>
      </c>
    </row>
    <row r="24" spans="1:5" ht="15" customHeight="1" x14ac:dyDescent="0.2">
      <c r="A24" s="167" t="s">
        <v>43</v>
      </c>
      <c r="B24" s="167"/>
      <c r="C24" s="167"/>
      <c r="D24" s="167"/>
      <c r="E24" s="167"/>
    </row>
    <row r="25" spans="1:5" ht="15" customHeight="1" x14ac:dyDescent="0.2">
      <c r="A25" s="167" t="s">
        <v>56</v>
      </c>
      <c r="B25" s="167"/>
      <c r="C25" s="167"/>
      <c r="D25" s="167"/>
      <c r="E25" s="167"/>
    </row>
    <row r="26" spans="1:5" ht="15" customHeight="1" x14ac:dyDescent="0.2">
      <c r="A26" s="165" t="s">
        <v>57</v>
      </c>
      <c r="B26" s="165"/>
      <c r="C26" s="165"/>
      <c r="D26" s="165"/>
      <c r="E26" s="165"/>
    </row>
    <row r="27" spans="1:5" ht="15" customHeight="1" x14ac:dyDescent="0.2">
      <c r="A27" s="165"/>
      <c r="B27" s="165"/>
      <c r="C27" s="165"/>
      <c r="D27" s="165"/>
      <c r="E27" s="165"/>
    </row>
    <row r="28" spans="1:5" ht="15" customHeight="1" x14ac:dyDescent="0.2">
      <c r="A28" s="165"/>
      <c r="B28" s="165"/>
      <c r="C28" s="165"/>
      <c r="D28" s="165"/>
      <c r="E28" s="165"/>
    </row>
    <row r="29" spans="1:5" ht="15" customHeight="1" x14ac:dyDescent="0.2">
      <c r="A29" s="165"/>
      <c r="B29" s="165"/>
      <c r="C29" s="165"/>
      <c r="D29" s="165"/>
      <c r="E29" s="165"/>
    </row>
    <row r="30" spans="1:5" ht="15" customHeight="1" x14ac:dyDescent="0.2">
      <c r="A30" s="165"/>
      <c r="B30" s="165"/>
      <c r="C30" s="165"/>
      <c r="D30" s="165"/>
      <c r="E30" s="165"/>
    </row>
    <row r="31" spans="1:5" ht="15" customHeight="1" x14ac:dyDescent="0.2">
      <c r="A31" s="165"/>
      <c r="B31" s="165"/>
      <c r="C31" s="165"/>
      <c r="D31" s="165"/>
      <c r="E31" s="165"/>
    </row>
    <row r="32" spans="1:5" ht="15" customHeight="1" x14ac:dyDescent="0.2">
      <c r="A32" s="63"/>
      <c r="B32" s="63"/>
      <c r="C32" s="63"/>
      <c r="D32" s="63"/>
      <c r="E32" s="63"/>
    </row>
    <row r="33" spans="1:5" ht="15" customHeight="1" x14ac:dyDescent="0.25">
      <c r="A33" s="39" t="s">
        <v>1</v>
      </c>
      <c r="B33" s="40"/>
      <c r="C33" s="40"/>
      <c r="D33" s="40"/>
      <c r="E33" s="40"/>
    </row>
    <row r="34" spans="1:5" ht="15" customHeight="1" x14ac:dyDescent="0.2">
      <c r="A34" s="64" t="s">
        <v>58</v>
      </c>
      <c r="B34" s="40"/>
      <c r="C34" s="40"/>
      <c r="D34" s="40"/>
      <c r="E34" s="42" t="s">
        <v>59</v>
      </c>
    </row>
    <row r="35" spans="1:5" ht="15" customHeight="1" x14ac:dyDescent="0.25">
      <c r="A35" s="59"/>
      <c r="B35" s="57"/>
      <c r="C35" s="58"/>
      <c r="D35" s="58"/>
      <c r="E35" s="65"/>
    </row>
    <row r="36" spans="1:5" ht="15" customHeight="1" x14ac:dyDescent="0.2">
      <c r="B36" s="66" t="s">
        <v>48</v>
      </c>
      <c r="C36" s="66" t="s">
        <v>49</v>
      </c>
      <c r="D36" s="67" t="s">
        <v>50</v>
      </c>
      <c r="E36" s="68" t="s">
        <v>51</v>
      </c>
    </row>
    <row r="37" spans="1:5" ht="15" customHeight="1" x14ac:dyDescent="0.2">
      <c r="B37" s="69">
        <v>98278</v>
      </c>
      <c r="C37" s="48"/>
      <c r="D37" s="49" t="s">
        <v>60</v>
      </c>
      <c r="E37" s="50">
        <v>11039</v>
      </c>
    </row>
    <row r="38" spans="1:5" ht="15" customHeight="1" x14ac:dyDescent="0.2">
      <c r="B38" s="70"/>
      <c r="C38" s="71" t="s">
        <v>53</v>
      </c>
      <c r="D38" s="72"/>
      <c r="E38" s="73">
        <f>SUM(E37:E37)</f>
        <v>11039</v>
      </c>
    </row>
    <row r="39" spans="1:5" ht="15" customHeight="1" x14ac:dyDescent="0.25">
      <c r="A39" s="55"/>
      <c r="B39" s="56"/>
      <c r="C39" s="56"/>
      <c r="D39" s="56"/>
      <c r="E39" s="56"/>
    </row>
    <row r="40" spans="1:5" ht="15" customHeight="1" x14ac:dyDescent="0.25">
      <c r="A40" s="39" t="s">
        <v>17</v>
      </c>
      <c r="B40" s="40"/>
      <c r="C40" s="40"/>
    </row>
    <row r="41" spans="1:5" ht="15" customHeight="1" x14ac:dyDescent="0.2">
      <c r="A41" s="64" t="s">
        <v>61</v>
      </c>
      <c r="B41" s="58"/>
      <c r="C41" s="58"/>
      <c r="D41" s="58"/>
      <c r="E41" s="60" t="s">
        <v>62</v>
      </c>
    </row>
    <row r="42" spans="1:5" ht="15" customHeight="1" x14ac:dyDescent="0.2">
      <c r="A42" s="43"/>
      <c r="B42" s="74"/>
      <c r="C42" s="40"/>
      <c r="D42" s="56"/>
      <c r="E42" s="75"/>
    </row>
    <row r="43" spans="1:5" ht="15" customHeight="1" x14ac:dyDescent="0.2">
      <c r="C43" s="45" t="s">
        <v>49</v>
      </c>
      <c r="D43" s="76" t="s">
        <v>63</v>
      </c>
      <c r="E43" s="68" t="s">
        <v>51</v>
      </c>
    </row>
    <row r="44" spans="1:5" ht="15" customHeight="1" x14ac:dyDescent="0.2">
      <c r="C44" s="77">
        <v>3769</v>
      </c>
      <c r="D44" s="78" t="s">
        <v>64</v>
      </c>
      <c r="E44" s="50">
        <v>11039</v>
      </c>
    </row>
    <row r="45" spans="1:5" ht="15" customHeight="1" x14ac:dyDescent="0.2">
      <c r="C45" s="52" t="s">
        <v>53</v>
      </c>
      <c r="D45" s="79"/>
      <c r="E45" s="80">
        <f>SUM(E44:E44)</f>
        <v>11039</v>
      </c>
    </row>
    <row r="46" spans="1:5" ht="15" customHeight="1" x14ac:dyDescent="0.2"/>
    <row r="47" spans="1:5" ht="15" customHeight="1" x14ac:dyDescent="0.2"/>
    <row r="48" spans="1:5" ht="15" customHeight="1" x14ac:dyDescent="0.2"/>
    <row r="49" spans="1:5" ht="15" customHeight="1" x14ac:dyDescent="0.2"/>
    <row r="50" spans="1:5" ht="15" customHeight="1" x14ac:dyDescent="0.2"/>
    <row r="51" spans="1:5" ht="15" customHeight="1" x14ac:dyDescent="0.2"/>
    <row r="52" spans="1:5" ht="15" customHeight="1" x14ac:dyDescent="0.2"/>
    <row r="53" spans="1:5" ht="15" customHeight="1" x14ac:dyDescent="0.2"/>
    <row r="54" spans="1:5" ht="15" customHeight="1" x14ac:dyDescent="0.25">
      <c r="A54" s="37" t="s">
        <v>65</v>
      </c>
    </row>
    <row r="55" spans="1:5" ht="15" customHeight="1" x14ac:dyDescent="0.2">
      <c r="A55" s="167" t="s">
        <v>43</v>
      </c>
      <c r="B55" s="167"/>
      <c r="C55" s="167"/>
      <c r="D55" s="167"/>
      <c r="E55" s="167"/>
    </row>
    <row r="56" spans="1:5" ht="15" customHeight="1" x14ac:dyDescent="0.2">
      <c r="A56" s="165" t="s">
        <v>66</v>
      </c>
      <c r="B56" s="165"/>
      <c r="C56" s="165"/>
      <c r="D56" s="165"/>
      <c r="E56" s="165"/>
    </row>
    <row r="57" spans="1:5" ht="15" customHeight="1" x14ac:dyDescent="0.2">
      <c r="A57" s="165"/>
      <c r="B57" s="165"/>
      <c r="C57" s="165"/>
      <c r="D57" s="165"/>
      <c r="E57" s="165"/>
    </row>
    <row r="58" spans="1:5" ht="15" customHeight="1" x14ac:dyDescent="0.2">
      <c r="A58" s="165"/>
      <c r="B58" s="165"/>
      <c r="C58" s="165"/>
      <c r="D58" s="165"/>
      <c r="E58" s="165"/>
    </row>
    <row r="59" spans="1:5" ht="15" customHeight="1" x14ac:dyDescent="0.2">
      <c r="A59" s="165"/>
      <c r="B59" s="165"/>
      <c r="C59" s="165"/>
      <c r="D59" s="165"/>
      <c r="E59" s="165"/>
    </row>
    <row r="60" spans="1:5" ht="15" customHeight="1" x14ac:dyDescent="0.2">
      <c r="A60" s="165"/>
      <c r="B60" s="165"/>
      <c r="C60" s="165"/>
      <c r="D60" s="165"/>
      <c r="E60" s="165"/>
    </row>
    <row r="61" spans="1:5" ht="15" customHeight="1" x14ac:dyDescent="0.2">
      <c r="A61" s="165"/>
      <c r="B61" s="165"/>
      <c r="C61" s="165"/>
      <c r="D61" s="165"/>
      <c r="E61" s="165"/>
    </row>
    <row r="62" spans="1:5" ht="15" customHeight="1" x14ac:dyDescent="0.2">
      <c r="A62" s="165"/>
      <c r="B62" s="165"/>
      <c r="C62" s="165"/>
      <c r="D62" s="165"/>
      <c r="E62" s="165"/>
    </row>
    <row r="63" spans="1:5" ht="15" customHeight="1" x14ac:dyDescent="0.2"/>
    <row r="64" spans="1:5" ht="15" customHeight="1" x14ac:dyDescent="0.25">
      <c r="A64" s="57" t="s">
        <v>1</v>
      </c>
      <c r="B64" s="58"/>
      <c r="C64" s="58"/>
      <c r="D64" s="58"/>
      <c r="E64" s="58"/>
    </row>
    <row r="65" spans="1:5" ht="15" customHeight="1" x14ac:dyDescent="0.2">
      <c r="A65" s="64" t="s">
        <v>58</v>
      </c>
      <c r="B65" s="58"/>
      <c r="C65" s="58"/>
      <c r="D65" s="58"/>
      <c r="E65" s="60" t="s">
        <v>59</v>
      </c>
    </row>
    <row r="66" spans="1:5" ht="15" customHeight="1" x14ac:dyDescent="0.25">
      <c r="A66" s="59"/>
      <c r="B66" s="57"/>
      <c r="C66" s="58"/>
      <c r="D66" s="58"/>
      <c r="E66" s="65"/>
    </row>
    <row r="67" spans="1:5" ht="15" customHeight="1" x14ac:dyDescent="0.2">
      <c r="B67" s="45" t="s">
        <v>48</v>
      </c>
      <c r="C67" s="66" t="s">
        <v>49</v>
      </c>
      <c r="D67" s="67" t="s">
        <v>50</v>
      </c>
      <c r="E67" s="68" t="s">
        <v>51</v>
      </c>
    </row>
    <row r="68" spans="1:5" ht="15" customHeight="1" x14ac:dyDescent="0.2">
      <c r="B68" s="69">
        <v>305</v>
      </c>
      <c r="C68" s="81">
        <v>6172</v>
      </c>
      <c r="D68" s="78" t="s">
        <v>67</v>
      </c>
      <c r="E68" s="82">
        <v>113718</v>
      </c>
    </row>
    <row r="69" spans="1:5" ht="15" customHeight="1" x14ac:dyDescent="0.2">
      <c r="B69" s="69"/>
      <c r="C69" s="71" t="s">
        <v>53</v>
      </c>
      <c r="D69" s="72"/>
      <c r="E69" s="73">
        <f>SUM(E68:E68)</f>
        <v>113718</v>
      </c>
    </row>
    <row r="70" spans="1:5" ht="15" customHeight="1" x14ac:dyDescent="0.2"/>
    <row r="71" spans="1:5" ht="15" customHeight="1" x14ac:dyDescent="0.25">
      <c r="A71" s="57" t="s">
        <v>17</v>
      </c>
      <c r="B71" s="58"/>
      <c r="C71" s="58"/>
      <c r="D71" s="58"/>
      <c r="E71" s="58"/>
    </row>
    <row r="72" spans="1:5" ht="15" customHeight="1" x14ac:dyDescent="0.2">
      <c r="A72" s="64" t="s">
        <v>68</v>
      </c>
      <c r="B72" s="83"/>
      <c r="C72" s="83"/>
      <c r="D72" s="83"/>
      <c r="E72" s="59" t="s">
        <v>69</v>
      </c>
    </row>
    <row r="73" spans="1:5" ht="15" customHeight="1" x14ac:dyDescent="0.25">
      <c r="A73" s="57"/>
      <c r="B73" s="59"/>
      <c r="C73" s="58"/>
      <c r="D73" s="58"/>
      <c r="E73" s="65"/>
    </row>
    <row r="74" spans="1:5" ht="15" customHeight="1" x14ac:dyDescent="0.2">
      <c r="A74" s="84"/>
      <c r="B74" s="45" t="s">
        <v>48</v>
      </c>
      <c r="C74" s="66" t="s">
        <v>49</v>
      </c>
      <c r="D74" s="85" t="s">
        <v>50</v>
      </c>
      <c r="E74" s="68" t="s">
        <v>51</v>
      </c>
    </row>
    <row r="75" spans="1:5" ht="15" customHeight="1" x14ac:dyDescent="0.2">
      <c r="A75" s="86"/>
      <c r="B75" s="69">
        <v>305</v>
      </c>
      <c r="C75" s="77"/>
      <c r="D75" s="87" t="s">
        <v>70</v>
      </c>
      <c r="E75" s="82">
        <v>113718</v>
      </c>
    </row>
    <row r="76" spans="1:5" ht="15" customHeight="1" x14ac:dyDescent="0.2">
      <c r="A76" s="88"/>
      <c r="B76" s="89"/>
      <c r="C76" s="71" t="s">
        <v>53</v>
      </c>
      <c r="D76" s="90"/>
      <c r="E76" s="91">
        <f>SUM(E75:E75)</f>
        <v>113718</v>
      </c>
    </row>
    <row r="77" spans="1:5" ht="15" customHeight="1" x14ac:dyDescent="0.2"/>
    <row r="78" spans="1:5" ht="15" customHeight="1" x14ac:dyDescent="0.2"/>
    <row r="79" spans="1:5" ht="15" customHeight="1" x14ac:dyDescent="0.25">
      <c r="A79" s="37" t="s">
        <v>71</v>
      </c>
    </row>
    <row r="80" spans="1:5" ht="15" customHeight="1" x14ac:dyDescent="0.2">
      <c r="A80" s="167" t="s">
        <v>43</v>
      </c>
      <c r="B80" s="167"/>
      <c r="C80" s="167"/>
      <c r="D80" s="167"/>
      <c r="E80" s="167"/>
    </row>
    <row r="81" spans="1:5" ht="15" customHeight="1" x14ac:dyDescent="0.2">
      <c r="A81" s="165" t="s">
        <v>72</v>
      </c>
      <c r="B81" s="165"/>
      <c r="C81" s="165"/>
      <c r="D81" s="165"/>
      <c r="E81" s="165"/>
    </row>
    <row r="82" spans="1:5" ht="15" customHeight="1" x14ac:dyDescent="0.2">
      <c r="A82" s="165"/>
      <c r="B82" s="165"/>
      <c r="C82" s="165"/>
      <c r="D82" s="165"/>
      <c r="E82" s="165"/>
    </row>
    <row r="83" spans="1:5" ht="15" customHeight="1" x14ac:dyDescent="0.2">
      <c r="A83" s="165"/>
      <c r="B83" s="165"/>
      <c r="C83" s="165"/>
      <c r="D83" s="165"/>
      <c r="E83" s="165"/>
    </row>
    <row r="84" spans="1:5" ht="15" customHeight="1" x14ac:dyDescent="0.2">
      <c r="A84" s="165"/>
      <c r="B84" s="165"/>
      <c r="C84" s="165"/>
      <c r="D84" s="165"/>
      <c r="E84" s="165"/>
    </row>
    <row r="85" spans="1:5" ht="15" customHeight="1" x14ac:dyDescent="0.2">
      <c r="A85" s="165"/>
      <c r="B85" s="165"/>
      <c r="C85" s="165"/>
      <c r="D85" s="165"/>
      <c r="E85" s="165"/>
    </row>
    <row r="86" spans="1:5" ht="15" customHeight="1" x14ac:dyDescent="0.2">
      <c r="A86" s="165"/>
      <c r="B86" s="165"/>
      <c r="C86" s="165"/>
      <c r="D86" s="165"/>
      <c r="E86" s="165"/>
    </row>
    <row r="87" spans="1:5" ht="15" customHeight="1" x14ac:dyDescent="0.2">
      <c r="A87" s="165"/>
      <c r="B87" s="165"/>
      <c r="C87" s="165"/>
      <c r="D87" s="165"/>
      <c r="E87" s="165"/>
    </row>
    <row r="88" spans="1:5" ht="15" customHeight="1" x14ac:dyDescent="0.2">
      <c r="A88" s="165"/>
      <c r="B88" s="165"/>
      <c r="C88" s="165"/>
      <c r="D88" s="165"/>
      <c r="E88" s="165"/>
    </row>
    <row r="89" spans="1:5" ht="15" customHeight="1" x14ac:dyDescent="0.2"/>
    <row r="90" spans="1:5" ht="15" customHeight="1" x14ac:dyDescent="0.25">
      <c r="A90" s="57" t="s">
        <v>1</v>
      </c>
      <c r="B90" s="58"/>
      <c r="C90" s="58"/>
      <c r="D90" s="58"/>
      <c r="E90" s="58"/>
    </row>
    <row r="91" spans="1:5" ht="15" customHeight="1" x14ac:dyDescent="0.2">
      <c r="A91" s="64" t="s">
        <v>58</v>
      </c>
      <c r="B91" s="58"/>
      <c r="C91" s="58"/>
      <c r="D91" s="58"/>
      <c r="E91" s="60" t="s">
        <v>59</v>
      </c>
    </row>
    <row r="92" spans="1:5" ht="15" customHeight="1" x14ac:dyDescent="0.25">
      <c r="A92" s="59"/>
      <c r="B92" s="57"/>
      <c r="C92" s="58"/>
      <c r="D92" s="58"/>
      <c r="E92" s="65"/>
    </row>
    <row r="93" spans="1:5" ht="15" customHeight="1" x14ac:dyDescent="0.2">
      <c r="B93" s="45" t="s">
        <v>48</v>
      </c>
      <c r="C93" s="66" t="s">
        <v>49</v>
      </c>
      <c r="D93" s="67" t="s">
        <v>50</v>
      </c>
      <c r="E93" s="68" t="s">
        <v>51</v>
      </c>
    </row>
    <row r="94" spans="1:5" ht="15" customHeight="1" x14ac:dyDescent="0.2">
      <c r="B94" s="69">
        <v>305</v>
      </c>
      <c r="C94" s="81">
        <v>6172</v>
      </c>
      <c r="D94" s="78" t="s">
        <v>67</v>
      </c>
      <c r="E94" s="82">
        <v>129230</v>
      </c>
    </row>
    <row r="95" spans="1:5" ht="15" customHeight="1" x14ac:dyDescent="0.2">
      <c r="B95" s="69"/>
      <c r="C95" s="71" t="s">
        <v>53</v>
      </c>
      <c r="D95" s="72"/>
      <c r="E95" s="73">
        <f>SUM(E94:E94)</f>
        <v>129230</v>
      </c>
    </row>
    <row r="96" spans="1:5" ht="15" customHeight="1" x14ac:dyDescent="0.2"/>
    <row r="97" spans="1:5" ht="15" customHeight="1" x14ac:dyDescent="0.25">
      <c r="A97" s="57" t="s">
        <v>17</v>
      </c>
      <c r="B97" s="58"/>
      <c r="C97" s="58"/>
      <c r="D97" s="58"/>
      <c r="E97" s="58"/>
    </row>
    <row r="98" spans="1:5" ht="15" customHeight="1" x14ac:dyDescent="0.2">
      <c r="A98" s="64" t="s">
        <v>68</v>
      </c>
      <c r="B98" s="83"/>
      <c r="C98" s="83"/>
      <c r="D98" s="83"/>
      <c r="E98" s="59" t="s">
        <v>69</v>
      </c>
    </row>
    <row r="99" spans="1:5" ht="15" customHeight="1" x14ac:dyDescent="0.25">
      <c r="A99" s="57"/>
      <c r="B99" s="59"/>
      <c r="C99" s="58"/>
      <c r="D99" s="58"/>
      <c r="E99" s="65"/>
    </row>
    <row r="100" spans="1:5" ht="15" customHeight="1" x14ac:dyDescent="0.2">
      <c r="A100" s="84"/>
      <c r="B100" s="45" t="s">
        <v>48</v>
      </c>
      <c r="C100" s="66" t="s">
        <v>49</v>
      </c>
      <c r="D100" s="85" t="s">
        <v>50</v>
      </c>
      <c r="E100" s="68" t="s">
        <v>51</v>
      </c>
    </row>
    <row r="101" spans="1:5" ht="15" customHeight="1" x14ac:dyDescent="0.2">
      <c r="A101" s="86"/>
      <c r="B101" s="69">
        <v>305</v>
      </c>
      <c r="C101" s="77"/>
      <c r="D101" s="87" t="s">
        <v>70</v>
      </c>
      <c r="E101" s="82">
        <v>129230</v>
      </c>
    </row>
    <row r="102" spans="1:5" ht="15" customHeight="1" x14ac:dyDescent="0.2">
      <c r="A102" s="88"/>
      <c r="B102" s="89"/>
      <c r="C102" s="71" t="s">
        <v>53</v>
      </c>
      <c r="D102" s="90"/>
      <c r="E102" s="91">
        <f>SUM(E101:E101)</f>
        <v>129230</v>
      </c>
    </row>
    <row r="103" spans="1:5" ht="15" customHeight="1" x14ac:dyDescent="0.2"/>
    <row r="104" spans="1:5" ht="15" customHeight="1" x14ac:dyDescent="0.2"/>
    <row r="105" spans="1:5" ht="15" customHeight="1" x14ac:dyDescent="0.2"/>
    <row r="106" spans="1:5" ht="15" customHeight="1" x14ac:dyDescent="0.25">
      <c r="A106" s="37" t="s">
        <v>73</v>
      </c>
    </row>
    <row r="107" spans="1:5" ht="15" customHeight="1" x14ac:dyDescent="0.2">
      <c r="A107" s="167" t="s">
        <v>74</v>
      </c>
      <c r="B107" s="167"/>
      <c r="C107" s="167"/>
      <c r="D107" s="167"/>
      <c r="E107" s="167"/>
    </row>
    <row r="108" spans="1:5" ht="15" customHeight="1" x14ac:dyDescent="0.2">
      <c r="A108" s="165" t="s">
        <v>75</v>
      </c>
      <c r="B108" s="165"/>
      <c r="C108" s="165"/>
      <c r="D108" s="165"/>
      <c r="E108" s="165"/>
    </row>
    <row r="109" spans="1:5" ht="15" customHeight="1" x14ac:dyDescent="0.2">
      <c r="A109" s="165"/>
      <c r="B109" s="165"/>
      <c r="C109" s="165"/>
      <c r="D109" s="165"/>
      <c r="E109" s="165"/>
    </row>
    <row r="110" spans="1:5" ht="15" customHeight="1" x14ac:dyDescent="0.2">
      <c r="A110" s="165"/>
      <c r="B110" s="165"/>
      <c r="C110" s="165"/>
      <c r="D110" s="165"/>
      <c r="E110" s="165"/>
    </row>
    <row r="111" spans="1:5" ht="15" customHeight="1" x14ac:dyDescent="0.2">
      <c r="A111" s="165"/>
      <c r="B111" s="165"/>
      <c r="C111" s="165"/>
      <c r="D111" s="165"/>
      <c r="E111" s="165"/>
    </row>
    <row r="112" spans="1:5" ht="15" customHeight="1" x14ac:dyDescent="0.2">
      <c r="A112" s="165"/>
      <c r="B112" s="165"/>
      <c r="C112" s="165"/>
      <c r="D112" s="165"/>
      <c r="E112" s="165"/>
    </row>
    <row r="113" spans="1:5" ht="15" customHeight="1" x14ac:dyDescent="0.2">
      <c r="A113" s="165"/>
      <c r="B113" s="165"/>
      <c r="C113" s="165"/>
      <c r="D113" s="165"/>
      <c r="E113" s="165"/>
    </row>
    <row r="114" spans="1:5" ht="15" customHeight="1" x14ac:dyDescent="0.2">
      <c r="A114" s="165"/>
      <c r="B114" s="165"/>
      <c r="C114" s="165"/>
      <c r="D114" s="165"/>
      <c r="E114" s="165"/>
    </row>
    <row r="115" spans="1:5" ht="15" customHeight="1" x14ac:dyDescent="0.2">
      <c r="A115" s="165"/>
      <c r="B115" s="165"/>
      <c r="C115" s="165"/>
      <c r="D115" s="165"/>
      <c r="E115" s="165"/>
    </row>
    <row r="116" spans="1:5" ht="15" customHeight="1" x14ac:dyDescent="0.2">
      <c r="A116" s="165"/>
      <c r="B116" s="165"/>
      <c r="C116" s="165"/>
      <c r="D116" s="165"/>
      <c r="E116" s="165"/>
    </row>
    <row r="117" spans="1:5" ht="15" customHeight="1" x14ac:dyDescent="0.2">
      <c r="A117" s="165"/>
      <c r="B117" s="165"/>
      <c r="C117" s="165"/>
      <c r="D117" s="165"/>
      <c r="E117" s="165"/>
    </row>
    <row r="118" spans="1:5" ht="15" customHeight="1" x14ac:dyDescent="0.2"/>
    <row r="119" spans="1:5" ht="15" customHeight="1" x14ac:dyDescent="0.25">
      <c r="A119" s="39" t="s">
        <v>1</v>
      </c>
      <c r="B119" s="40"/>
      <c r="C119" s="40"/>
      <c r="D119" s="40"/>
      <c r="E119" s="40"/>
    </row>
    <row r="120" spans="1:5" ht="15" customHeight="1" x14ac:dyDescent="0.2">
      <c r="A120" s="41" t="s">
        <v>46</v>
      </c>
      <c r="B120" s="40"/>
      <c r="C120" s="40"/>
      <c r="D120" s="40"/>
      <c r="E120" s="42" t="s">
        <v>47</v>
      </c>
    </row>
    <row r="121" spans="1:5" ht="15" customHeight="1" x14ac:dyDescent="0.25">
      <c r="A121" s="43"/>
      <c r="B121" s="39"/>
      <c r="C121" s="40"/>
      <c r="D121" s="40"/>
      <c r="E121" s="44"/>
    </row>
    <row r="122" spans="1:5" ht="15" customHeight="1" x14ac:dyDescent="0.2">
      <c r="A122" s="59"/>
      <c r="B122" s="45" t="s">
        <v>48</v>
      </c>
      <c r="C122" s="45" t="s">
        <v>49</v>
      </c>
      <c r="D122" s="46" t="s">
        <v>50</v>
      </c>
      <c r="E122" s="45" t="s">
        <v>51</v>
      </c>
    </row>
    <row r="123" spans="1:5" ht="15" customHeight="1" x14ac:dyDescent="0.2">
      <c r="A123" s="59"/>
      <c r="B123" s="47">
        <v>33215</v>
      </c>
      <c r="C123" s="48"/>
      <c r="D123" s="49" t="s">
        <v>52</v>
      </c>
      <c r="E123" s="50">
        <f>-376856-102502.3</f>
        <v>-479358.3</v>
      </c>
    </row>
    <row r="124" spans="1:5" ht="15" customHeight="1" x14ac:dyDescent="0.2">
      <c r="A124" s="59"/>
      <c r="B124" s="51"/>
      <c r="C124" s="52" t="s">
        <v>53</v>
      </c>
      <c r="D124" s="53"/>
      <c r="E124" s="54">
        <f>SUM(E123:E123)</f>
        <v>-479358.3</v>
      </c>
    </row>
    <row r="125" spans="1:5" ht="15" customHeight="1" x14ac:dyDescent="0.2">
      <c r="A125" s="59"/>
      <c r="B125" s="92"/>
      <c r="C125" s="93"/>
      <c r="D125" s="40"/>
      <c r="E125" s="94"/>
    </row>
    <row r="126" spans="1:5" ht="15" customHeight="1" x14ac:dyDescent="0.25">
      <c r="A126" s="57" t="s">
        <v>17</v>
      </c>
      <c r="B126" s="58"/>
      <c r="C126" s="58"/>
      <c r="D126" s="58"/>
      <c r="E126" s="59"/>
    </row>
    <row r="127" spans="1:5" ht="15" customHeight="1" x14ac:dyDescent="0.2">
      <c r="A127" s="41" t="s">
        <v>46</v>
      </c>
      <c r="B127" s="40"/>
      <c r="C127" s="40"/>
      <c r="D127" s="40"/>
      <c r="E127" s="42" t="s">
        <v>47</v>
      </c>
    </row>
    <row r="128" spans="1:5" ht="15" customHeight="1" x14ac:dyDescent="0.2">
      <c r="A128" s="64"/>
      <c r="B128" s="59"/>
      <c r="C128" s="58"/>
      <c r="D128" s="58"/>
      <c r="E128" s="65"/>
    </row>
    <row r="129" spans="1:5" ht="15" customHeight="1" x14ac:dyDescent="0.2">
      <c r="A129" s="84"/>
      <c r="B129" s="84"/>
      <c r="C129" s="66" t="s">
        <v>49</v>
      </c>
      <c r="D129" s="67" t="s">
        <v>63</v>
      </c>
      <c r="E129" s="68" t="s">
        <v>51</v>
      </c>
    </row>
    <row r="130" spans="1:5" ht="15" customHeight="1" x14ac:dyDescent="0.2">
      <c r="A130" s="86"/>
      <c r="B130" s="95"/>
      <c r="C130" s="77">
        <v>3113</v>
      </c>
      <c r="D130" s="78" t="s">
        <v>76</v>
      </c>
      <c r="E130" s="50">
        <v>-102502.3</v>
      </c>
    </row>
    <row r="131" spans="1:5" ht="15" customHeight="1" x14ac:dyDescent="0.2">
      <c r="A131" s="86"/>
      <c r="B131" s="95"/>
      <c r="C131" s="77">
        <v>3114</v>
      </c>
      <c r="D131" s="78" t="s">
        <v>76</v>
      </c>
      <c r="E131" s="50">
        <v>-376856</v>
      </c>
    </row>
    <row r="132" spans="1:5" ht="15" customHeight="1" x14ac:dyDescent="0.2">
      <c r="A132" s="96"/>
      <c r="B132" s="96"/>
      <c r="C132" s="71" t="s">
        <v>53</v>
      </c>
      <c r="D132" s="72"/>
      <c r="E132" s="73">
        <f>SUM(E130:E131)</f>
        <v>-479358.3</v>
      </c>
    </row>
    <row r="133" spans="1:5" ht="15" customHeight="1" x14ac:dyDescent="0.2"/>
    <row r="134" spans="1:5" ht="15" customHeight="1" x14ac:dyDescent="0.2"/>
    <row r="135" spans="1:5" ht="15" customHeight="1" x14ac:dyDescent="0.25">
      <c r="A135" s="37" t="s">
        <v>77</v>
      </c>
    </row>
    <row r="136" spans="1:5" ht="15" customHeight="1" x14ac:dyDescent="0.2">
      <c r="A136" s="167" t="s">
        <v>74</v>
      </c>
      <c r="B136" s="167"/>
      <c r="C136" s="167"/>
      <c r="D136" s="167"/>
      <c r="E136" s="167"/>
    </row>
    <row r="137" spans="1:5" ht="15" customHeight="1" x14ac:dyDescent="0.2">
      <c r="A137" s="165" t="s">
        <v>78</v>
      </c>
      <c r="B137" s="165"/>
      <c r="C137" s="165"/>
      <c r="D137" s="165"/>
      <c r="E137" s="165"/>
    </row>
    <row r="138" spans="1:5" ht="15" customHeight="1" x14ac:dyDescent="0.2">
      <c r="A138" s="165"/>
      <c r="B138" s="165"/>
      <c r="C138" s="165"/>
      <c r="D138" s="165"/>
      <c r="E138" s="165"/>
    </row>
    <row r="139" spans="1:5" ht="15" customHeight="1" x14ac:dyDescent="0.2">
      <c r="A139" s="165"/>
      <c r="B139" s="165"/>
      <c r="C139" s="165"/>
      <c r="D139" s="165"/>
      <c r="E139" s="165"/>
    </row>
    <row r="140" spans="1:5" ht="15" customHeight="1" x14ac:dyDescent="0.2">
      <c r="A140" s="165"/>
      <c r="B140" s="165"/>
      <c r="C140" s="165"/>
      <c r="D140" s="165"/>
      <c r="E140" s="165"/>
    </row>
    <row r="141" spans="1:5" ht="15" customHeight="1" x14ac:dyDescent="0.2">
      <c r="A141" s="165"/>
      <c r="B141" s="165"/>
      <c r="C141" s="165"/>
      <c r="D141" s="165"/>
      <c r="E141" s="165"/>
    </row>
    <row r="142" spans="1:5" ht="15" customHeight="1" x14ac:dyDescent="0.2">
      <c r="A142" s="165"/>
      <c r="B142" s="165"/>
      <c r="C142" s="165"/>
      <c r="D142" s="165"/>
      <c r="E142" s="165"/>
    </row>
    <row r="143" spans="1:5" ht="15" customHeight="1" x14ac:dyDescent="0.2">
      <c r="A143" s="165"/>
      <c r="B143" s="165"/>
      <c r="C143" s="165"/>
      <c r="D143" s="165"/>
      <c r="E143" s="165"/>
    </row>
    <row r="144" spans="1:5" ht="15" customHeight="1" x14ac:dyDescent="0.2">
      <c r="A144" s="165"/>
      <c r="B144" s="165"/>
      <c r="C144" s="165"/>
      <c r="D144" s="165"/>
      <c r="E144" s="165"/>
    </row>
    <row r="145" spans="1:5" ht="15" customHeight="1" x14ac:dyDescent="0.2">
      <c r="A145" s="165"/>
      <c r="B145" s="165"/>
      <c r="C145" s="165"/>
      <c r="D145" s="165"/>
      <c r="E145" s="165"/>
    </row>
    <row r="146" spans="1:5" ht="15" customHeight="1" x14ac:dyDescent="0.2">
      <c r="A146" s="165"/>
      <c r="B146" s="165"/>
      <c r="C146" s="165"/>
      <c r="D146" s="165"/>
      <c r="E146" s="165"/>
    </row>
    <row r="147" spans="1:5" ht="15" customHeight="1" x14ac:dyDescent="0.2"/>
    <row r="148" spans="1:5" ht="15" customHeight="1" x14ac:dyDescent="0.25">
      <c r="A148" s="39" t="s">
        <v>1</v>
      </c>
      <c r="B148" s="40"/>
      <c r="C148" s="40"/>
      <c r="D148" s="40"/>
      <c r="E148" s="40"/>
    </row>
    <row r="149" spans="1:5" ht="15" customHeight="1" x14ac:dyDescent="0.2">
      <c r="A149" s="41" t="s">
        <v>46</v>
      </c>
      <c r="B149" s="58"/>
      <c r="C149" s="58"/>
      <c r="D149" s="58"/>
      <c r="E149" s="60" t="s">
        <v>47</v>
      </c>
    </row>
    <row r="150" spans="1:5" ht="15" customHeight="1" x14ac:dyDescent="0.25">
      <c r="A150" s="43"/>
      <c r="B150" s="39"/>
      <c r="C150" s="40"/>
      <c r="D150" s="40"/>
      <c r="E150" s="44"/>
    </row>
    <row r="151" spans="1:5" ht="15" customHeight="1" x14ac:dyDescent="0.2">
      <c r="A151" s="59"/>
      <c r="B151" s="45" t="s">
        <v>48</v>
      </c>
      <c r="C151" s="45" t="s">
        <v>49</v>
      </c>
      <c r="D151" s="46" t="s">
        <v>50</v>
      </c>
      <c r="E151" s="45" t="s">
        <v>51</v>
      </c>
    </row>
    <row r="152" spans="1:5" ht="15" customHeight="1" x14ac:dyDescent="0.2">
      <c r="A152" s="59"/>
      <c r="B152" s="47">
        <v>33457</v>
      </c>
      <c r="C152" s="48"/>
      <c r="D152" s="49" t="s">
        <v>52</v>
      </c>
      <c r="E152" s="50">
        <v>-18652</v>
      </c>
    </row>
    <row r="153" spans="1:5" ht="15" customHeight="1" x14ac:dyDescent="0.2">
      <c r="A153" s="59"/>
      <c r="B153" s="51"/>
      <c r="C153" s="52" t="s">
        <v>53</v>
      </c>
      <c r="D153" s="53"/>
      <c r="E153" s="54">
        <f>SUM(E152:E152)</f>
        <v>-18652</v>
      </c>
    </row>
    <row r="154" spans="1:5" ht="15" customHeight="1" x14ac:dyDescent="0.2">
      <c r="A154" s="59"/>
      <c r="B154" s="92"/>
      <c r="C154" s="93"/>
      <c r="D154" s="40"/>
      <c r="E154" s="94"/>
    </row>
    <row r="155" spans="1:5" ht="15" customHeight="1" x14ac:dyDescent="0.2">
      <c r="A155" s="59"/>
      <c r="B155" s="92"/>
      <c r="C155" s="93"/>
      <c r="D155" s="40"/>
      <c r="E155" s="94"/>
    </row>
    <row r="156" spans="1:5" ht="15" customHeight="1" x14ac:dyDescent="0.2">
      <c r="A156" s="59"/>
      <c r="B156" s="92"/>
      <c r="C156" s="93"/>
      <c r="D156" s="40"/>
      <c r="E156" s="94"/>
    </row>
    <row r="157" spans="1:5" ht="15" customHeight="1" x14ac:dyDescent="0.2">
      <c r="A157" s="59"/>
      <c r="B157" s="92"/>
      <c r="C157" s="93"/>
      <c r="D157" s="40"/>
      <c r="E157" s="94"/>
    </row>
    <row r="158" spans="1:5" ht="15" customHeight="1" x14ac:dyDescent="0.25">
      <c r="A158" s="39" t="s">
        <v>17</v>
      </c>
      <c r="B158" s="40"/>
      <c r="C158" s="40"/>
      <c r="D158" s="40"/>
      <c r="E158" s="43"/>
    </row>
    <row r="159" spans="1:5" ht="15" customHeight="1" x14ac:dyDescent="0.2">
      <c r="A159" s="41" t="s">
        <v>46</v>
      </c>
      <c r="B159" s="58"/>
      <c r="C159" s="58"/>
      <c r="D159" s="58"/>
      <c r="E159" s="60" t="s">
        <v>47</v>
      </c>
    </row>
    <row r="160" spans="1:5" ht="15" customHeight="1" x14ac:dyDescent="0.2">
      <c r="A160" s="59"/>
      <c r="B160" s="59"/>
      <c r="C160" s="59"/>
      <c r="D160" s="59"/>
      <c r="E160" s="59"/>
    </row>
    <row r="161" spans="1:5" ht="15" customHeight="1" x14ac:dyDescent="0.2">
      <c r="A161" s="59"/>
      <c r="B161" s="97"/>
      <c r="C161" s="45" t="s">
        <v>49</v>
      </c>
      <c r="D161" s="67" t="s">
        <v>63</v>
      </c>
      <c r="E161" s="45" t="s">
        <v>51</v>
      </c>
    </row>
    <row r="162" spans="1:5" ht="15" customHeight="1" x14ac:dyDescent="0.2">
      <c r="A162" s="59"/>
      <c r="B162" s="98"/>
      <c r="C162" s="48">
        <v>3113</v>
      </c>
      <c r="D162" s="99" t="s">
        <v>79</v>
      </c>
      <c r="E162" s="50">
        <v>-18652</v>
      </c>
    </row>
    <row r="163" spans="1:5" ht="15" customHeight="1" x14ac:dyDescent="0.2">
      <c r="A163" s="59"/>
      <c r="B163" s="100"/>
      <c r="C163" s="52" t="s">
        <v>53</v>
      </c>
      <c r="D163" s="53"/>
      <c r="E163" s="54">
        <f>SUM(E162:E162)</f>
        <v>-18652</v>
      </c>
    </row>
    <row r="164" spans="1:5" ht="15" customHeight="1" x14ac:dyDescent="0.2"/>
    <row r="165" spans="1:5" ht="15" customHeight="1" x14ac:dyDescent="0.2"/>
    <row r="166" spans="1:5" ht="15" customHeight="1" x14ac:dyDescent="0.25">
      <c r="A166" s="37" t="s">
        <v>80</v>
      </c>
    </row>
    <row r="167" spans="1:5" ht="15" customHeight="1" x14ac:dyDescent="0.2">
      <c r="A167" s="168" t="s">
        <v>81</v>
      </c>
      <c r="B167" s="168"/>
      <c r="C167" s="168"/>
      <c r="D167" s="168"/>
      <c r="E167" s="168"/>
    </row>
    <row r="168" spans="1:5" ht="15" customHeight="1" x14ac:dyDescent="0.2">
      <c r="A168" s="168"/>
      <c r="B168" s="168"/>
      <c r="C168" s="168"/>
      <c r="D168" s="168"/>
      <c r="E168" s="168"/>
    </row>
    <row r="169" spans="1:5" ht="15" customHeight="1" x14ac:dyDescent="0.2">
      <c r="A169" s="165" t="s">
        <v>82</v>
      </c>
      <c r="B169" s="165"/>
      <c r="C169" s="165"/>
      <c r="D169" s="165"/>
      <c r="E169" s="165"/>
    </row>
    <row r="170" spans="1:5" ht="15" customHeight="1" x14ac:dyDescent="0.2">
      <c r="A170" s="165"/>
      <c r="B170" s="165"/>
      <c r="C170" s="165"/>
      <c r="D170" s="165"/>
      <c r="E170" s="165"/>
    </row>
    <row r="171" spans="1:5" ht="15" customHeight="1" x14ac:dyDescent="0.2">
      <c r="A171" s="165"/>
      <c r="B171" s="165"/>
      <c r="C171" s="165"/>
      <c r="D171" s="165"/>
      <c r="E171" s="165"/>
    </row>
    <row r="172" spans="1:5" ht="15" customHeight="1" x14ac:dyDescent="0.2">
      <c r="A172" s="165"/>
      <c r="B172" s="165"/>
      <c r="C172" s="165"/>
      <c r="D172" s="165"/>
      <c r="E172" s="165"/>
    </row>
    <row r="173" spans="1:5" ht="15" customHeight="1" x14ac:dyDescent="0.2">
      <c r="A173" s="165"/>
      <c r="B173" s="165"/>
      <c r="C173" s="165"/>
      <c r="D173" s="165"/>
      <c r="E173" s="165"/>
    </row>
    <row r="174" spans="1:5" ht="15" customHeight="1" x14ac:dyDescent="0.2">
      <c r="A174" s="165"/>
      <c r="B174" s="165"/>
      <c r="C174" s="165"/>
      <c r="D174" s="165"/>
      <c r="E174" s="165"/>
    </row>
    <row r="175" spans="1:5" ht="15" customHeight="1" x14ac:dyDescent="0.2">
      <c r="A175" s="165"/>
      <c r="B175" s="165"/>
      <c r="C175" s="165"/>
      <c r="D175" s="165"/>
      <c r="E175" s="165"/>
    </row>
    <row r="176" spans="1:5" ht="15" customHeight="1" x14ac:dyDescent="0.2">
      <c r="A176" s="165"/>
      <c r="B176" s="165"/>
      <c r="C176" s="165"/>
      <c r="D176" s="165"/>
      <c r="E176" s="165"/>
    </row>
    <row r="177" spans="1:5" ht="15" customHeight="1" x14ac:dyDescent="0.2">
      <c r="A177" s="165"/>
      <c r="B177" s="165"/>
      <c r="C177" s="165"/>
      <c r="D177" s="165"/>
      <c r="E177" s="165"/>
    </row>
    <row r="178" spans="1:5" ht="15" customHeight="1" x14ac:dyDescent="0.2"/>
    <row r="179" spans="1:5" ht="15" customHeight="1" x14ac:dyDescent="0.25">
      <c r="A179" s="39" t="s">
        <v>17</v>
      </c>
      <c r="B179" s="40"/>
      <c r="C179" s="40"/>
      <c r="D179" s="40"/>
      <c r="E179" s="40"/>
    </row>
    <row r="180" spans="1:5" ht="15" customHeight="1" x14ac:dyDescent="0.2">
      <c r="A180" s="41" t="s">
        <v>58</v>
      </c>
      <c r="B180" s="40"/>
      <c r="C180" s="40"/>
      <c r="D180" s="40"/>
      <c r="E180" s="42" t="s">
        <v>59</v>
      </c>
    </row>
    <row r="181" spans="1:5" ht="15" customHeight="1" x14ac:dyDescent="0.25">
      <c r="A181" s="39"/>
      <c r="B181" s="101"/>
      <c r="C181" s="40"/>
      <c r="D181" s="40"/>
      <c r="E181" s="44"/>
    </row>
    <row r="182" spans="1:5" ht="15" customHeight="1" x14ac:dyDescent="0.2">
      <c r="B182" s="45" t="s">
        <v>48</v>
      </c>
      <c r="C182" s="45" t="s">
        <v>49</v>
      </c>
      <c r="D182" s="76" t="s">
        <v>63</v>
      </c>
      <c r="E182" s="68" t="s">
        <v>51</v>
      </c>
    </row>
    <row r="183" spans="1:5" ht="15" customHeight="1" x14ac:dyDescent="0.2">
      <c r="B183" s="102">
        <v>13307</v>
      </c>
      <c r="C183" s="103">
        <v>4324</v>
      </c>
      <c r="D183" s="104" t="s">
        <v>83</v>
      </c>
      <c r="E183" s="105">
        <f>-20520-111720</f>
        <v>-132240</v>
      </c>
    </row>
    <row r="184" spans="1:5" ht="15" customHeight="1" x14ac:dyDescent="0.2">
      <c r="B184" s="89"/>
      <c r="C184" s="52" t="s">
        <v>53</v>
      </c>
      <c r="D184" s="53"/>
      <c r="E184" s="54">
        <f>SUM(E183:E183)</f>
        <v>-132240</v>
      </c>
    </row>
    <row r="185" spans="1:5" ht="15" customHeight="1" x14ac:dyDescent="0.2"/>
    <row r="186" spans="1:5" ht="15" customHeight="1" x14ac:dyDescent="0.25">
      <c r="A186" s="57" t="s">
        <v>17</v>
      </c>
      <c r="B186" s="58"/>
      <c r="C186" s="58"/>
      <c r="D186" s="58"/>
      <c r="E186" s="58"/>
    </row>
    <row r="187" spans="1:5" ht="15" customHeight="1" x14ac:dyDescent="0.2">
      <c r="A187" s="64" t="s">
        <v>84</v>
      </c>
      <c r="B187" s="83"/>
      <c r="C187" s="83"/>
      <c r="D187" s="83"/>
      <c r="E187" s="83" t="s">
        <v>85</v>
      </c>
    </row>
    <row r="188" spans="1:5" ht="15" customHeight="1" x14ac:dyDescent="0.2">
      <c r="A188" s="83"/>
      <c r="B188" s="106"/>
      <c r="C188" s="58"/>
      <c r="D188" s="83"/>
      <c r="E188" s="107"/>
    </row>
    <row r="189" spans="1:5" ht="15" customHeight="1" x14ac:dyDescent="0.2">
      <c r="B189" s="45" t="s">
        <v>48</v>
      </c>
      <c r="C189" s="66" t="s">
        <v>49</v>
      </c>
      <c r="D189" s="85" t="s">
        <v>50</v>
      </c>
      <c r="E189" s="68" t="s">
        <v>51</v>
      </c>
    </row>
    <row r="190" spans="1:5" ht="15" customHeight="1" x14ac:dyDescent="0.2">
      <c r="B190" s="102">
        <v>13307</v>
      </c>
      <c r="C190" s="108"/>
      <c r="D190" s="87" t="s">
        <v>86</v>
      </c>
      <c r="E190" s="109">
        <v>20520</v>
      </c>
    </row>
    <row r="191" spans="1:5" ht="15" customHeight="1" x14ac:dyDescent="0.2">
      <c r="B191" s="89"/>
      <c r="C191" s="71" t="s">
        <v>53</v>
      </c>
      <c r="D191" s="90"/>
      <c r="E191" s="91">
        <f>SUM(E190:E190)</f>
        <v>20520</v>
      </c>
    </row>
    <row r="192" spans="1:5" ht="15" customHeight="1" x14ac:dyDescent="0.2">
      <c r="A192" s="83"/>
      <c r="B192" s="83"/>
      <c r="C192" s="83"/>
      <c r="D192" s="83"/>
      <c r="E192" s="83"/>
    </row>
    <row r="193" spans="1:5" ht="15" customHeight="1" x14ac:dyDescent="0.25">
      <c r="A193" s="57" t="s">
        <v>17</v>
      </c>
      <c r="B193" s="58"/>
      <c r="C193" s="58"/>
      <c r="D193" s="58"/>
      <c r="E193" s="58"/>
    </row>
    <row r="194" spans="1:5" ht="15" customHeight="1" x14ac:dyDescent="0.2">
      <c r="A194" s="64" t="s">
        <v>87</v>
      </c>
      <c r="B194" s="83"/>
      <c r="C194" s="83"/>
      <c r="D194" s="83"/>
      <c r="E194" s="83" t="s">
        <v>88</v>
      </c>
    </row>
    <row r="195" spans="1:5" ht="15" customHeight="1" x14ac:dyDescent="0.2">
      <c r="A195" s="83"/>
      <c r="B195" s="106"/>
      <c r="C195" s="58"/>
      <c r="D195" s="83"/>
      <c r="E195" s="107"/>
    </row>
    <row r="196" spans="1:5" ht="15" customHeight="1" x14ac:dyDescent="0.2">
      <c r="A196" s="110"/>
      <c r="B196" s="45" t="s">
        <v>48</v>
      </c>
      <c r="C196" s="66" t="s">
        <v>49</v>
      </c>
      <c r="D196" s="85" t="s">
        <v>50</v>
      </c>
      <c r="E196" s="68" t="s">
        <v>51</v>
      </c>
    </row>
    <row r="197" spans="1:5" ht="15" customHeight="1" x14ac:dyDescent="0.2">
      <c r="A197" s="111"/>
      <c r="B197" s="102">
        <v>13307</v>
      </c>
      <c r="C197" s="108"/>
      <c r="D197" s="87" t="s">
        <v>86</v>
      </c>
      <c r="E197" s="112">
        <v>111720</v>
      </c>
    </row>
    <row r="198" spans="1:5" ht="15" customHeight="1" x14ac:dyDescent="0.2">
      <c r="A198" s="113"/>
      <c r="B198" s="89"/>
      <c r="C198" s="71" t="s">
        <v>53</v>
      </c>
      <c r="D198" s="90"/>
      <c r="E198" s="91">
        <f>SUM(E197)</f>
        <v>111720</v>
      </c>
    </row>
    <row r="199" spans="1:5" ht="15" customHeight="1" x14ac:dyDescent="0.2"/>
    <row r="200" spans="1:5" ht="15" customHeight="1" x14ac:dyDescent="0.2"/>
    <row r="201" spans="1:5" ht="15" customHeight="1" x14ac:dyDescent="0.2"/>
    <row r="202" spans="1:5" ht="15" customHeight="1" x14ac:dyDescent="0.2"/>
    <row r="203" spans="1:5" ht="15" customHeight="1" x14ac:dyDescent="0.2"/>
    <row r="204" spans="1:5" ht="15" customHeight="1" x14ac:dyDescent="0.2"/>
    <row r="205" spans="1:5" ht="15" customHeight="1" x14ac:dyDescent="0.2"/>
    <row r="206" spans="1:5" ht="15" customHeight="1" x14ac:dyDescent="0.2"/>
    <row r="207" spans="1:5" ht="15" customHeight="1" x14ac:dyDescent="0.2"/>
    <row r="208" spans="1:5" ht="15" customHeight="1" x14ac:dyDescent="0.2"/>
    <row r="209" spans="1:5" ht="15" customHeight="1" x14ac:dyDescent="0.25">
      <c r="A209" s="37" t="s">
        <v>89</v>
      </c>
    </row>
    <row r="210" spans="1:5" ht="15" customHeight="1" x14ac:dyDescent="0.2">
      <c r="A210" s="168" t="s">
        <v>90</v>
      </c>
      <c r="B210" s="168"/>
      <c r="C210" s="168"/>
      <c r="D210" s="168"/>
      <c r="E210" s="168"/>
    </row>
    <row r="211" spans="1:5" ht="15" customHeight="1" x14ac:dyDescent="0.2">
      <c r="A211" s="168"/>
      <c r="B211" s="168"/>
      <c r="C211" s="168"/>
      <c r="D211" s="168"/>
      <c r="E211" s="168"/>
    </row>
    <row r="212" spans="1:5" ht="15" customHeight="1" x14ac:dyDescent="0.2">
      <c r="A212" s="165" t="s">
        <v>91</v>
      </c>
      <c r="B212" s="165"/>
      <c r="C212" s="165"/>
      <c r="D212" s="165"/>
      <c r="E212" s="165"/>
    </row>
    <row r="213" spans="1:5" ht="15" customHeight="1" x14ac:dyDescent="0.2">
      <c r="A213" s="165"/>
      <c r="B213" s="165"/>
      <c r="C213" s="165"/>
      <c r="D213" s="165"/>
      <c r="E213" s="165"/>
    </row>
    <row r="214" spans="1:5" ht="15" customHeight="1" x14ac:dyDescent="0.2">
      <c r="A214" s="165"/>
      <c r="B214" s="165"/>
      <c r="C214" s="165"/>
      <c r="D214" s="165"/>
      <c r="E214" s="165"/>
    </row>
    <row r="215" spans="1:5" ht="15" customHeight="1" x14ac:dyDescent="0.2">
      <c r="A215" s="165"/>
      <c r="B215" s="165"/>
      <c r="C215" s="165"/>
      <c r="D215" s="165"/>
      <c r="E215" s="165"/>
    </row>
    <row r="216" spans="1:5" ht="15" customHeight="1" x14ac:dyDescent="0.2">
      <c r="A216" s="165"/>
      <c r="B216" s="165"/>
      <c r="C216" s="165"/>
      <c r="D216" s="165"/>
      <c r="E216" s="165"/>
    </row>
    <row r="217" spans="1:5" ht="15" customHeight="1" x14ac:dyDescent="0.2">
      <c r="A217" s="165"/>
      <c r="B217" s="165"/>
      <c r="C217" s="165"/>
      <c r="D217" s="165"/>
      <c r="E217" s="165"/>
    </row>
    <row r="218" spans="1:5" ht="15" customHeight="1" x14ac:dyDescent="0.2">
      <c r="A218" s="165"/>
      <c r="B218" s="165"/>
      <c r="C218" s="165"/>
      <c r="D218" s="165"/>
      <c r="E218" s="165"/>
    </row>
    <row r="219" spans="1:5" ht="15" customHeight="1" x14ac:dyDescent="0.2">
      <c r="A219" s="165"/>
      <c r="B219" s="165"/>
      <c r="C219" s="165"/>
      <c r="D219" s="165"/>
      <c r="E219" s="165"/>
    </row>
    <row r="220" spans="1:5" ht="15" customHeight="1" x14ac:dyDescent="0.2">
      <c r="A220" s="38"/>
      <c r="B220" s="38"/>
      <c r="C220" s="38"/>
      <c r="D220" s="38"/>
      <c r="E220" s="38"/>
    </row>
    <row r="221" spans="1:5" ht="15" customHeight="1" x14ac:dyDescent="0.25">
      <c r="A221" s="39" t="s">
        <v>17</v>
      </c>
      <c r="B221" s="40"/>
      <c r="C221" s="40"/>
      <c r="D221" s="40"/>
      <c r="E221" s="40"/>
    </row>
    <row r="222" spans="1:5" ht="15" customHeight="1" x14ac:dyDescent="0.2">
      <c r="A222" s="41" t="s">
        <v>58</v>
      </c>
      <c r="B222" s="40"/>
      <c r="C222" s="40"/>
      <c r="D222" s="40"/>
      <c r="E222" s="42" t="s">
        <v>59</v>
      </c>
    </row>
    <row r="223" spans="1:5" ht="15" customHeight="1" x14ac:dyDescent="0.25">
      <c r="A223" s="43"/>
      <c r="B223" s="39"/>
      <c r="C223" s="40"/>
      <c r="D223" s="40"/>
      <c r="E223" s="44"/>
    </row>
    <row r="224" spans="1:5" ht="15" customHeight="1" x14ac:dyDescent="0.2">
      <c r="A224" s="110"/>
      <c r="B224" s="84"/>
      <c r="C224" s="45" t="s">
        <v>49</v>
      </c>
      <c r="D224" s="114" t="s">
        <v>63</v>
      </c>
      <c r="E224" s="45" t="s">
        <v>51</v>
      </c>
    </row>
    <row r="225" spans="1:5" ht="15" customHeight="1" x14ac:dyDescent="0.2">
      <c r="A225" s="115"/>
      <c r="B225" s="116"/>
      <c r="C225" s="77">
        <v>6409</v>
      </c>
      <c r="D225" s="78" t="s">
        <v>83</v>
      </c>
      <c r="E225" s="50">
        <v>-10000000</v>
      </c>
    </row>
    <row r="226" spans="1:5" ht="15" customHeight="1" x14ac:dyDescent="0.2">
      <c r="A226" s="92"/>
      <c r="B226" s="117"/>
      <c r="C226" s="52" t="s">
        <v>53</v>
      </c>
      <c r="D226" s="79"/>
      <c r="E226" s="80">
        <f>SUM(E225:E225)</f>
        <v>-10000000</v>
      </c>
    </row>
    <row r="227" spans="1:5" ht="15" customHeight="1" x14ac:dyDescent="0.2">
      <c r="A227" s="38"/>
      <c r="B227" s="38"/>
      <c r="C227" s="38"/>
      <c r="D227" s="38"/>
      <c r="E227" s="38"/>
    </row>
    <row r="228" spans="1:5" ht="15" customHeight="1" x14ac:dyDescent="0.25">
      <c r="A228" s="39" t="s">
        <v>17</v>
      </c>
      <c r="B228" s="58"/>
      <c r="C228" s="58"/>
      <c r="D228" s="58"/>
      <c r="E228" s="58"/>
    </row>
    <row r="229" spans="1:5" ht="15" customHeight="1" x14ac:dyDescent="0.2">
      <c r="A229" s="118" t="s">
        <v>92</v>
      </c>
      <c r="B229" s="58"/>
      <c r="C229" s="58"/>
      <c r="D229" s="58"/>
      <c r="E229" s="60" t="s">
        <v>93</v>
      </c>
    </row>
    <row r="230" spans="1:5" ht="15" customHeight="1" x14ac:dyDescent="0.25">
      <c r="A230" s="57"/>
      <c r="B230" s="59"/>
      <c r="C230" s="58"/>
      <c r="D230" s="58"/>
      <c r="E230" s="65"/>
    </row>
    <row r="231" spans="1:5" ht="15" customHeight="1" x14ac:dyDescent="0.2">
      <c r="A231" s="119"/>
      <c r="B231" s="84"/>
      <c r="C231" s="66" t="s">
        <v>49</v>
      </c>
      <c r="D231" s="67" t="s">
        <v>63</v>
      </c>
      <c r="E231" s="68" t="s">
        <v>51</v>
      </c>
    </row>
    <row r="232" spans="1:5" ht="15" customHeight="1" x14ac:dyDescent="0.2">
      <c r="A232" s="120"/>
      <c r="B232" s="95"/>
      <c r="C232" s="121">
        <v>2212</v>
      </c>
      <c r="D232" s="99" t="s">
        <v>79</v>
      </c>
      <c r="E232" s="82">
        <v>2077500</v>
      </c>
    </row>
    <row r="233" spans="1:5" ht="15" customHeight="1" x14ac:dyDescent="0.2">
      <c r="A233" s="120"/>
      <c r="B233" s="95"/>
      <c r="C233" s="121">
        <v>2212</v>
      </c>
      <c r="D233" s="78" t="s">
        <v>94</v>
      </c>
      <c r="E233" s="82">
        <v>2096000</v>
      </c>
    </row>
    <row r="234" spans="1:5" ht="15" customHeight="1" x14ac:dyDescent="0.2">
      <c r="A234" s="120"/>
      <c r="B234" s="95"/>
      <c r="C234" s="121">
        <v>2219</v>
      </c>
      <c r="D234" s="99" t="s">
        <v>79</v>
      </c>
      <c r="E234" s="82">
        <v>300000</v>
      </c>
    </row>
    <row r="235" spans="1:5" ht="15" customHeight="1" x14ac:dyDescent="0.2">
      <c r="A235" s="120"/>
      <c r="B235" s="95"/>
      <c r="C235" s="121">
        <v>2219</v>
      </c>
      <c r="D235" s="78" t="s">
        <v>94</v>
      </c>
      <c r="E235" s="82">
        <v>690000</v>
      </c>
    </row>
    <row r="236" spans="1:5" ht="15" customHeight="1" x14ac:dyDescent="0.2">
      <c r="A236" s="120"/>
      <c r="B236" s="95"/>
      <c r="C236" s="121">
        <v>2321</v>
      </c>
      <c r="D236" s="78" t="s">
        <v>94</v>
      </c>
      <c r="E236" s="82">
        <v>300000</v>
      </c>
    </row>
    <row r="237" spans="1:5" ht="15" customHeight="1" x14ac:dyDescent="0.2">
      <c r="A237" s="120"/>
      <c r="B237" s="95"/>
      <c r="C237" s="121">
        <v>3111</v>
      </c>
      <c r="D237" s="99" t="s">
        <v>79</v>
      </c>
      <c r="E237" s="82">
        <v>300000</v>
      </c>
    </row>
    <row r="238" spans="1:5" ht="15" customHeight="1" x14ac:dyDescent="0.2">
      <c r="A238" s="120"/>
      <c r="B238" s="95"/>
      <c r="C238" s="121">
        <v>3113</v>
      </c>
      <c r="D238" s="99" t="s">
        <v>79</v>
      </c>
      <c r="E238" s="82">
        <v>516000</v>
      </c>
    </row>
    <row r="239" spans="1:5" ht="15" customHeight="1" x14ac:dyDescent="0.2">
      <c r="A239" s="120"/>
      <c r="B239" s="95"/>
      <c r="C239" s="121">
        <v>3319</v>
      </c>
      <c r="D239" s="99" t="s">
        <v>79</v>
      </c>
      <c r="E239" s="82">
        <v>200000</v>
      </c>
    </row>
    <row r="240" spans="1:5" ht="15" customHeight="1" x14ac:dyDescent="0.2">
      <c r="A240" s="120"/>
      <c r="B240" s="95"/>
      <c r="C240" s="121">
        <v>3319</v>
      </c>
      <c r="D240" s="78" t="s">
        <v>94</v>
      </c>
      <c r="E240" s="82">
        <v>300000</v>
      </c>
    </row>
    <row r="241" spans="1:5" ht="15" customHeight="1" x14ac:dyDescent="0.2">
      <c r="A241" s="120"/>
      <c r="B241" s="95"/>
      <c r="C241" s="121">
        <v>3631</v>
      </c>
      <c r="D241" s="99" t="s">
        <v>79</v>
      </c>
      <c r="E241" s="82">
        <v>300000</v>
      </c>
    </row>
    <row r="242" spans="1:5" ht="15" customHeight="1" x14ac:dyDescent="0.2">
      <c r="A242" s="120"/>
      <c r="B242" s="95"/>
      <c r="C242" s="121">
        <v>3631</v>
      </c>
      <c r="D242" s="78" t="s">
        <v>94</v>
      </c>
      <c r="E242" s="82">
        <v>600000</v>
      </c>
    </row>
    <row r="243" spans="1:5" ht="15" customHeight="1" x14ac:dyDescent="0.2">
      <c r="A243" s="120"/>
      <c r="B243" s="95"/>
      <c r="C243" s="121">
        <v>3636</v>
      </c>
      <c r="D243" s="99" t="s">
        <v>79</v>
      </c>
      <c r="E243" s="82">
        <v>1100000</v>
      </c>
    </row>
    <row r="244" spans="1:5" ht="15" customHeight="1" x14ac:dyDescent="0.2">
      <c r="A244" s="120"/>
      <c r="B244" s="95"/>
      <c r="C244" s="121">
        <v>3636</v>
      </c>
      <c r="D244" s="78" t="s">
        <v>94</v>
      </c>
      <c r="E244" s="82">
        <v>876500</v>
      </c>
    </row>
    <row r="245" spans="1:5" ht="15" customHeight="1" x14ac:dyDescent="0.2">
      <c r="A245" s="120"/>
      <c r="B245" s="95"/>
      <c r="C245" s="121">
        <v>3639</v>
      </c>
      <c r="D245" s="99" t="s">
        <v>79</v>
      </c>
      <c r="E245" s="82">
        <v>44000</v>
      </c>
    </row>
    <row r="246" spans="1:5" ht="15" customHeight="1" x14ac:dyDescent="0.2">
      <c r="A246" s="120"/>
      <c r="B246" s="95"/>
      <c r="C246" s="121">
        <v>5519</v>
      </c>
      <c r="D246" s="78" t="s">
        <v>94</v>
      </c>
      <c r="E246" s="82">
        <v>300000</v>
      </c>
    </row>
    <row r="247" spans="1:5" ht="15" customHeight="1" x14ac:dyDescent="0.2">
      <c r="A247" s="96"/>
      <c r="B247" s="96"/>
      <c r="C247" s="71" t="s">
        <v>53</v>
      </c>
      <c r="D247" s="72"/>
      <c r="E247" s="73">
        <f>SUM(E232:E246)</f>
        <v>10000000</v>
      </c>
    </row>
    <row r="248" spans="1:5" ht="15" customHeight="1" x14ac:dyDescent="0.2"/>
    <row r="249" spans="1:5" ht="15" customHeight="1" x14ac:dyDescent="0.2"/>
    <row r="250" spans="1:5" ht="15" customHeight="1" x14ac:dyDescent="0.25">
      <c r="A250" s="37" t="s">
        <v>95</v>
      </c>
    </row>
    <row r="251" spans="1:5" ht="15" customHeight="1" x14ac:dyDescent="0.2">
      <c r="A251" s="168" t="s">
        <v>96</v>
      </c>
      <c r="B251" s="168"/>
      <c r="C251" s="168"/>
      <c r="D251" s="168"/>
      <c r="E251" s="168"/>
    </row>
    <row r="252" spans="1:5" ht="15" customHeight="1" x14ac:dyDescent="0.2">
      <c r="A252" s="168"/>
      <c r="B252" s="168"/>
      <c r="C252" s="168"/>
      <c r="D252" s="168"/>
      <c r="E252" s="168"/>
    </row>
    <row r="253" spans="1:5" ht="15" customHeight="1" x14ac:dyDescent="0.2">
      <c r="A253" s="165" t="s">
        <v>97</v>
      </c>
      <c r="B253" s="165"/>
      <c r="C253" s="165"/>
      <c r="D253" s="165"/>
      <c r="E253" s="165"/>
    </row>
    <row r="254" spans="1:5" ht="15" customHeight="1" x14ac:dyDescent="0.2">
      <c r="A254" s="165"/>
      <c r="B254" s="165"/>
      <c r="C254" s="165"/>
      <c r="D254" s="165"/>
      <c r="E254" s="165"/>
    </row>
    <row r="255" spans="1:5" ht="15" customHeight="1" x14ac:dyDescent="0.2">
      <c r="A255" s="165"/>
      <c r="B255" s="165"/>
      <c r="C255" s="165"/>
      <c r="D255" s="165"/>
      <c r="E255" s="165"/>
    </row>
    <row r="256" spans="1:5" ht="15" customHeight="1" x14ac:dyDescent="0.2">
      <c r="A256" s="165"/>
      <c r="B256" s="165"/>
      <c r="C256" s="165"/>
      <c r="D256" s="165"/>
      <c r="E256" s="165"/>
    </row>
    <row r="257" spans="1:5" ht="15" customHeight="1" x14ac:dyDescent="0.2">
      <c r="A257" s="165"/>
      <c r="B257" s="165"/>
      <c r="C257" s="165"/>
      <c r="D257" s="165"/>
      <c r="E257" s="165"/>
    </row>
    <row r="258" spans="1:5" ht="15" customHeight="1" x14ac:dyDescent="0.2">
      <c r="A258" s="165"/>
      <c r="B258" s="165"/>
      <c r="C258" s="165"/>
      <c r="D258" s="165"/>
      <c r="E258" s="165"/>
    </row>
    <row r="259" spans="1:5" ht="15" customHeight="1" x14ac:dyDescent="0.2">
      <c r="A259" s="165"/>
      <c r="B259" s="165"/>
      <c r="C259" s="165"/>
      <c r="D259" s="165"/>
      <c r="E259" s="165"/>
    </row>
    <row r="260" spans="1:5" ht="15" customHeight="1" x14ac:dyDescent="0.2">
      <c r="A260" s="165"/>
      <c r="B260" s="165"/>
      <c r="C260" s="165"/>
      <c r="D260" s="165"/>
      <c r="E260" s="165"/>
    </row>
    <row r="261" spans="1:5" ht="15" customHeight="1" x14ac:dyDescent="0.2">
      <c r="A261" s="122"/>
      <c r="B261" s="122"/>
      <c r="C261" s="122"/>
      <c r="D261" s="122"/>
      <c r="E261" s="122"/>
    </row>
    <row r="262" spans="1:5" ht="15" customHeight="1" x14ac:dyDescent="0.25">
      <c r="A262" s="57" t="s">
        <v>17</v>
      </c>
      <c r="B262" s="58"/>
      <c r="C262" s="58"/>
      <c r="D262" s="58"/>
      <c r="E262" s="58"/>
    </row>
    <row r="263" spans="1:5" ht="15" customHeight="1" x14ac:dyDescent="0.2">
      <c r="A263" s="64" t="s">
        <v>58</v>
      </c>
      <c r="B263" s="58"/>
      <c r="C263" s="58"/>
      <c r="D263" s="58"/>
      <c r="E263" s="60" t="s">
        <v>59</v>
      </c>
    </row>
    <row r="264" spans="1:5" ht="15" customHeight="1" x14ac:dyDescent="0.25">
      <c r="A264" s="57"/>
      <c r="B264" s="59"/>
      <c r="C264" s="58"/>
      <c r="D264" s="58"/>
      <c r="E264" s="65"/>
    </row>
    <row r="265" spans="1:5" ht="15" customHeight="1" x14ac:dyDescent="0.2">
      <c r="A265" s="84"/>
      <c r="B265" s="84"/>
      <c r="C265" s="66" t="s">
        <v>49</v>
      </c>
      <c r="D265" s="114" t="s">
        <v>63</v>
      </c>
      <c r="E265" s="68" t="s">
        <v>51</v>
      </c>
    </row>
    <row r="266" spans="1:5" ht="15" customHeight="1" x14ac:dyDescent="0.2">
      <c r="A266" s="86"/>
      <c r="B266" s="95"/>
      <c r="C266" s="123">
        <v>6409</v>
      </c>
      <c r="D266" s="78" t="s">
        <v>76</v>
      </c>
      <c r="E266" s="124">
        <v>-4021800</v>
      </c>
    </row>
    <row r="267" spans="1:5" ht="15" customHeight="1" x14ac:dyDescent="0.2">
      <c r="A267" s="88"/>
      <c r="B267" s="125"/>
      <c r="C267" s="71" t="s">
        <v>53</v>
      </c>
      <c r="D267" s="72"/>
      <c r="E267" s="73">
        <f>E266</f>
        <v>-4021800</v>
      </c>
    </row>
    <row r="268" spans="1:5" ht="15" customHeight="1" x14ac:dyDescent="0.2"/>
    <row r="269" spans="1:5" ht="15" customHeight="1" x14ac:dyDescent="0.25">
      <c r="A269" s="57" t="s">
        <v>17</v>
      </c>
      <c r="B269" s="58"/>
      <c r="C269" s="58"/>
      <c r="D269" s="58"/>
      <c r="E269" s="59"/>
    </row>
    <row r="270" spans="1:5" ht="15" customHeight="1" x14ac:dyDescent="0.2">
      <c r="A270" s="41" t="s">
        <v>98</v>
      </c>
      <c r="B270" s="40"/>
      <c r="C270" s="40"/>
      <c r="D270" s="40"/>
      <c r="E270" s="42" t="s">
        <v>99</v>
      </c>
    </row>
    <row r="271" spans="1:5" ht="15" customHeight="1" x14ac:dyDescent="0.2">
      <c r="A271" s="64"/>
      <c r="B271" s="59"/>
      <c r="C271" s="58"/>
      <c r="D271" s="58"/>
      <c r="E271" s="65"/>
    </row>
    <row r="272" spans="1:5" ht="15" customHeight="1" x14ac:dyDescent="0.2">
      <c r="A272" s="84"/>
      <c r="B272" s="84"/>
      <c r="C272" s="66" t="s">
        <v>49</v>
      </c>
      <c r="D272" s="114" t="s">
        <v>63</v>
      </c>
      <c r="E272" s="68" t="s">
        <v>51</v>
      </c>
    </row>
    <row r="273" spans="1:5" ht="15" customHeight="1" x14ac:dyDescent="0.2">
      <c r="A273" s="84"/>
      <c r="B273" s="84"/>
      <c r="C273" s="77">
        <v>2143</v>
      </c>
      <c r="D273" s="78" t="s">
        <v>76</v>
      </c>
      <c r="E273" s="126">
        <v>2521800</v>
      </c>
    </row>
    <row r="274" spans="1:5" ht="15" customHeight="1" x14ac:dyDescent="0.2">
      <c r="A274" s="84"/>
      <c r="B274" s="84"/>
      <c r="C274" s="77">
        <v>2143</v>
      </c>
      <c r="D274" s="99" t="s">
        <v>79</v>
      </c>
      <c r="E274" s="126">
        <v>350000</v>
      </c>
    </row>
    <row r="275" spans="1:5" ht="15" customHeight="1" x14ac:dyDescent="0.2">
      <c r="A275" s="84"/>
      <c r="B275" s="84"/>
      <c r="C275" s="77">
        <v>2143</v>
      </c>
      <c r="D275" s="78" t="s">
        <v>94</v>
      </c>
      <c r="E275" s="126">
        <v>1150000</v>
      </c>
    </row>
    <row r="276" spans="1:5" ht="15" customHeight="1" x14ac:dyDescent="0.2">
      <c r="A276" s="96"/>
      <c r="B276" s="96"/>
      <c r="C276" s="71" t="s">
        <v>53</v>
      </c>
      <c r="D276" s="72"/>
      <c r="E276" s="73">
        <f>SUM(E273:E275)</f>
        <v>4021800</v>
      </c>
    </row>
    <row r="277" spans="1:5" ht="15" customHeight="1" x14ac:dyDescent="0.2"/>
    <row r="278" spans="1:5" ht="15" customHeight="1" x14ac:dyDescent="0.2"/>
    <row r="279" spans="1:5" ht="15" customHeight="1" x14ac:dyDescent="0.25">
      <c r="A279" s="37" t="s">
        <v>100</v>
      </c>
    </row>
    <row r="280" spans="1:5" ht="15" customHeight="1" x14ac:dyDescent="0.2">
      <c r="A280" s="168" t="s">
        <v>90</v>
      </c>
      <c r="B280" s="168"/>
      <c r="C280" s="168"/>
      <c r="D280" s="168"/>
      <c r="E280" s="168"/>
    </row>
    <row r="281" spans="1:5" ht="15" customHeight="1" x14ac:dyDescent="0.2">
      <c r="A281" s="168"/>
      <c r="B281" s="168"/>
      <c r="C281" s="168"/>
      <c r="D281" s="168"/>
      <c r="E281" s="168"/>
    </row>
    <row r="282" spans="1:5" ht="15" customHeight="1" x14ac:dyDescent="0.2">
      <c r="A282" s="165" t="s">
        <v>101</v>
      </c>
      <c r="B282" s="165"/>
      <c r="C282" s="165"/>
      <c r="D282" s="165"/>
      <c r="E282" s="165"/>
    </row>
    <row r="283" spans="1:5" ht="15" customHeight="1" x14ac:dyDescent="0.2">
      <c r="A283" s="165"/>
      <c r="B283" s="165"/>
      <c r="C283" s="165"/>
      <c r="D283" s="165"/>
      <c r="E283" s="165"/>
    </row>
    <row r="284" spans="1:5" ht="15" customHeight="1" x14ac:dyDescent="0.2">
      <c r="A284" s="165"/>
      <c r="B284" s="165"/>
      <c r="C284" s="165"/>
      <c r="D284" s="165"/>
      <c r="E284" s="165"/>
    </row>
    <row r="285" spans="1:5" ht="15" customHeight="1" x14ac:dyDescent="0.2">
      <c r="A285" s="165"/>
      <c r="B285" s="165"/>
      <c r="C285" s="165"/>
      <c r="D285" s="165"/>
      <c r="E285" s="165"/>
    </row>
    <row r="286" spans="1:5" ht="15" customHeight="1" x14ac:dyDescent="0.2">
      <c r="A286" s="165"/>
      <c r="B286" s="165"/>
      <c r="C286" s="165"/>
      <c r="D286" s="165"/>
      <c r="E286" s="165"/>
    </row>
    <row r="287" spans="1:5" ht="15" customHeight="1" x14ac:dyDescent="0.2">
      <c r="A287" s="165"/>
      <c r="B287" s="165"/>
      <c r="C287" s="165"/>
      <c r="D287" s="165"/>
      <c r="E287" s="165"/>
    </row>
    <row r="288" spans="1:5" ht="15" customHeight="1" x14ac:dyDescent="0.2">
      <c r="A288" s="165"/>
      <c r="B288" s="165"/>
      <c r="C288" s="165"/>
      <c r="D288" s="165"/>
      <c r="E288" s="165"/>
    </row>
    <row r="289" spans="1:5" ht="15" customHeight="1" x14ac:dyDescent="0.2">
      <c r="A289" s="165"/>
      <c r="B289" s="165"/>
      <c r="C289" s="165"/>
      <c r="D289" s="165"/>
      <c r="E289" s="165"/>
    </row>
    <row r="290" spans="1:5" ht="15" customHeight="1" x14ac:dyDescent="0.2">
      <c r="A290" s="59"/>
      <c r="B290" s="127"/>
      <c r="C290" s="59"/>
      <c r="D290" s="59"/>
      <c r="E290" s="59"/>
    </row>
    <row r="291" spans="1:5" ht="15" customHeight="1" x14ac:dyDescent="0.25">
      <c r="A291" s="57" t="s">
        <v>17</v>
      </c>
      <c r="B291" s="58"/>
      <c r="C291" s="58"/>
      <c r="D291" s="58"/>
      <c r="E291" s="58"/>
    </row>
    <row r="292" spans="1:5" ht="15" customHeight="1" x14ac:dyDescent="0.2">
      <c r="A292" s="64" t="s">
        <v>58</v>
      </c>
      <c r="B292" s="58"/>
      <c r="C292" s="58"/>
      <c r="D292" s="58"/>
      <c r="E292" s="60" t="s">
        <v>59</v>
      </c>
    </row>
    <row r="293" spans="1:5" ht="15" customHeight="1" x14ac:dyDescent="0.25">
      <c r="A293" s="57"/>
      <c r="B293" s="59"/>
      <c r="C293" s="58"/>
      <c r="D293" s="58"/>
      <c r="E293" s="65"/>
    </row>
    <row r="294" spans="1:5" ht="15" customHeight="1" x14ac:dyDescent="0.2">
      <c r="A294" s="84"/>
      <c r="B294" s="84"/>
      <c r="C294" s="66" t="s">
        <v>49</v>
      </c>
      <c r="D294" s="114" t="s">
        <v>63</v>
      </c>
      <c r="E294" s="68" t="s">
        <v>51</v>
      </c>
    </row>
    <row r="295" spans="1:5" ht="15" customHeight="1" x14ac:dyDescent="0.2">
      <c r="A295" s="86"/>
      <c r="B295" s="95"/>
      <c r="C295" s="123">
        <v>6409</v>
      </c>
      <c r="D295" s="128" t="s">
        <v>76</v>
      </c>
      <c r="E295" s="124">
        <v>-280000</v>
      </c>
    </row>
    <row r="296" spans="1:5" ht="15" customHeight="1" x14ac:dyDescent="0.2">
      <c r="A296" s="88"/>
      <c r="B296" s="125"/>
      <c r="C296" s="71" t="s">
        <v>53</v>
      </c>
      <c r="D296" s="72"/>
      <c r="E296" s="73">
        <f>E295</f>
        <v>-280000</v>
      </c>
    </row>
    <row r="297" spans="1:5" ht="15" customHeight="1" x14ac:dyDescent="0.2">
      <c r="A297" s="59"/>
      <c r="B297" s="127"/>
      <c r="C297" s="59"/>
      <c r="D297" s="59"/>
      <c r="E297" s="59"/>
    </row>
    <row r="298" spans="1:5" ht="15" customHeight="1" x14ac:dyDescent="0.25">
      <c r="A298" s="57" t="s">
        <v>17</v>
      </c>
      <c r="B298" s="129"/>
      <c r="C298" s="58"/>
      <c r="D298" s="58"/>
      <c r="E298" s="58"/>
    </row>
    <row r="299" spans="1:5" ht="15" customHeight="1" x14ac:dyDescent="0.2">
      <c r="A299" s="41" t="s">
        <v>92</v>
      </c>
      <c r="B299" s="40"/>
      <c r="C299" s="40"/>
      <c r="D299" s="40"/>
      <c r="E299" s="42" t="s">
        <v>93</v>
      </c>
    </row>
    <row r="300" spans="1:5" ht="15" customHeight="1" x14ac:dyDescent="0.2">
      <c r="A300" s="59"/>
      <c r="B300" s="130"/>
      <c r="C300" s="58"/>
      <c r="D300" s="59"/>
      <c r="E300" s="107"/>
    </row>
    <row r="301" spans="1:5" ht="15" customHeight="1" x14ac:dyDescent="0.2">
      <c r="B301" s="110"/>
      <c r="C301" s="66" t="s">
        <v>49</v>
      </c>
      <c r="D301" s="76" t="s">
        <v>63</v>
      </c>
      <c r="E301" s="66" t="s">
        <v>51</v>
      </c>
    </row>
    <row r="302" spans="1:5" ht="15" customHeight="1" x14ac:dyDescent="0.2">
      <c r="B302" s="96"/>
      <c r="C302" s="121">
        <v>3322</v>
      </c>
      <c r="D302" s="99" t="s">
        <v>79</v>
      </c>
      <c r="E302" s="112">
        <v>280000</v>
      </c>
    </row>
    <row r="303" spans="1:5" ht="15" customHeight="1" x14ac:dyDescent="0.2">
      <c r="B303" s="117"/>
      <c r="C303" s="71" t="s">
        <v>53</v>
      </c>
      <c r="D303" s="90"/>
      <c r="E303" s="91">
        <f>SUM(E302:E302)</f>
        <v>280000</v>
      </c>
    </row>
    <row r="304" spans="1:5" ht="15" customHeight="1" x14ac:dyDescent="0.2"/>
    <row r="305" spans="1:5" ht="15" customHeight="1" x14ac:dyDescent="0.2"/>
    <row r="306" spans="1:5" ht="15" customHeight="1" x14ac:dyDescent="0.2"/>
    <row r="307" spans="1:5" ht="15" customHeight="1" x14ac:dyDescent="0.2"/>
    <row r="308" spans="1:5" ht="15" customHeight="1" x14ac:dyDescent="0.2"/>
    <row r="309" spans="1:5" ht="15" customHeight="1" x14ac:dyDescent="0.2"/>
    <row r="310" spans="1:5" ht="15" customHeight="1" x14ac:dyDescent="0.2"/>
    <row r="311" spans="1:5" ht="15" customHeight="1" x14ac:dyDescent="0.2"/>
    <row r="312" spans="1:5" ht="15" customHeight="1" x14ac:dyDescent="0.2"/>
    <row r="313" spans="1:5" ht="15" customHeight="1" x14ac:dyDescent="0.2"/>
    <row r="314" spans="1:5" ht="15" customHeight="1" x14ac:dyDescent="0.25">
      <c r="A314" s="37" t="s">
        <v>102</v>
      </c>
    </row>
    <row r="315" spans="1:5" ht="15" customHeight="1" x14ac:dyDescent="0.2">
      <c r="A315" s="168" t="s">
        <v>103</v>
      </c>
      <c r="B315" s="168"/>
      <c r="C315" s="168"/>
      <c r="D315" s="168"/>
      <c r="E315" s="168"/>
    </row>
    <row r="316" spans="1:5" ht="15" customHeight="1" x14ac:dyDescent="0.2">
      <c r="A316" s="168"/>
      <c r="B316" s="168"/>
      <c r="C316" s="168"/>
      <c r="D316" s="168"/>
      <c r="E316" s="168"/>
    </row>
    <row r="317" spans="1:5" ht="15" customHeight="1" x14ac:dyDescent="0.2">
      <c r="A317" s="165" t="s">
        <v>104</v>
      </c>
      <c r="B317" s="165"/>
      <c r="C317" s="165"/>
      <c r="D317" s="165"/>
      <c r="E317" s="165"/>
    </row>
    <row r="318" spans="1:5" ht="15" customHeight="1" x14ac:dyDescent="0.2">
      <c r="A318" s="165"/>
      <c r="B318" s="165"/>
      <c r="C318" s="165"/>
      <c r="D318" s="165"/>
      <c r="E318" s="165"/>
    </row>
    <row r="319" spans="1:5" ht="15" customHeight="1" x14ac:dyDescent="0.2">
      <c r="A319" s="165"/>
      <c r="B319" s="165"/>
      <c r="C319" s="165"/>
      <c r="D319" s="165"/>
      <c r="E319" s="165"/>
    </row>
    <row r="320" spans="1:5" ht="15" customHeight="1" x14ac:dyDescent="0.2">
      <c r="A320" s="165"/>
      <c r="B320" s="165"/>
      <c r="C320" s="165"/>
      <c r="D320" s="165"/>
      <c r="E320" s="165"/>
    </row>
    <row r="321" spans="1:5" ht="15" customHeight="1" x14ac:dyDescent="0.2">
      <c r="A321" s="165"/>
      <c r="B321" s="165"/>
      <c r="C321" s="165"/>
      <c r="D321" s="165"/>
      <c r="E321" s="165"/>
    </row>
    <row r="322" spans="1:5" ht="15" customHeight="1" x14ac:dyDescent="0.2">
      <c r="A322" s="165"/>
      <c r="B322" s="165"/>
      <c r="C322" s="165"/>
      <c r="D322" s="165"/>
      <c r="E322" s="165"/>
    </row>
    <row r="323" spans="1:5" ht="15" customHeight="1" x14ac:dyDescent="0.2">
      <c r="A323" s="165"/>
      <c r="B323" s="165"/>
      <c r="C323" s="165"/>
      <c r="D323" s="165"/>
      <c r="E323" s="165"/>
    </row>
    <row r="324" spans="1:5" ht="15" customHeight="1" x14ac:dyDescent="0.2">
      <c r="A324" s="165"/>
      <c r="B324" s="165"/>
      <c r="C324" s="165"/>
      <c r="D324" s="165"/>
      <c r="E324" s="165"/>
    </row>
    <row r="325" spans="1:5" ht="15" customHeight="1" x14ac:dyDescent="0.2">
      <c r="A325" s="59"/>
      <c r="B325" s="127"/>
      <c r="C325" s="59"/>
      <c r="D325" s="59"/>
      <c r="E325" s="59"/>
    </row>
    <row r="326" spans="1:5" ht="15" customHeight="1" x14ac:dyDescent="0.25">
      <c r="A326" s="57" t="s">
        <v>17</v>
      </c>
      <c r="B326" s="58"/>
      <c r="C326" s="58"/>
      <c r="D326" s="58"/>
      <c r="E326" s="58"/>
    </row>
    <row r="327" spans="1:5" ht="15" customHeight="1" x14ac:dyDescent="0.2">
      <c r="A327" s="64" t="s">
        <v>58</v>
      </c>
      <c r="B327" s="58"/>
      <c r="C327" s="58"/>
      <c r="D327" s="58"/>
      <c r="E327" s="60" t="s">
        <v>59</v>
      </c>
    </row>
    <row r="328" spans="1:5" ht="15" customHeight="1" x14ac:dyDescent="0.25">
      <c r="A328" s="57"/>
      <c r="B328" s="59"/>
      <c r="C328" s="58"/>
      <c r="D328" s="58"/>
      <c r="E328" s="65"/>
    </row>
    <row r="329" spans="1:5" ht="15" customHeight="1" x14ac:dyDescent="0.2">
      <c r="A329" s="84"/>
      <c r="B329" s="84"/>
      <c r="C329" s="66" t="s">
        <v>49</v>
      </c>
      <c r="D329" s="114" t="s">
        <v>63</v>
      </c>
      <c r="E329" s="68" t="s">
        <v>51</v>
      </c>
    </row>
    <row r="330" spans="1:5" ht="15" customHeight="1" x14ac:dyDescent="0.2">
      <c r="A330" s="86"/>
      <c r="B330" s="95"/>
      <c r="C330" s="123">
        <v>6409</v>
      </c>
      <c r="D330" s="128" t="s">
        <v>76</v>
      </c>
      <c r="E330" s="124">
        <v>-250000</v>
      </c>
    </row>
    <row r="331" spans="1:5" ht="15" customHeight="1" x14ac:dyDescent="0.2">
      <c r="A331" s="88"/>
      <c r="B331" s="125"/>
      <c r="C331" s="71" t="s">
        <v>53</v>
      </c>
      <c r="D331" s="72"/>
      <c r="E331" s="73">
        <f>E330</f>
        <v>-250000</v>
      </c>
    </row>
    <row r="332" spans="1:5" ht="15" customHeight="1" x14ac:dyDescent="0.2">
      <c r="A332" s="59"/>
      <c r="B332" s="127"/>
      <c r="C332" s="59"/>
      <c r="D332" s="59"/>
      <c r="E332" s="59"/>
    </row>
    <row r="333" spans="1:5" ht="15" customHeight="1" x14ac:dyDescent="0.25">
      <c r="A333" s="57" t="s">
        <v>17</v>
      </c>
      <c r="B333" s="129"/>
      <c r="C333" s="58"/>
      <c r="D333" s="58"/>
      <c r="E333" s="58"/>
    </row>
    <row r="334" spans="1:5" ht="15" customHeight="1" x14ac:dyDescent="0.2">
      <c r="A334" s="64" t="s">
        <v>61</v>
      </c>
      <c r="B334" s="58"/>
      <c r="C334" s="58"/>
      <c r="D334" s="58"/>
      <c r="E334" s="60" t="s">
        <v>62</v>
      </c>
    </row>
    <row r="335" spans="1:5" ht="15" customHeight="1" x14ac:dyDescent="0.2">
      <c r="A335" s="59"/>
      <c r="B335" s="130"/>
      <c r="C335" s="58"/>
      <c r="D335" s="59"/>
      <c r="E335" s="107"/>
    </row>
    <row r="336" spans="1:5" ht="15" customHeight="1" x14ac:dyDescent="0.2">
      <c r="B336" s="110"/>
      <c r="C336" s="66" t="s">
        <v>49</v>
      </c>
      <c r="D336" s="76" t="s">
        <v>63</v>
      </c>
      <c r="E336" s="66" t="s">
        <v>51</v>
      </c>
    </row>
    <row r="337" spans="1:5" ht="15" customHeight="1" x14ac:dyDescent="0.2">
      <c r="B337" s="96"/>
      <c r="C337" s="121">
        <v>2399</v>
      </c>
      <c r="D337" s="128" t="s">
        <v>76</v>
      </c>
      <c r="E337" s="112">
        <v>250000</v>
      </c>
    </row>
    <row r="338" spans="1:5" ht="15" customHeight="1" x14ac:dyDescent="0.2">
      <c r="B338" s="117"/>
      <c r="C338" s="71" t="s">
        <v>53</v>
      </c>
      <c r="D338" s="90"/>
      <c r="E338" s="91">
        <f>SUM(E337:E337)</f>
        <v>250000</v>
      </c>
    </row>
    <row r="339" spans="1:5" ht="15" customHeight="1" x14ac:dyDescent="0.2"/>
    <row r="340" spans="1:5" ht="15" customHeight="1" x14ac:dyDescent="0.2"/>
    <row r="341" spans="1:5" ht="15" customHeight="1" x14ac:dyDescent="0.25">
      <c r="A341" s="37" t="s">
        <v>105</v>
      </c>
    </row>
    <row r="342" spans="1:5" ht="15" customHeight="1" x14ac:dyDescent="0.2">
      <c r="A342" s="168" t="s">
        <v>106</v>
      </c>
      <c r="B342" s="168"/>
      <c r="C342" s="168"/>
      <c r="D342" s="168"/>
      <c r="E342" s="168"/>
    </row>
    <row r="343" spans="1:5" ht="15" customHeight="1" x14ac:dyDescent="0.2">
      <c r="A343" s="168"/>
      <c r="B343" s="168"/>
      <c r="C343" s="168"/>
      <c r="D343" s="168"/>
      <c r="E343" s="168"/>
    </row>
    <row r="344" spans="1:5" ht="15" customHeight="1" x14ac:dyDescent="0.2">
      <c r="A344" s="165" t="s">
        <v>107</v>
      </c>
      <c r="B344" s="165"/>
      <c r="C344" s="165"/>
      <c r="D344" s="165"/>
      <c r="E344" s="165"/>
    </row>
    <row r="345" spans="1:5" ht="15" customHeight="1" x14ac:dyDescent="0.2">
      <c r="A345" s="165"/>
      <c r="B345" s="165"/>
      <c r="C345" s="165"/>
      <c r="D345" s="165"/>
      <c r="E345" s="165"/>
    </row>
    <row r="346" spans="1:5" ht="15" customHeight="1" x14ac:dyDescent="0.2">
      <c r="A346" s="165"/>
      <c r="B346" s="165"/>
      <c r="C346" s="165"/>
      <c r="D346" s="165"/>
      <c r="E346" s="165"/>
    </row>
    <row r="347" spans="1:5" ht="15" customHeight="1" x14ac:dyDescent="0.2">
      <c r="A347" s="165"/>
      <c r="B347" s="165"/>
      <c r="C347" s="165"/>
      <c r="D347" s="165"/>
      <c r="E347" s="165"/>
    </row>
    <row r="348" spans="1:5" ht="15" customHeight="1" x14ac:dyDescent="0.2">
      <c r="A348" s="165"/>
      <c r="B348" s="165"/>
      <c r="C348" s="165"/>
      <c r="D348" s="165"/>
      <c r="E348" s="165"/>
    </row>
    <row r="349" spans="1:5" ht="15" customHeight="1" x14ac:dyDescent="0.2">
      <c r="A349" s="165"/>
      <c r="B349" s="165"/>
      <c r="C349" s="165"/>
      <c r="D349" s="165"/>
      <c r="E349" s="165"/>
    </row>
    <row r="350" spans="1:5" ht="15" customHeight="1" x14ac:dyDescent="0.2">
      <c r="A350" s="165"/>
      <c r="B350" s="165"/>
      <c r="C350" s="165"/>
      <c r="D350" s="165"/>
      <c r="E350" s="165"/>
    </row>
    <row r="351" spans="1:5" ht="15" customHeight="1" x14ac:dyDescent="0.2">
      <c r="A351" s="165"/>
      <c r="B351" s="165"/>
      <c r="C351" s="165"/>
      <c r="D351" s="165"/>
      <c r="E351" s="165"/>
    </row>
    <row r="352" spans="1:5" ht="15" customHeight="1" x14ac:dyDescent="0.2">
      <c r="A352" s="122"/>
      <c r="B352" s="122"/>
      <c r="C352" s="122"/>
      <c r="D352" s="122"/>
      <c r="E352" s="122"/>
    </row>
    <row r="353" spans="1:5" ht="15" customHeight="1" x14ac:dyDescent="0.25">
      <c r="A353" s="57" t="s">
        <v>17</v>
      </c>
      <c r="B353" s="58"/>
      <c r="C353" s="58"/>
      <c r="D353" s="58"/>
      <c r="E353" s="58"/>
    </row>
    <row r="354" spans="1:5" ht="15" customHeight="1" x14ac:dyDescent="0.2">
      <c r="A354" s="64" t="s">
        <v>58</v>
      </c>
      <c r="B354" s="58"/>
      <c r="C354" s="58"/>
      <c r="D354" s="58"/>
      <c r="E354" s="60" t="s">
        <v>59</v>
      </c>
    </row>
    <row r="355" spans="1:5" ht="15" customHeight="1" x14ac:dyDescent="0.25">
      <c r="A355" s="57"/>
      <c r="B355" s="59"/>
      <c r="C355" s="58"/>
      <c r="D355" s="58"/>
      <c r="E355" s="65"/>
    </row>
    <row r="356" spans="1:5" ht="15" customHeight="1" x14ac:dyDescent="0.2">
      <c r="A356" s="84"/>
      <c r="B356" s="84"/>
      <c r="C356" s="66" t="s">
        <v>49</v>
      </c>
      <c r="D356" s="114" t="s">
        <v>63</v>
      </c>
      <c r="E356" s="68" t="s">
        <v>51</v>
      </c>
    </row>
    <row r="357" spans="1:5" ht="15" customHeight="1" x14ac:dyDescent="0.2">
      <c r="A357" s="86"/>
      <c r="B357" s="95"/>
      <c r="C357" s="123">
        <v>6409</v>
      </c>
      <c r="D357" s="78" t="s">
        <v>76</v>
      </c>
      <c r="E357" s="124">
        <v>-17808000</v>
      </c>
    </row>
    <row r="358" spans="1:5" ht="15" customHeight="1" x14ac:dyDescent="0.2">
      <c r="A358" s="88"/>
      <c r="B358" s="125"/>
      <c r="C358" s="71" t="s">
        <v>53</v>
      </c>
      <c r="D358" s="72"/>
      <c r="E358" s="73">
        <f>E357</f>
        <v>-17808000</v>
      </c>
    </row>
    <row r="359" spans="1:5" ht="15" customHeight="1" x14ac:dyDescent="0.2"/>
    <row r="360" spans="1:5" ht="15" customHeight="1" x14ac:dyDescent="0.2"/>
    <row r="361" spans="1:5" ht="15" customHeight="1" x14ac:dyDescent="0.2"/>
    <row r="362" spans="1:5" ht="15" customHeight="1" x14ac:dyDescent="0.2"/>
    <row r="363" spans="1:5" ht="15" customHeight="1" x14ac:dyDescent="0.2"/>
    <row r="364" spans="1:5" ht="15" customHeight="1" x14ac:dyDescent="0.2"/>
    <row r="365" spans="1:5" ht="15" customHeight="1" x14ac:dyDescent="0.2"/>
    <row r="366" spans="1:5" ht="15" customHeight="1" x14ac:dyDescent="0.25">
      <c r="A366" s="57" t="s">
        <v>17</v>
      </c>
      <c r="B366" s="58"/>
      <c r="C366" s="58"/>
      <c r="D366" s="58"/>
      <c r="E366" s="59"/>
    </row>
    <row r="367" spans="1:5" ht="15" customHeight="1" x14ac:dyDescent="0.2">
      <c r="A367" s="41" t="s">
        <v>46</v>
      </c>
      <c r="B367" s="58"/>
      <c r="C367" s="58"/>
      <c r="D367" s="58"/>
      <c r="E367" s="60" t="s">
        <v>47</v>
      </c>
    </row>
    <row r="368" spans="1:5" ht="15" customHeight="1" x14ac:dyDescent="0.2">
      <c r="A368" s="64"/>
      <c r="B368" s="59"/>
      <c r="C368" s="58"/>
      <c r="D368" s="58"/>
      <c r="E368" s="65"/>
    </row>
    <row r="369" spans="1:5" ht="15" customHeight="1" x14ac:dyDescent="0.2">
      <c r="A369" s="84"/>
      <c r="B369" s="84"/>
      <c r="C369" s="66" t="s">
        <v>49</v>
      </c>
      <c r="D369" s="114" t="s">
        <v>63</v>
      </c>
      <c r="E369" s="68" t="s">
        <v>51</v>
      </c>
    </row>
    <row r="370" spans="1:5" ht="15" customHeight="1" x14ac:dyDescent="0.2">
      <c r="A370" s="84"/>
      <c r="B370" s="84"/>
      <c r="C370" s="77">
        <v>3299</v>
      </c>
      <c r="D370" s="78" t="s">
        <v>76</v>
      </c>
      <c r="E370" s="126">
        <f>950000+400000</f>
        <v>1350000</v>
      </c>
    </row>
    <row r="371" spans="1:5" ht="15" customHeight="1" x14ac:dyDescent="0.2">
      <c r="A371" s="84"/>
      <c r="B371" s="84"/>
      <c r="C371" s="77">
        <v>3311</v>
      </c>
      <c r="D371" s="78" t="s">
        <v>76</v>
      </c>
      <c r="E371" s="126">
        <v>200000</v>
      </c>
    </row>
    <row r="372" spans="1:5" ht="15" customHeight="1" x14ac:dyDescent="0.2">
      <c r="A372" s="84"/>
      <c r="B372" s="84"/>
      <c r="C372" s="77">
        <v>3311</v>
      </c>
      <c r="D372" s="99" t="s">
        <v>79</v>
      </c>
      <c r="E372" s="126">
        <v>1200000</v>
      </c>
    </row>
    <row r="373" spans="1:5" ht="15" customHeight="1" x14ac:dyDescent="0.2">
      <c r="A373" s="84"/>
      <c r="B373" s="84"/>
      <c r="C373" s="77">
        <v>3312</v>
      </c>
      <c r="D373" s="78" t="s">
        <v>76</v>
      </c>
      <c r="E373" s="126">
        <v>1200000</v>
      </c>
    </row>
    <row r="374" spans="1:5" ht="15" customHeight="1" x14ac:dyDescent="0.2">
      <c r="A374" s="84"/>
      <c r="B374" s="84"/>
      <c r="C374" s="77">
        <v>3312</v>
      </c>
      <c r="D374" s="99" t="s">
        <v>79</v>
      </c>
      <c r="E374" s="126">
        <v>378000</v>
      </c>
    </row>
    <row r="375" spans="1:5" ht="15" customHeight="1" x14ac:dyDescent="0.2">
      <c r="A375" s="84"/>
      <c r="B375" s="84"/>
      <c r="C375" s="77">
        <v>3315</v>
      </c>
      <c r="D375" s="78" t="s">
        <v>94</v>
      </c>
      <c r="E375" s="126">
        <v>1500000</v>
      </c>
    </row>
    <row r="376" spans="1:5" ht="15" customHeight="1" x14ac:dyDescent="0.2">
      <c r="A376" s="84"/>
      <c r="B376" s="84"/>
      <c r="C376" s="77">
        <v>3316</v>
      </c>
      <c r="D376" s="99" t="s">
        <v>79</v>
      </c>
      <c r="E376" s="126">
        <v>40000</v>
      </c>
    </row>
    <row r="377" spans="1:5" ht="15" customHeight="1" x14ac:dyDescent="0.2">
      <c r="A377" s="84"/>
      <c r="B377" s="84"/>
      <c r="C377" s="77">
        <v>3319</v>
      </c>
      <c r="D377" s="99" t="s">
        <v>79</v>
      </c>
      <c r="E377" s="126">
        <v>30000</v>
      </c>
    </row>
    <row r="378" spans="1:5" ht="15" customHeight="1" x14ac:dyDescent="0.2">
      <c r="A378" s="84"/>
      <c r="B378" s="84"/>
      <c r="C378" s="77">
        <v>3319</v>
      </c>
      <c r="D378" s="78" t="s">
        <v>94</v>
      </c>
      <c r="E378" s="126">
        <v>700000</v>
      </c>
    </row>
    <row r="379" spans="1:5" ht="15" customHeight="1" x14ac:dyDescent="0.2">
      <c r="A379" s="84"/>
      <c r="B379" s="84"/>
      <c r="C379" s="77">
        <v>3419</v>
      </c>
      <c r="D379" s="78" t="s">
        <v>76</v>
      </c>
      <c r="E379" s="126">
        <f>150000+580000+250000</f>
        <v>980000</v>
      </c>
    </row>
    <row r="380" spans="1:5" ht="15" customHeight="1" x14ac:dyDescent="0.2">
      <c r="A380" s="84"/>
      <c r="B380" s="84"/>
      <c r="C380" s="77">
        <v>3419</v>
      </c>
      <c r="D380" s="99" t="s">
        <v>79</v>
      </c>
      <c r="E380" s="126">
        <v>1000000</v>
      </c>
    </row>
    <row r="381" spans="1:5" ht="15" customHeight="1" x14ac:dyDescent="0.2">
      <c r="A381" s="84"/>
      <c r="B381" s="84"/>
      <c r="C381" s="77">
        <v>3419</v>
      </c>
      <c r="D381" s="78" t="s">
        <v>108</v>
      </c>
      <c r="E381" s="126">
        <v>380000</v>
      </c>
    </row>
    <row r="382" spans="1:5" ht="15" customHeight="1" x14ac:dyDescent="0.2">
      <c r="A382" s="84"/>
      <c r="B382" s="84"/>
      <c r="C382" s="77">
        <v>3419</v>
      </c>
      <c r="D382" s="78" t="s">
        <v>94</v>
      </c>
      <c r="E382" s="126">
        <f>3350000+3500000</f>
        <v>6850000</v>
      </c>
    </row>
    <row r="383" spans="1:5" ht="15" customHeight="1" x14ac:dyDescent="0.2">
      <c r="A383" s="84"/>
      <c r="B383" s="84"/>
      <c r="C383" s="77">
        <v>3429</v>
      </c>
      <c r="D383" s="78" t="s">
        <v>76</v>
      </c>
      <c r="E383" s="126">
        <v>200000</v>
      </c>
    </row>
    <row r="384" spans="1:5" ht="15" customHeight="1" x14ac:dyDescent="0.2">
      <c r="A384" s="84"/>
      <c r="B384" s="84"/>
      <c r="C384" s="77">
        <v>3429</v>
      </c>
      <c r="D384" s="78" t="s">
        <v>94</v>
      </c>
      <c r="E384" s="126">
        <v>1800000</v>
      </c>
    </row>
    <row r="385" spans="1:5" ht="15" customHeight="1" x14ac:dyDescent="0.2">
      <c r="A385" s="96"/>
      <c r="B385" s="96"/>
      <c r="C385" s="71" t="s">
        <v>53</v>
      </c>
      <c r="D385" s="72"/>
      <c r="E385" s="73">
        <f>SUM(E370:E384)</f>
        <v>17808000</v>
      </c>
    </row>
    <row r="386" spans="1:5" ht="15" customHeight="1" x14ac:dyDescent="0.2"/>
    <row r="387" spans="1:5" ht="15" customHeight="1" x14ac:dyDescent="0.2"/>
    <row r="388" spans="1:5" ht="15" customHeight="1" x14ac:dyDescent="0.25">
      <c r="A388" s="37" t="s">
        <v>109</v>
      </c>
    </row>
    <row r="389" spans="1:5" ht="15" customHeight="1" x14ac:dyDescent="0.2">
      <c r="A389" s="168" t="s">
        <v>110</v>
      </c>
      <c r="B389" s="168"/>
      <c r="C389" s="168"/>
      <c r="D389" s="168"/>
      <c r="E389" s="168"/>
    </row>
    <row r="390" spans="1:5" ht="15" customHeight="1" x14ac:dyDescent="0.2">
      <c r="A390" s="168"/>
      <c r="B390" s="168"/>
      <c r="C390" s="168"/>
      <c r="D390" s="168"/>
      <c r="E390" s="168"/>
    </row>
    <row r="391" spans="1:5" ht="15" customHeight="1" x14ac:dyDescent="0.2">
      <c r="A391" s="165" t="s">
        <v>111</v>
      </c>
      <c r="B391" s="165"/>
      <c r="C391" s="165"/>
      <c r="D391" s="165"/>
      <c r="E391" s="165"/>
    </row>
    <row r="392" spans="1:5" ht="15" customHeight="1" x14ac:dyDescent="0.2">
      <c r="A392" s="165"/>
      <c r="B392" s="165"/>
      <c r="C392" s="165"/>
      <c r="D392" s="165"/>
      <c r="E392" s="165"/>
    </row>
    <row r="393" spans="1:5" ht="15" customHeight="1" x14ac:dyDescent="0.2">
      <c r="A393" s="165"/>
      <c r="B393" s="165"/>
      <c r="C393" s="165"/>
      <c r="D393" s="165"/>
      <c r="E393" s="165"/>
    </row>
    <row r="394" spans="1:5" ht="15" customHeight="1" x14ac:dyDescent="0.2">
      <c r="A394" s="165"/>
      <c r="B394" s="165"/>
      <c r="C394" s="165"/>
      <c r="D394" s="165"/>
      <c r="E394" s="165"/>
    </row>
    <row r="395" spans="1:5" ht="15" customHeight="1" x14ac:dyDescent="0.2">
      <c r="A395" s="165"/>
      <c r="B395" s="165"/>
      <c r="C395" s="165"/>
      <c r="D395" s="165"/>
      <c r="E395" s="165"/>
    </row>
    <row r="396" spans="1:5" ht="15" customHeight="1" x14ac:dyDescent="0.2">
      <c r="A396" s="165"/>
      <c r="B396" s="165"/>
      <c r="C396" s="165"/>
      <c r="D396" s="165"/>
      <c r="E396" s="165"/>
    </row>
    <row r="397" spans="1:5" ht="15" customHeight="1" x14ac:dyDescent="0.2">
      <c r="A397" s="165"/>
      <c r="B397" s="165"/>
      <c r="C397" s="165"/>
      <c r="D397" s="165"/>
      <c r="E397" s="165"/>
    </row>
    <row r="398" spans="1:5" ht="15" customHeight="1" x14ac:dyDescent="0.2">
      <c r="A398" s="122"/>
      <c r="B398" s="122"/>
      <c r="C398" s="122"/>
      <c r="D398" s="122"/>
      <c r="E398" s="122"/>
    </row>
    <row r="399" spans="1:5" ht="15" customHeight="1" x14ac:dyDescent="0.25">
      <c r="A399" s="57" t="s">
        <v>17</v>
      </c>
      <c r="B399" s="58"/>
      <c r="C399" s="58"/>
      <c r="D399" s="58"/>
      <c r="E399" s="58"/>
    </row>
    <row r="400" spans="1:5" ht="15" customHeight="1" x14ac:dyDescent="0.2">
      <c r="A400" s="64" t="s">
        <v>58</v>
      </c>
      <c r="B400" s="58"/>
      <c r="C400" s="58"/>
      <c r="D400" s="58"/>
      <c r="E400" s="60" t="s">
        <v>59</v>
      </c>
    </row>
    <row r="401" spans="1:5" ht="15" customHeight="1" x14ac:dyDescent="0.25">
      <c r="A401" s="57"/>
      <c r="B401" s="59"/>
      <c r="C401" s="58"/>
      <c r="D401" s="58"/>
      <c r="E401" s="65"/>
    </row>
    <row r="402" spans="1:5" ht="15" customHeight="1" x14ac:dyDescent="0.2">
      <c r="A402" s="84"/>
      <c r="B402" s="84"/>
      <c r="C402" s="66" t="s">
        <v>49</v>
      </c>
      <c r="D402" s="114" t="s">
        <v>63</v>
      </c>
      <c r="E402" s="68" t="s">
        <v>51</v>
      </c>
    </row>
    <row r="403" spans="1:5" ht="15" customHeight="1" x14ac:dyDescent="0.2">
      <c r="A403" s="86"/>
      <c r="B403" s="95"/>
      <c r="C403" s="123">
        <v>6409</v>
      </c>
      <c r="D403" s="78" t="s">
        <v>76</v>
      </c>
      <c r="E403" s="124">
        <v>-1210000</v>
      </c>
    </row>
    <row r="404" spans="1:5" ht="15" customHeight="1" x14ac:dyDescent="0.2">
      <c r="A404" s="88"/>
      <c r="B404" s="125"/>
      <c r="C404" s="71" t="s">
        <v>53</v>
      </c>
      <c r="D404" s="72"/>
      <c r="E404" s="73">
        <f>E403</f>
        <v>-1210000</v>
      </c>
    </row>
    <row r="405" spans="1:5" ht="15" customHeight="1" x14ac:dyDescent="0.2"/>
    <row r="406" spans="1:5" ht="15" customHeight="1" x14ac:dyDescent="0.25">
      <c r="A406" s="57" t="s">
        <v>17</v>
      </c>
      <c r="B406" s="58"/>
      <c r="C406" s="58"/>
      <c r="D406" s="58"/>
      <c r="E406" s="59"/>
    </row>
    <row r="407" spans="1:5" ht="15" customHeight="1" x14ac:dyDescent="0.2">
      <c r="A407" s="64" t="s">
        <v>84</v>
      </c>
      <c r="B407" s="127"/>
      <c r="C407" s="59"/>
      <c r="D407" s="59"/>
      <c r="E407" s="59" t="s">
        <v>85</v>
      </c>
    </row>
    <row r="408" spans="1:5" ht="15" customHeight="1" x14ac:dyDescent="0.2">
      <c r="A408" s="64"/>
      <c r="B408" s="59"/>
      <c r="C408" s="58"/>
      <c r="D408" s="58"/>
      <c r="E408" s="65"/>
    </row>
    <row r="409" spans="1:5" ht="15" customHeight="1" x14ac:dyDescent="0.2">
      <c r="A409" s="84"/>
      <c r="B409" s="84"/>
      <c r="C409" s="66" t="s">
        <v>49</v>
      </c>
      <c r="D409" s="114" t="s">
        <v>63</v>
      </c>
      <c r="E409" s="68" t="s">
        <v>51</v>
      </c>
    </row>
    <row r="410" spans="1:5" ht="15" customHeight="1" x14ac:dyDescent="0.2">
      <c r="A410" s="84"/>
      <c r="B410" s="84"/>
      <c r="C410" s="77">
        <v>4399</v>
      </c>
      <c r="D410" s="78" t="s">
        <v>76</v>
      </c>
      <c r="E410" s="126">
        <v>870000</v>
      </c>
    </row>
    <row r="411" spans="1:5" ht="15" customHeight="1" x14ac:dyDescent="0.2">
      <c r="A411" s="84"/>
      <c r="B411" s="84"/>
      <c r="C411" s="77">
        <v>4399</v>
      </c>
      <c r="D411" s="99" t="s">
        <v>79</v>
      </c>
      <c r="E411" s="126">
        <v>340000</v>
      </c>
    </row>
    <row r="412" spans="1:5" ht="15" customHeight="1" x14ac:dyDescent="0.2">
      <c r="A412" s="96"/>
      <c r="B412" s="96"/>
      <c r="C412" s="71" t="s">
        <v>53</v>
      </c>
      <c r="D412" s="72"/>
      <c r="E412" s="73">
        <f>SUM(E410:E411)</f>
        <v>1210000</v>
      </c>
    </row>
    <row r="413" spans="1:5" ht="15" customHeight="1" x14ac:dyDescent="0.2"/>
    <row r="414" spans="1:5" ht="15" customHeight="1" x14ac:dyDescent="0.2"/>
    <row r="415" spans="1:5" ht="15" customHeight="1" x14ac:dyDescent="0.2"/>
    <row r="416" spans="1:5" ht="15" customHeight="1" x14ac:dyDescent="0.2"/>
    <row r="417" spans="1:5" ht="15" customHeight="1" x14ac:dyDescent="0.2"/>
    <row r="418" spans="1:5" ht="15" customHeight="1" x14ac:dyDescent="0.25">
      <c r="A418" s="37" t="s">
        <v>112</v>
      </c>
    </row>
    <row r="419" spans="1:5" ht="15" customHeight="1" x14ac:dyDescent="0.2">
      <c r="A419" s="168" t="s">
        <v>113</v>
      </c>
      <c r="B419" s="168"/>
      <c r="C419" s="168"/>
      <c r="D419" s="168"/>
      <c r="E419" s="168"/>
    </row>
    <row r="420" spans="1:5" ht="15" customHeight="1" x14ac:dyDescent="0.2">
      <c r="A420" s="168"/>
      <c r="B420" s="168"/>
      <c r="C420" s="168"/>
      <c r="D420" s="168"/>
      <c r="E420" s="168"/>
    </row>
    <row r="421" spans="1:5" ht="15" customHeight="1" x14ac:dyDescent="0.2">
      <c r="A421" s="165" t="s">
        <v>114</v>
      </c>
      <c r="B421" s="165"/>
      <c r="C421" s="165"/>
      <c r="D421" s="165"/>
      <c r="E421" s="165"/>
    </row>
    <row r="422" spans="1:5" ht="15" customHeight="1" x14ac:dyDescent="0.2">
      <c r="A422" s="165"/>
      <c r="B422" s="165"/>
      <c r="C422" s="165"/>
      <c r="D422" s="165"/>
      <c r="E422" s="165"/>
    </row>
    <row r="423" spans="1:5" ht="15" customHeight="1" x14ac:dyDescent="0.2">
      <c r="A423" s="165"/>
      <c r="B423" s="165"/>
      <c r="C423" s="165"/>
      <c r="D423" s="165"/>
      <c r="E423" s="165"/>
    </row>
    <row r="424" spans="1:5" ht="15" customHeight="1" x14ac:dyDescent="0.2">
      <c r="A424" s="165"/>
      <c r="B424" s="165"/>
      <c r="C424" s="165"/>
      <c r="D424" s="165"/>
      <c r="E424" s="165"/>
    </row>
    <row r="425" spans="1:5" ht="15" customHeight="1" x14ac:dyDescent="0.2">
      <c r="A425" s="165"/>
      <c r="B425" s="165"/>
      <c r="C425" s="165"/>
      <c r="D425" s="165"/>
      <c r="E425" s="165"/>
    </row>
    <row r="426" spans="1:5" ht="15" customHeight="1" x14ac:dyDescent="0.2">
      <c r="A426" s="165"/>
      <c r="B426" s="165"/>
      <c r="C426" s="165"/>
      <c r="D426" s="165"/>
      <c r="E426" s="165"/>
    </row>
    <row r="427" spans="1:5" ht="15" customHeight="1" x14ac:dyDescent="0.2">
      <c r="A427" s="165"/>
      <c r="B427" s="165"/>
      <c r="C427" s="165"/>
      <c r="D427" s="165"/>
      <c r="E427" s="165"/>
    </row>
    <row r="428" spans="1:5" ht="15" customHeight="1" x14ac:dyDescent="0.2">
      <c r="A428" s="122"/>
      <c r="B428" s="122"/>
      <c r="C428" s="122"/>
      <c r="D428" s="122"/>
      <c r="E428" s="122"/>
    </row>
    <row r="429" spans="1:5" ht="15" customHeight="1" x14ac:dyDescent="0.25">
      <c r="A429" s="57" t="s">
        <v>17</v>
      </c>
      <c r="B429" s="58"/>
      <c r="C429" s="58"/>
      <c r="D429" s="58"/>
      <c r="E429" s="58"/>
    </row>
    <row r="430" spans="1:5" ht="15" customHeight="1" x14ac:dyDescent="0.2">
      <c r="A430" s="64" t="s">
        <v>58</v>
      </c>
      <c r="B430" s="58"/>
      <c r="C430" s="58"/>
      <c r="D430" s="58"/>
      <c r="E430" s="60" t="s">
        <v>59</v>
      </c>
    </row>
    <row r="431" spans="1:5" ht="15" customHeight="1" x14ac:dyDescent="0.25">
      <c r="A431" s="57"/>
      <c r="B431" s="59"/>
      <c r="C431" s="58"/>
      <c r="D431" s="58"/>
      <c r="E431" s="65"/>
    </row>
    <row r="432" spans="1:5" ht="15" customHeight="1" x14ac:dyDescent="0.2">
      <c r="A432" s="84"/>
      <c r="B432" s="84"/>
      <c r="C432" s="66" t="s">
        <v>49</v>
      </c>
      <c r="D432" s="114" t="s">
        <v>63</v>
      </c>
      <c r="E432" s="68" t="s">
        <v>51</v>
      </c>
    </row>
    <row r="433" spans="1:5" ht="15" customHeight="1" x14ac:dyDescent="0.2">
      <c r="A433" s="86"/>
      <c r="B433" s="95"/>
      <c r="C433" s="123">
        <v>6409</v>
      </c>
      <c r="D433" s="128" t="s">
        <v>76</v>
      </c>
      <c r="E433" s="124">
        <v>-809955.8</v>
      </c>
    </row>
    <row r="434" spans="1:5" ht="15" customHeight="1" x14ac:dyDescent="0.2">
      <c r="A434" s="88"/>
      <c r="B434" s="125"/>
      <c r="C434" s="71" t="s">
        <v>53</v>
      </c>
      <c r="D434" s="72"/>
      <c r="E434" s="73">
        <f>E433</f>
        <v>-809955.8</v>
      </c>
    </row>
    <row r="435" spans="1:5" ht="15" customHeight="1" x14ac:dyDescent="0.2"/>
    <row r="436" spans="1:5" ht="15" customHeight="1" x14ac:dyDescent="0.25">
      <c r="A436" s="57" t="s">
        <v>17</v>
      </c>
      <c r="B436" s="58"/>
      <c r="C436" s="58"/>
      <c r="D436" s="58"/>
      <c r="E436" s="59"/>
    </row>
    <row r="437" spans="1:5" ht="15" customHeight="1" x14ac:dyDescent="0.2">
      <c r="A437" s="64" t="s">
        <v>87</v>
      </c>
      <c r="B437" s="83"/>
      <c r="C437" s="83"/>
      <c r="D437" s="83"/>
      <c r="E437" s="83" t="s">
        <v>88</v>
      </c>
    </row>
    <row r="438" spans="1:5" ht="15" customHeight="1" x14ac:dyDescent="0.2">
      <c r="A438" s="64"/>
      <c r="B438" s="59"/>
      <c r="C438" s="58"/>
      <c r="D438" s="58"/>
      <c r="E438" s="65"/>
    </row>
    <row r="439" spans="1:5" ht="15" customHeight="1" x14ac:dyDescent="0.2">
      <c r="A439" s="84"/>
      <c r="B439" s="84"/>
      <c r="C439" s="66" t="s">
        <v>49</v>
      </c>
      <c r="D439" s="114" t="s">
        <v>63</v>
      </c>
      <c r="E439" s="68" t="s">
        <v>51</v>
      </c>
    </row>
    <row r="440" spans="1:5" ht="15" customHeight="1" x14ac:dyDescent="0.2">
      <c r="A440" s="84"/>
      <c r="B440" s="84"/>
      <c r="C440" s="77">
        <v>3599</v>
      </c>
      <c r="D440" s="128" t="s">
        <v>76</v>
      </c>
      <c r="E440" s="126">
        <v>300000</v>
      </c>
    </row>
    <row r="441" spans="1:5" ht="15" customHeight="1" x14ac:dyDescent="0.2">
      <c r="A441" s="84"/>
      <c r="B441" s="84"/>
      <c r="C441" s="77">
        <v>3522</v>
      </c>
      <c r="D441" s="78" t="s">
        <v>94</v>
      </c>
      <c r="E441" s="126">
        <v>509955.8</v>
      </c>
    </row>
    <row r="442" spans="1:5" ht="15" customHeight="1" x14ac:dyDescent="0.2">
      <c r="A442" s="96"/>
      <c r="B442" s="96"/>
      <c r="C442" s="71" t="s">
        <v>53</v>
      </c>
      <c r="D442" s="72"/>
      <c r="E442" s="73">
        <f>SUM(E440:E441)</f>
        <v>809955.8</v>
      </c>
    </row>
    <row r="443" spans="1:5" ht="15" customHeight="1" x14ac:dyDescent="0.2"/>
    <row r="444" spans="1:5" ht="15" customHeight="1" x14ac:dyDescent="0.2"/>
    <row r="445" spans="1:5" ht="15" customHeight="1" x14ac:dyDescent="0.25">
      <c r="A445" s="37" t="s">
        <v>115</v>
      </c>
    </row>
    <row r="446" spans="1:5" ht="15" customHeight="1" x14ac:dyDescent="0.2">
      <c r="A446" s="168" t="s">
        <v>116</v>
      </c>
      <c r="B446" s="168"/>
      <c r="C446" s="168"/>
      <c r="D446" s="168"/>
      <c r="E446" s="168"/>
    </row>
    <row r="447" spans="1:5" ht="15" customHeight="1" x14ac:dyDescent="0.2">
      <c r="A447" s="168"/>
      <c r="B447" s="168"/>
      <c r="C447" s="168"/>
      <c r="D447" s="168"/>
      <c r="E447" s="168"/>
    </row>
    <row r="448" spans="1:5" ht="15" customHeight="1" x14ac:dyDescent="0.2">
      <c r="A448" s="165" t="s">
        <v>203</v>
      </c>
      <c r="B448" s="165"/>
      <c r="C448" s="165"/>
      <c r="D448" s="165"/>
      <c r="E448" s="165"/>
    </row>
    <row r="449" spans="1:5" ht="15" customHeight="1" x14ac:dyDescent="0.2">
      <c r="A449" s="165"/>
      <c r="B449" s="165"/>
      <c r="C449" s="165"/>
      <c r="D449" s="165"/>
      <c r="E449" s="165"/>
    </row>
    <row r="450" spans="1:5" ht="15" customHeight="1" x14ac:dyDescent="0.2">
      <c r="A450" s="165"/>
      <c r="B450" s="165"/>
      <c r="C450" s="165"/>
      <c r="D450" s="165"/>
      <c r="E450" s="165"/>
    </row>
    <row r="451" spans="1:5" ht="15" customHeight="1" x14ac:dyDescent="0.2">
      <c r="A451" s="165"/>
      <c r="B451" s="165"/>
      <c r="C451" s="165"/>
      <c r="D451" s="165"/>
      <c r="E451" s="165"/>
    </row>
    <row r="452" spans="1:5" ht="15" customHeight="1" x14ac:dyDescent="0.2">
      <c r="A452" s="165"/>
      <c r="B452" s="165"/>
      <c r="C452" s="165"/>
      <c r="D452" s="165"/>
      <c r="E452" s="165"/>
    </row>
    <row r="453" spans="1:5" ht="15" customHeight="1" x14ac:dyDescent="0.2">
      <c r="A453" s="165"/>
      <c r="B453" s="165"/>
      <c r="C453" s="165"/>
      <c r="D453" s="165"/>
      <c r="E453" s="165"/>
    </row>
    <row r="454" spans="1:5" ht="15" customHeight="1" x14ac:dyDescent="0.2">
      <c r="A454" s="165"/>
      <c r="B454" s="165"/>
      <c r="C454" s="165"/>
      <c r="D454" s="165"/>
      <c r="E454" s="165"/>
    </row>
    <row r="455" spans="1:5" ht="15" customHeight="1" x14ac:dyDescent="0.2">
      <c r="A455" s="165"/>
      <c r="B455" s="165"/>
      <c r="C455" s="165"/>
      <c r="D455" s="165"/>
      <c r="E455" s="165"/>
    </row>
    <row r="456" spans="1:5" ht="15" customHeight="1" x14ac:dyDescent="0.2">
      <c r="A456" s="38"/>
      <c r="B456" s="38"/>
      <c r="C456" s="38"/>
      <c r="D456" s="38"/>
      <c r="E456" s="38"/>
    </row>
    <row r="457" spans="1:5" ht="15" customHeight="1" x14ac:dyDescent="0.25">
      <c r="A457" s="39" t="s">
        <v>17</v>
      </c>
      <c r="B457" s="40"/>
      <c r="C457" s="40"/>
      <c r="D457" s="40"/>
      <c r="E457" s="40"/>
    </row>
    <row r="458" spans="1:5" ht="15" customHeight="1" x14ac:dyDescent="0.2">
      <c r="A458" s="41" t="s">
        <v>58</v>
      </c>
      <c r="B458" s="40"/>
      <c r="C458" s="40"/>
      <c r="D458" s="40"/>
      <c r="E458" s="42" t="s">
        <v>59</v>
      </c>
    </row>
    <row r="459" spans="1:5" ht="15" customHeight="1" x14ac:dyDescent="0.25">
      <c r="A459" s="43"/>
      <c r="B459" s="39"/>
      <c r="C459" s="40"/>
      <c r="D459" s="40"/>
      <c r="E459" s="44"/>
    </row>
    <row r="460" spans="1:5" ht="15" customHeight="1" x14ac:dyDescent="0.2">
      <c r="A460" s="110"/>
      <c r="B460" s="84"/>
      <c r="C460" s="45" t="s">
        <v>49</v>
      </c>
      <c r="D460" s="114" t="s">
        <v>63</v>
      </c>
      <c r="E460" s="45" t="s">
        <v>51</v>
      </c>
    </row>
    <row r="461" spans="1:5" ht="15" customHeight="1" x14ac:dyDescent="0.2">
      <c r="A461" s="115"/>
      <c r="B461" s="116"/>
      <c r="C461" s="77">
        <v>6409</v>
      </c>
      <c r="D461" s="78" t="s">
        <v>83</v>
      </c>
      <c r="E461" s="50">
        <v>-25000</v>
      </c>
    </row>
    <row r="462" spans="1:5" ht="15" customHeight="1" x14ac:dyDescent="0.2">
      <c r="A462" s="92"/>
      <c r="B462" s="117"/>
      <c r="C462" s="52" t="s">
        <v>53</v>
      </c>
      <c r="D462" s="79"/>
      <c r="E462" s="80">
        <f>SUM(E461:E461)</f>
        <v>-25000</v>
      </c>
    </row>
    <row r="463" spans="1:5" ht="15" customHeight="1" x14ac:dyDescent="0.2">
      <c r="A463" s="38"/>
      <c r="B463" s="38"/>
      <c r="C463" s="38"/>
      <c r="D463" s="38"/>
      <c r="E463" s="38"/>
    </row>
    <row r="464" spans="1:5" ht="15" customHeight="1" x14ac:dyDescent="0.2">
      <c r="A464" s="38"/>
      <c r="B464" s="38"/>
      <c r="C464" s="38"/>
      <c r="D464" s="38"/>
      <c r="E464" s="38"/>
    </row>
    <row r="465" spans="1:5" ht="15" customHeight="1" x14ac:dyDescent="0.2">
      <c r="A465" s="38"/>
      <c r="B465" s="38"/>
      <c r="C465" s="38"/>
      <c r="D465" s="38"/>
      <c r="E465" s="38"/>
    </row>
    <row r="466" spans="1:5" ht="15" customHeight="1" x14ac:dyDescent="0.2">
      <c r="A466" s="38"/>
      <c r="B466" s="38"/>
      <c r="C466" s="38"/>
      <c r="D466" s="38"/>
      <c r="E466" s="38"/>
    </row>
    <row r="467" spans="1:5" ht="15" customHeight="1" x14ac:dyDescent="0.2">
      <c r="A467" s="38"/>
      <c r="B467" s="38"/>
      <c r="C467" s="38"/>
      <c r="D467" s="38"/>
      <c r="E467" s="38"/>
    </row>
    <row r="468" spans="1:5" ht="15" customHeight="1" x14ac:dyDescent="0.2">
      <c r="A468" s="38"/>
      <c r="B468" s="38"/>
      <c r="C468" s="38"/>
      <c r="D468" s="38"/>
      <c r="E468" s="38"/>
    </row>
    <row r="469" spans="1:5" ht="15" customHeight="1" x14ac:dyDescent="0.25">
      <c r="A469" s="39" t="s">
        <v>17</v>
      </c>
      <c r="B469" s="40"/>
      <c r="C469" s="40"/>
      <c r="D469" s="59"/>
      <c r="E469" s="59"/>
    </row>
    <row r="470" spans="1:5" ht="15" customHeight="1" x14ac:dyDescent="0.2">
      <c r="A470" s="131" t="s">
        <v>117</v>
      </c>
      <c r="B470" s="40"/>
      <c r="C470" s="40"/>
      <c r="D470" s="40"/>
      <c r="E470" s="42" t="s">
        <v>118</v>
      </c>
    </row>
    <row r="471" spans="1:5" ht="15" customHeight="1" x14ac:dyDescent="0.2">
      <c r="A471" s="43"/>
      <c r="B471" s="74"/>
      <c r="C471" s="40"/>
      <c r="D471" s="43"/>
      <c r="E471" s="75"/>
    </row>
    <row r="472" spans="1:5" ht="15" customHeight="1" x14ac:dyDescent="0.2">
      <c r="C472" s="45" t="s">
        <v>49</v>
      </c>
      <c r="D472" s="76" t="s">
        <v>63</v>
      </c>
      <c r="E472" s="68" t="s">
        <v>51</v>
      </c>
    </row>
    <row r="473" spans="1:5" ht="15" customHeight="1" x14ac:dyDescent="0.2">
      <c r="C473" s="77">
        <v>2229</v>
      </c>
      <c r="D473" s="78" t="s">
        <v>64</v>
      </c>
      <c r="E473" s="50">
        <v>25000</v>
      </c>
    </row>
    <row r="474" spans="1:5" ht="15" customHeight="1" x14ac:dyDescent="0.2">
      <c r="C474" s="52" t="s">
        <v>53</v>
      </c>
      <c r="D474" s="79"/>
      <c r="E474" s="80">
        <f>SUM(E473:E473)</f>
        <v>25000</v>
      </c>
    </row>
    <row r="475" spans="1:5" ht="15" customHeight="1" x14ac:dyDescent="0.2"/>
    <row r="476" spans="1:5" ht="15" customHeight="1" x14ac:dyDescent="0.2"/>
    <row r="477" spans="1:5" ht="15" customHeight="1" x14ac:dyDescent="0.25">
      <c r="A477" s="37" t="s">
        <v>119</v>
      </c>
    </row>
    <row r="478" spans="1:5" ht="15" customHeight="1" x14ac:dyDescent="0.2">
      <c r="A478" s="168" t="s">
        <v>120</v>
      </c>
      <c r="B478" s="168"/>
      <c r="C478" s="168"/>
      <c r="D478" s="168"/>
      <c r="E478" s="168"/>
    </row>
    <row r="479" spans="1:5" ht="15" customHeight="1" x14ac:dyDescent="0.2">
      <c r="A479" s="168"/>
      <c r="B479" s="168"/>
      <c r="C479" s="168"/>
      <c r="D479" s="168"/>
      <c r="E479" s="168"/>
    </row>
    <row r="480" spans="1:5" ht="15" customHeight="1" x14ac:dyDescent="0.2">
      <c r="A480" s="165" t="s">
        <v>121</v>
      </c>
      <c r="B480" s="165"/>
      <c r="C480" s="165"/>
      <c r="D480" s="165"/>
      <c r="E480" s="165"/>
    </row>
    <row r="481" spans="1:5" ht="15" customHeight="1" x14ac:dyDescent="0.2">
      <c r="A481" s="165"/>
      <c r="B481" s="165"/>
      <c r="C481" s="165"/>
      <c r="D481" s="165"/>
      <c r="E481" s="165"/>
    </row>
    <row r="482" spans="1:5" ht="15" customHeight="1" x14ac:dyDescent="0.2">
      <c r="A482" s="165"/>
      <c r="B482" s="165"/>
      <c r="C482" s="165"/>
      <c r="D482" s="165"/>
      <c r="E482" s="165"/>
    </row>
    <row r="483" spans="1:5" ht="15" customHeight="1" x14ac:dyDescent="0.2">
      <c r="A483" s="165"/>
      <c r="B483" s="165"/>
      <c r="C483" s="165"/>
      <c r="D483" s="165"/>
      <c r="E483" s="165"/>
    </row>
    <row r="484" spans="1:5" ht="15" customHeight="1" x14ac:dyDescent="0.2">
      <c r="A484" s="165"/>
      <c r="B484" s="165"/>
      <c r="C484" s="165"/>
      <c r="D484" s="165"/>
      <c r="E484" s="165"/>
    </row>
    <row r="485" spans="1:5" ht="15" customHeight="1" x14ac:dyDescent="0.2">
      <c r="A485" s="165"/>
      <c r="B485" s="165"/>
      <c r="C485" s="165"/>
      <c r="D485" s="165"/>
      <c r="E485" s="165"/>
    </row>
    <row r="486" spans="1:5" ht="15" customHeight="1" x14ac:dyDescent="0.2">
      <c r="A486" s="58"/>
      <c r="B486" s="132"/>
      <c r="C486" s="133"/>
      <c r="D486" s="58"/>
      <c r="E486" s="134"/>
    </row>
    <row r="487" spans="1:5" ht="15" customHeight="1" x14ac:dyDescent="0.25">
      <c r="A487" s="57" t="s">
        <v>17</v>
      </c>
      <c r="B487" s="58"/>
      <c r="C487" s="58"/>
      <c r="D487" s="58"/>
      <c r="E487" s="59"/>
    </row>
    <row r="488" spans="1:5" ht="15" customHeight="1" x14ac:dyDescent="0.2">
      <c r="A488" s="64" t="s">
        <v>122</v>
      </c>
      <c r="B488" s="58"/>
      <c r="C488" s="58"/>
      <c r="D488" s="58"/>
      <c r="E488" s="60" t="s">
        <v>123</v>
      </c>
    </row>
    <row r="489" spans="1:5" ht="15" customHeight="1" x14ac:dyDescent="0.2">
      <c r="A489" s="64"/>
      <c r="B489" s="59"/>
      <c r="C489" s="58"/>
      <c r="D489" s="58"/>
      <c r="E489" s="65"/>
    </row>
    <row r="490" spans="1:5" ht="15" customHeight="1" x14ac:dyDescent="0.2">
      <c r="A490" s="84"/>
      <c r="B490" s="84"/>
      <c r="C490" s="66" t="s">
        <v>49</v>
      </c>
      <c r="D490" s="114" t="s">
        <v>63</v>
      </c>
      <c r="E490" s="45" t="s">
        <v>51</v>
      </c>
    </row>
    <row r="491" spans="1:5" ht="15" customHeight="1" x14ac:dyDescent="0.2">
      <c r="A491" s="86"/>
      <c r="B491" s="95"/>
      <c r="C491" s="121">
        <v>5273</v>
      </c>
      <c r="D491" s="78" t="s">
        <v>83</v>
      </c>
      <c r="E491" s="82">
        <v>-20000</v>
      </c>
    </row>
    <row r="492" spans="1:5" ht="15" customHeight="1" x14ac:dyDescent="0.2">
      <c r="A492" s="86"/>
      <c r="B492" s="95"/>
      <c r="C492" s="121">
        <v>3900</v>
      </c>
      <c r="D492" s="78" t="s">
        <v>76</v>
      </c>
      <c r="E492" s="82">
        <v>20000</v>
      </c>
    </row>
    <row r="493" spans="1:5" ht="15" customHeight="1" x14ac:dyDescent="0.2">
      <c r="A493" s="96"/>
      <c r="B493" s="96"/>
      <c r="C493" s="71" t="s">
        <v>53</v>
      </c>
      <c r="D493" s="99"/>
      <c r="E493" s="73">
        <f>SUM(E491:E492)</f>
        <v>0</v>
      </c>
    </row>
    <row r="494" spans="1:5" ht="15" customHeight="1" x14ac:dyDescent="0.2"/>
    <row r="495" spans="1:5" ht="15" customHeight="1" x14ac:dyDescent="0.2"/>
    <row r="496" spans="1:5" ht="15" customHeight="1" x14ac:dyDescent="0.25">
      <c r="A496" s="37" t="s">
        <v>124</v>
      </c>
    </row>
    <row r="497" spans="1:5" ht="15" customHeight="1" x14ac:dyDescent="0.2">
      <c r="A497" s="168" t="s">
        <v>125</v>
      </c>
      <c r="B497" s="168"/>
      <c r="C497" s="168"/>
      <c r="D497" s="168"/>
      <c r="E497" s="168"/>
    </row>
    <row r="498" spans="1:5" ht="15" customHeight="1" x14ac:dyDescent="0.2">
      <c r="A498" s="168"/>
      <c r="B498" s="168"/>
      <c r="C498" s="168"/>
      <c r="D498" s="168"/>
      <c r="E498" s="168"/>
    </row>
    <row r="499" spans="1:5" ht="15" customHeight="1" x14ac:dyDescent="0.2">
      <c r="A499" s="165" t="s">
        <v>126</v>
      </c>
      <c r="B499" s="165"/>
      <c r="C499" s="165"/>
      <c r="D499" s="165"/>
      <c r="E499" s="165"/>
    </row>
    <row r="500" spans="1:5" ht="15" customHeight="1" x14ac:dyDescent="0.2">
      <c r="A500" s="165"/>
      <c r="B500" s="165"/>
      <c r="C500" s="165"/>
      <c r="D500" s="165"/>
      <c r="E500" s="165"/>
    </row>
    <row r="501" spans="1:5" ht="15" customHeight="1" x14ac:dyDescent="0.2">
      <c r="A501" s="165"/>
      <c r="B501" s="165"/>
      <c r="C501" s="165"/>
      <c r="D501" s="165"/>
      <c r="E501" s="165"/>
    </row>
    <row r="502" spans="1:5" ht="15" customHeight="1" x14ac:dyDescent="0.2">
      <c r="A502" s="165"/>
      <c r="B502" s="165"/>
      <c r="C502" s="165"/>
      <c r="D502" s="165"/>
      <c r="E502" s="165"/>
    </row>
    <row r="503" spans="1:5" ht="15" customHeight="1" x14ac:dyDescent="0.2">
      <c r="A503" s="165"/>
      <c r="B503" s="165"/>
      <c r="C503" s="165"/>
      <c r="D503" s="165"/>
      <c r="E503" s="165"/>
    </row>
    <row r="504" spans="1:5" ht="15" customHeight="1" x14ac:dyDescent="0.2">
      <c r="A504" s="165"/>
      <c r="B504" s="165"/>
      <c r="C504" s="165"/>
      <c r="D504" s="165"/>
      <c r="E504" s="165"/>
    </row>
    <row r="505" spans="1:5" ht="15" customHeight="1" x14ac:dyDescent="0.2">
      <c r="A505" s="165"/>
      <c r="B505" s="165"/>
      <c r="C505" s="165"/>
      <c r="D505" s="165"/>
      <c r="E505" s="165"/>
    </row>
    <row r="506" spans="1:5" ht="15" customHeight="1" x14ac:dyDescent="0.2">
      <c r="A506" s="165"/>
      <c r="B506" s="165"/>
      <c r="C506" s="165"/>
      <c r="D506" s="165"/>
      <c r="E506" s="165"/>
    </row>
    <row r="507" spans="1:5" ht="15" customHeight="1" x14ac:dyDescent="0.2"/>
    <row r="508" spans="1:5" ht="15" customHeight="1" x14ac:dyDescent="0.25">
      <c r="A508" s="57" t="s">
        <v>17</v>
      </c>
      <c r="B508" s="58"/>
      <c r="C508" s="58"/>
      <c r="D508" s="58"/>
      <c r="E508" s="59"/>
    </row>
    <row r="509" spans="1:5" ht="15" customHeight="1" x14ac:dyDescent="0.2">
      <c r="A509" s="41" t="s">
        <v>98</v>
      </c>
      <c r="B509" s="40"/>
      <c r="C509" s="40"/>
      <c r="D509" s="40"/>
      <c r="E509" s="42" t="s">
        <v>99</v>
      </c>
    </row>
    <row r="510" spans="1:5" ht="15" customHeight="1" x14ac:dyDescent="0.2">
      <c r="A510" s="64"/>
      <c r="B510" s="59"/>
      <c r="C510" s="58"/>
      <c r="D510" s="58"/>
      <c r="E510" s="65"/>
    </row>
    <row r="511" spans="1:5" ht="15" customHeight="1" x14ac:dyDescent="0.2">
      <c r="A511" s="84"/>
      <c r="B511" s="84"/>
      <c r="C511" s="66" t="s">
        <v>49</v>
      </c>
      <c r="D511" s="114" t="s">
        <v>63</v>
      </c>
      <c r="E511" s="45" t="s">
        <v>51</v>
      </c>
    </row>
    <row r="512" spans="1:5" ht="15" customHeight="1" x14ac:dyDescent="0.2">
      <c r="A512" s="86"/>
      <c r="B512" s="95"/>
      <c r="C512" s="121">
        <v>2143</v>
      </c>
      <c r="D512" s="99" t="s">
        <v>79</v>
      </c>
      <c r="E512" s="82">
        <v>-1500000</v>
      </c>
    </row>
    <row r="513" spans="1:5" ht="15" customHeight="1" x14ac:dyDescent="0.2">
      <c r="A513" s="86"/>
      <c r="B513" s="95"/>
      <c r="C513" s="121">
        <v>2143</v>
      </c>
      <c r="D513" s="128" t="s">
        <v>76</v>
      </c>
      <c r="E513" s="82">
        <f>127000+125000+124000+115000+100000+100000+75000+70000+55000+52000+50000+50000+50000</f>
        <v>1093000</v>
      </c>
    </row>
    <row r="514" spans="1:5" ht="15" customHeight="1" x14ac:dyDescent="0.2">
      <c r="A514" s="86"/>
      <c r="B514" s="95"/>
      <c r="C514" s="121">
        <v>2143</v>
      </c>
      <c r="D514" s="99" t="s">
        <v>79</v>
      </c>
      <c r="E514" s="82">
        <f>90000+86000+51000+50000</f>
        <v>277000</v>
      </c>
    </row>
    <row r="515" spans="1:5" ht="15" customHeight="1" x14ac:dyDescent="0.2">
      <c r="A515" s="96"/>
      <c r="B515" s="96"/>
      <c r="C515" s="71" t="s">
        <v>53</v>
      </c>
      <c r="D515" s="99"/>
      <c r="E515" s="73">
        <f>SUM(E512:E514)</f>
        <v>-130000</v>
      </c>
    </row>
    <row r="516" spans="1:5" ht="15" customHeight="1" x14ac:dyDescent="0.2"/>
    <row r="517" spans="1:5" ht="15" customHeight="1" x14ac:dyDescent="0.2">
      <c r="B517" s="45" t="s">
        <v>48</v>
      </c>
      <c r="C517" s="66" t="s">
        <v>49</v>
      </c>
      <c r="D517" s="85" t="s">
        <v>50</v>
      </c>
      <c r="E517" s="68" t="s">
        <v>51</v>
      </c>
    </row>
    <row r="518" spans="1:5" ht="15" customHeight="1" x14ac:dyDescent="0.2">
      <c r="B518" s="69">
        <v>580</v>
      </c>
      <c r="C518" s="121"/>
      <c r="D518" s="87" t="s">
        <v>70</v>
      </c>
      <c r="E518" s="109">
        <v>130000</v>
      </c>
    </row>
    <row r="519" spans="1:5" ht="15" customHeight="1" x14ac:dyDescent="0.2">
      <c r="B519" s="70"/>
      <c r="C519" s="71" t="s">
        <v>53</v>
      </c>
      <c r="D519" s="90"/>
      <c r="E519" s="91">
        <f>SUM(E518)</f>
        <v>130000</v>
      </c>
    </row>
    <row r="520" spans="1:5" ht="15" customHeight="1" x14ac:dyDescent="0.2"/>
    <row r="521" spans="1:5" ht="15" customHeight="1" x14ac:dyDescent="0.2"/>
    <row r="522" spans="1:5" ht="15" customHeight="1" x14ac:dyDescent="0.25">
      <c r="A522" s="37" t="s">
        <v>127</v>
      </c>
    </row>
    <row r="523" spans="1:5" ht="15" customHeight="1" x14ac:dyDescent="0.2">
      <c r="A523" s="168" t="s">
        <v>125</v>
      </c>
      <c r="B523" s="168"/>
      <c r="C523" s="168"/>
      <c r="D523" s="168"/>
      <c r="E523" s="168"/>
    </row>
    <row r="524" spans="1:5" ht="15" customHeight="1" x14ac:dyDescent="0.2">
      <c r="A524" s="168"/>
      <c r="B524" s="168"/>
      <c r="C524" s="168"/>
      <c r="D524" s="168"/>
      <c r="E524" s="168"/>
    </row>
    <row r="525" spans="1:5" ht="15" customHeight="1" x14ac:dyDescent="0.2">
      <c r="A525" s="165" t="s">
        <v>128</v>
      </c>
      <c r="B525" s="165"/>
      <c r="C525" s="165"/>
      <c r="D525" s="165"/>
      <c r="E525" s="165"/>
    </row>
    <row r="526" spans="1:5" ht="15" customHeight="1" x14ac:dyDescent="0.2">
      <c r="A526" s="165"/>
      <c r="B526" s="165"/>
      <c r="C526" s="165"/>
      <c r="D526" s="165"/>
      <c r="E526" s="165"/>
    </row>
    <row r="527" spans="1:5" ht="15" customHeight="1" x14ac:dyDescent="0.2">
      <c r="A527" s="165"/>
      <c r="B527" s="165"/>
      <c r="C527" s="165"/>
      <c r="D527" s="165"/>
      <c r="E527" s="165"/>
    </row>
    <row r="528" spans="1:5" ht="15" customHeight="1" x14ac:dyDescent="0.2">
      <c r="A528" s="165"/>
      <c r="B528" s="165"/>
      <c r="C528" s="165"/>
      <c r="D528" s="165"/>
      <c r="E528" s="165"/>
    </row>
    <row r="529" spans="1:5" ht="15" customHeight="1" x14ac:dyDescent="0.2">
      <c r="A529" s="165"/>
      <c r="B529" s="165"/>
      <c r="C529" s="165"/>
      <c r="D529" s="165"/>
      <c r="E529" s="165"/>
    </row>
    <row r="530" spans="1:5" ht="15" customHeight="1" x14ac:dyDescent="0.2">
      <c r="A530" s="165"/>
      <c r="B530" s="165"/>
      <c r="C530" s="165"/>
      <c r="D530" s="165"/>
      <c r="E530" s="165"/>
    </row>
    <row r="531" spans="1:5" ht="15" customHeight="1" x14ac:dyDescent="0.2">
      <c r="A531" s="165"/>
      <c r="B531" s="165"/>
      <c r="C531" s="165"/>
      <c r="D531" s="165"/>
      <c r="E531" s="165"/>
    </row>
    <row r="532" spans="1:5" ht="15" customHeight="1" x14ac:dyDescent="0.2">
      <c r="A532" s="165"/>
      <c r="B532" s="165"/>
      <c r="C532" s="165"/>
      <c r="D532" s="165"/>
      <c r="E532" s="165"/>
    </row>
    <row r="533" spans="1:5" ht="15" customHeight="1" x14ac:dyDescent="0.2">
      <c r="A533" s="165"/>
      <c r="B533" s="165"/>
      <c r="C533" s="165"/>
      <c r="D533" s="165"/>
      <c r="E533" s="165"/>
    </row>
    <row r="534" spans="1:5" ht="15" customHeight="1" x14ac:dyDescent="0.2">
      <c r="A534" s="58"/>
      <c r="B534" s="132"/>
      <c r="C534" s="133"/>
      <c r="D534" s="58"/>
      <c r="E534" s="134"/>
    </row>
    <row r="535" spans="1:5" ht="15" customHeight="1" x14ac:dyDescent="0.25">
      <c r="A535" s="57" t="s">
        <v>17</v>
      </c>
      <c r="B535" s="58"/>
      <c r="C535" s="58"/>
      <c r="D535" s="58"/>
      <c r="E535" s="59"/>
    </row>
    <row r="536" spans="1:5" ht="15" customHeight="1" x14ac:dyDescent="0.2">
      <c r="A536" s="41" t="s">
        <v>98</v>
      </c>
      <c r="B536" s="40"/>
      <c r="C536" s="40"/>
      <c r="D536" s="40"/>
      <c r="E536" s="42" t="s">
        <v>99</v>
      </c>
    </row>
    <row r="537" spans="1:5" ht="15" customHeight="1" x14ac:dyDescent="0.2">
      <c r="A537" s="64"/>
      <c r="B537" s="59"/>
      <c r="C537" s="58"/>
      <c r="D537" s="58"/>
      <c r="E537" s="65"/>
    </row>
    <row r="538" spans="1:5" ht="15" customHeight="1" x14ac:dyDescent="0.2">
      <c r="A538" s="84"/>
      <c r="B538" s="84"/>
      <c r="C538" s="66" t="s">
        <v>49</v>
      </c>
      <c r="D538" s="114" t="s">
        <v>63</v>
      </c>
      <c r="E538" s="45" t="s">
        <v>51</v>
      </c>
    </row>
    <row r="539" spans="1:5" ht="15" customHeight="1" x14ac:dyDescent="0.2">
      <c r="A539" s="86"/>
      <c r="B539" s="95"/>
      <c r="C539" s="121">
        <v>2143</v>
      </c>
      <c r="D539" s="99" t="s">
        <v>79</v>
      </c>
      <c r="E539" s="82">
        <v>-400000</v>
      </c>
    </row>
    <row r="540" spans="1:5" ht="15" customHeight="1" x14ac:dyDescent="0.2">
      <c r="A540" s="86"/>
      <c r="B540" s="95"/>
      <c r="C540" s="121">
        <v>2143</v>
      </c>
      <c r="D540" s="128" t="s">
        <v>76</v>
      </c>
      <c r="E540" s="82">
        <f>30000+40000+30000+25000+20000+20000+20000+20000+15000</f>
        <v>220000</v>
      </c>
    </row>
    <row r="541" spans="1:5" ht="15" customHeight="1" x14ac:dyDescent="0.2">
      <c r="A541" s="86"/>
      <c r="B541" s="95"/>
      <c r="C541" s="121">
        <v>2143</v>
      </c>
      <c r="D541" s="99" t="s">
        <v>79</v>
      </c>
      <c r="E541" s="82">
        <f>40000+25000+20000</f>
        <v>85000</v>
      </c>
    </row>
    <row r="542" spans="1:5" ht="15" customHeight="1" x14ac:dyDescent="0.2">
      <c r="A542" s="86"/>
      <c r="B542" s="95"/>
      <c r="C542" s="121">
        <v>2143</v>
      </c>
      <c r="D542" s="78" t="s">
        <v>108</v>
      </c>
      <c r="E542" s="82">
        <v>20000</v>
      </c>
    </row>
    <row r="543" spans="1:5" ht="15" customHeight="1" x14ac:dyDescent="0.2">
      <c r="A543" s="96"/>
      <c r="B543" s="96"/>
      <c r="C543" s="71" t="s">
        <v>53</v>
      </c>
      <c r="D543" s="99"/>
      <c r="E543" s="73">
        <f>SUM(E539:E542)</f>
        <v>-75000</v>
      </c>
    </row>
    <row r="544" spans="1:5" ht="15" customHeight="1" x14ac:dyDescent="0.2"/>
    <row r="545" spans="1:5" ht="15" customHeight="1" x14ac:dyDescent="0.2">
      <c r="B545" s="45" t="s">
        <v>48</v>
      </c>
      <c r="C545" s="66" t="s">
        <v>49</v>
      </c>
      <c r="D545" s="85" t="s">
        <v>50</v>
      </c>
      <c r="E545" s="68" t="s">
        <v>51</v>
      </c>
    </row>
    <row r="546" spans="1:5" ht="15" customHeight="1" x14ac:dyDescent="0.2">
      <c r="B546" s="69">
        <v>581</v>
      </c>
      <c r="C546" s="121"/>
      <c r="D546" s="87" t="s">
        <v>70</v>
      </c>
      <c r="E546" s="109">
        <f>45000+15000+15000</f>
        <v>75000</v>
      </c>
    </row>
    <row r="547" spans="1:5" ht="15" customHeight="1" x14ac:dyDescent="0.2">
      <c r="B547" s="70"/>
      <c r="C547" s="71" t="s">
        <v>53</v>
      </c>
      <c r="D547" s="90"/>
      <c r="E547" s="91">
        <f>SUM(E546)</f>
        <v>75000</v>
      </c>
    </row>
    <row r="548" spans="1:5" ht="15" customHeight="1" x14ac:dyDescent="0.2"/>
    <row r="549" spans="1:5" ht="15" customHeight="1" x14ac:dyDescent="0.2"/>
    <row r="550" spans="1:5" ht="15" customHeight="1" x14ac:dyDescent="0.25">
      <c r="A550" s="37" t="s">
        <v>129</v>
      </c>
    </row>
    <row r="551" spans="1:5" ht="15" customHeight="1" x14ac:dyDescent="0.2">
      <c r="A551" s="168" t="s">
        <v>125</v>
      </c>
      <c r="B551" s="168"/>
      <c r="C551" s="168"/>
      <c r="D551" s="168"/>
      <c r="E551" s="168"/>
    </row>
    <row r="552" spans="1:5" ht="15" customHeight="1" x14ac:dyDescent="0.2">
      <c r="A552" s="168"/>
      <c r="B552" s="168"/>
      <c r="C552" s="168"/>
      <c r="D552" s="168"/>
      <c r="E552" s="168"/>
    </row>
    <row r="553" spans="1:5" ht="15" customHeight="1" x14ac:dyDescent="0.2">
      <c r="A553" s="165" t="s">
        <v>130</v>
      </c>
      <c r="B553" s="165"/>
      <c r="C553" s="165"/>
      <c r="D553" s="165"/>
      <c r="E553" s="165"/>
    </row>
    <row r="554" spans="1:5" ht="15" customHeight="1" x14ac:dyDescent="0.2">
      <c r="A554" s="165"/>
      <c r="B554" s="165"/>
      <c r="C554" s="165"/>
      <c r="D554" s="165"/>
      <c r="E554" s="165"/>
    </row>
    <row r="555" spans="1:5" ht="15" customHeight="1" x14ac:dyDescent="0.2">
      <c r="A555" s="165"/>
      <c r="B555" s="165"/>
      <c r="C555" s="165"/>
      <c r="D555" s="165"/>
      <c r="E555" s="165"/>
    </row>
    <row r="556" spans="1:5" ht="15" customHeight="1" x14ac:dyDescent="0.2">
      <c r="A556" s="165"/>
      <c r="B556" s="165"/>
      <c r="C556" s="165"/>
      <c r="D556" s="165"/>
      <c r="E556" s="165"/>
    </row>
    <row r="557" spans="1:5" ht="15" customHeight="1" x14ac:dyDescent="0.2">
      <c r="A557" s="165"/>
      <c r="B557" s="165"/>
      <c r="C557" s="165"/>
      <c r="D557" s="165"/>
      <c r="E557" s="165"/>
    </row>
    <row r="558" spans="1:5" ht="15" customHeight="1" x14ac:dyDescent="0.2">
      <c r="A558" s="165"/>
      <c r="B558" s="165"/>
      <c r="C558" s="165"/>
      <c r="D558" s="165"/>
      <c r="E558" s="165"/>
    </row>
    <row r="559" spans="1:5" ht="15" customHeight="1" x14ac:dyDescent="0.2">
      <c r="A559" s="165"/>
      <c r="B559" s="165"/>
      <c r="C559" s="165"/>
      <c r="D559" s="165"/>
      <c r="E559" s="165"/>
    </row>
    <row r="560" spans="1:5" ht="15" customHeight="1" x14ac:dyDescent="0.2">
      <c r="A560" s="165"/>
      <c r="B560" s="165"/>
      <c r="C560" s="165"/>
      <c r="D560" s="165"/>
      <c r="E560" s="165"/>
    </row>
    <row r="561" spans="1:5" ht="15" customHeight="1" x14ac:dyDescent="0.2">
      <c r="A561" s="165"/>
      <c r="B561" s="165"/>
      <c r="C561" s="165"/>
      <c r="D561" s="165"/>
      <c r="E561" s="165"/>
    </row>
    <row r="562" spans="1:5" ht="15" customHeight="1" x14ac:dyDescent="0.2">
      <c r="A562" s="122"/>
      <c r="B562" s="122"/>
      <c r="C562" s="122"/>
      <c r="D562" s="122"/>
      <c r="E562" s="122"/>
    </row>
    <row r="563" spans="1:5" ht="15" customHeight="1" x14ac:dyDescent="0.25">
      <c r="A563" s="57" t="s">
        <v>17</v>
      </c>
      <c r="B563" s="58"/>
      <c r="C563" s="58"/>
      <c r="D563" s="58"/>
      <c r="E563" s="59"/>
    </row>
    <row r="564" spans="1:5" ht="15" customHeight="1" x14ac:dyDescent="0.2">
      <c r="A564" s="64" t="s">
        <v>98</v>
      </c>
      <c r="B564" s="129"/>
      <c r="C564" s="58"/>
      <c r="D564" s="58"/>
      <c r="E564" s="60" t="s">
        <v>99</v>
      </c>
    </row>
    <row r="565" spans="1:5" ht="15" customHeight="1" x14ac:dyDescent="0.2">
      <c r="A565" s="64"/>
      <c r="B565" s="59"/>
      <c r="C565" s="58"/>
      <c r="D565" s="58"/>
      <c r="E565" s="65"/>
    </row>
    <row r="566" spans="1:5" ht="15" customHeight="1" x14ac:dyDescent="0.2">
      <c r="A566" s="84"/>
      <c r="B566" s="84"/>
      <c r="C566" s="66" t="s">
        <v>49</v>
      </c>
      <c r="D566" s="114" t="s">
        <v>63</v>
      </c>
      <c r="E566" s="45" t="s">
        <v>51</v>
      </c>
    </row>
    <row r="567" spans="1:5" ht="15" customHeight="1" x14ac:dyDescent="0.2">
      <c r="A567" s="86"/>
      <c r="B567" s="95"/>
      <c r="C567" s="121">
        <v>2143</v>
      </c>
      <c r="D567" s="99" t="s">
        <v>79</v>
      </c>
      <c r="E567" s="82">
        <v>-800000</v>
      </c>
    </row>
    <row r="568" spans="1:5" ht="15" customHeight="1" x14ac:dyDescent="0.2">
      <c r="A568" s="86"/>
      <c r="B568" s="95"/>
      <c r="C568" s="121">
        <v>2143</v>
      </c>
      <c r="D568" s="78" t="s">
        <v>64</v>
      </c>
      <c r="E568" s="82">
        <v>-30000</v>
      </c>
    </row>
    <row r="569" spans="1:5" ht="15" customHeight="1" x14ac:dyDescent="0.2">
      <c r="A569" s="86"/>
      <c r="B569" s="95"/>
      <c r="C569" s="121">
        <v>2143</v>
      </c>
      <c r="D569" s="128" t="s">
        <v>76</v>
      </c>
      <c r="E569" s="82">
        <v>216000</v>
      </c>
    </row>
    <row r="570" spans="1:5" ht="15" customHeight="1" x14ac:dyDescent="0.2">
      <c r="A570" s="86"/>
      <c r="B570" s="95"/>
      <c r="C570" s="121">
        <v>2143</v>
      </c>
      <c r="D570" s="99" t="s">
        <v>79</v>
      </c>
      <c r="E570" s="82">
        <v>614000</v>
      </c>
    </row>
    <row r="571" spans="1:5" ht="15" customHeight="1" x14ac:dyDescent="0.2">
      <c r="A571" s="96"/>
      <c r="B571" s="96"/>
      <c r="C571" s="71" t="s">
        <v>53</v>
      </c>
      <c r="D571" s="99"/>
      <c r="E571" s="73">
        <f>SUM(E567:E570)</f>
        <v>0</v>
      </c>
    </row>
    <row r="572" spans="1:5" ht="15" customHeight="1" x14ac:dyDescent="0.2"/>
    <row r="573" spans="1:5" ht="15" customHeight="1" x14ac:dyDescent="0.2"/>
    <row r="574" spans="1:5" ht="15" customHeight="1" x14ac:dyDescent="0.25">
      <c r="A574" s="37" t="s">
        <v>131</v>
      </c>
    </row>
    <row r="575" spans="1:5" ht="15" customHeight="1" x14ac:dyDescent="0.2">
      <c r="A575" s="168" t="s">
        <v>125</v>
      </c>
      <c r="B575" s="168"/>
      <c r="C575" s="168"/>
      <c r="D575" s="168"/>
      <c r="E575" s="168"/>
    </row>
    <row r="576" spans="1:5" ht="15" customHeight="1" x14ac:dyDescent="0.2">
      <c r="A576" s="168"/>
      <c r="B576" s="168"/>
      <c r="C576" s="168"/>
      <c r="D576" s="168"/>
      <c r="E576" s="168"/>
    </row>
    <row r="577" spans="1:5" ht="15" customHeight="1" x14ac:dyDescent="0.2">
      <c r="A577" s="165" t="s">
        <v>132</v>
      </c>
      <c r="B577" s="165"/>
      <c r="C577" s="165"/>
      <c r="D577" s="165"/>
      <c r="E577" s="165"/>
    </row>
    <row r="578" spans="1:5" ht="15" customHeight="1" x14ac:dyDescent="0.2">
      <c r="A578" s="165"/>
      <c r="B578" s="165"/>
      <c r="C578" s="165"/>
      <c r="D578" s="165"/>
      <c r="E578" s="165"/>
    </row>
    <row r="579" spans="1:5" ht="15" customHeight="1" x14ac:dyDescent="0.2">
      <c r="A579" s="165"/>
      <c r="B579" s="165"/>
      <c r="C579" s="165"/>
      <c r="D579" s="165"/>
      <c r="E579" s="165"/>
    </row>
    <row r="580" spans="1:5" ht="15" customHeight="1" x14ac:dyDescent="0.2">
      <c r="A580" s="165"/>
      <c r="B580" s="165"/>
      <c r="C580" s="165"/>
      <c r="D580" s="165"/>
      <c r="E580" s="165"/>
    </row>
    <row r="581" spans="1:5" ht="15" customHeight="1" x14ac:dyDescent="0.2">
      <c r="A581" s="165"/>
      <c r="B581" s="165"/>
      <c r="C581" s="165"/>
      <c r="D581" s="165"/>
      <c r="E581" s="165"/>
    </row>
    <row r="582" spans="1:5" ht="15" customHeight="1" x14ac:dyDescent="0.2">
      <c r="A582" s="165"/>
      <c r="B582" s="165"/>
      <c r="C582" s="165"/>
      <c r="D582" s="165"/>
      <c r="E582" s="165"/>
    </row>
    <row r="583" spans="1:5" ht="15" customHeight="1" x14ac:dyDescent="0.2">
      <c r="A583" s="165"/>
      <c r="B583" s="165"/>
      <c r="C583" s="165"/>
      <c r="D583" s="165"/>
      <c r="E583" s="165"/>
    </row>
    <row r="584" spans="1:5" ht="15" customHeight="1" x14ac:dyDescent="0.2">
      <c r="A584" s="165"/>
      <c r="B584" s="165"/>
      <c r="C584" s="165"/>
      <c r="D584" s="165"/>
      <c r="E584" s="165"/>
    </row>
    <row r="585" spans="1:5" ht="15" customHeight="1" x14ac:dyDescent="0.2">
      <c r="A585" s="165"/>
      <c r="B585" s="165"/>
      <c r="C585" s="165"/>
      <c r="D585" s="165"/>
      <c r="E585" s="165"/>
    </row>
    <row r="586" spans="1:5" ht="15" customHeight="1" x14ac:dyDescent="0.2"/>
    <row r="587" spans="1:5" ht="15" customHeight="1" x14ac:dyDescent="0.25">
      <c r="A587" s="57" t="s">
        <v>17</v>
      </c>
      <c r="B587" s="58"/>
      <c r="C587" s="58"/>
      <c r="D587" s="58"/>
      <c r="E587" s="59"/>
    </row>
    <row r="588" spans="1:5" ht="15" customHeight="1" x14ac:dyDescent="0.2">
      <c r="A588" s="41" t="s">
        <v>98</v>
      </c>
      <c r="B588" s="40"/>
      <c r="C588" s="40"/>
      <c r="D588" s="40"/>
      <c r="E588" s="42" t="s">
        <v>99</v>
      </c>
    </row>
    <row r="589" spans="1:5" ht="15" customHeight="1" x14ac:dyDescent="0.2">
      <c r="A589" s="64"/>
      <c r="B589" s="59"/>
      <c r="C589" s="58"/>
      <c r="D589" s="58"/>
      <c r="E589" s="65"/>
    </row>
    <row r="590" spans="1:5" ht="15" customHeight="1" x14ac:dyDescent="0.2">
      <c r="A590" s="84"/>
      <c r="B590" s="84"/>
      <c r="C590" s="66" t="s">
        <v>49</v>
      </c>
      <c r="D590" s="114" t="s">
        <v>63</v>
      </c>
      <c r="E590" s="45" t="s">
        <v>51</v>
      </c>
    </row>
    <row r="591" spans="1:5" ht="15" customHeight="1" x14ac:dyDescent="0.2">
      <c r="A591" s="86"/>
      <c r="B591" s="95"/>
      <c r="C591" s="121">
        <v>2143</v>
      </c>
      <c r="D591" s="99" t="s">
        <v>79</v>
      </c>
      <c r="E591" s="82">
        <v>-7100000</v>
      </c>
    </row>
    <row r="592" spans="1:5" ht="15" customHeight="1" x14ac:dyDescent="0.2">
      <c r="A592" s="86"/>
      <c r="B592" s="95"/>
      <c r="C592" s="121">
        <v>2143</v>
      </c>
      <c r="D592" s="128" t="s">
        <v>76</v>
      </c>
      <c r="E592" s="82">
        <f>86500+600000</f>
        <v>686500</v>
      </c>
    </row>
    <row r="593" spans="1:5" ht="15" customHeight="1" x14ac:dyDescent="0.2">
      <c r="A593" s="86"/>
      <c r="B593" s="95"/>
      <c r="C593" s="121">
        <v>2143</v>
      </c>
      <c r="D593" s="99" t="s">
        <v>79</v>
      </c>
      <c r="E593" s="82">
        <v>386000</v>
      </c>
    </row>
    <row r="594" spans="1:5" ht="15" customHeight="1" x14ac:dyDescent="0.2">
      <c r="A594" s="86"/>
      <c r="B594" s="95"/>
      <c r="C594" s="121">
        <v>2143</v>
      </c>
      <c r="D594" s="78" t="s">
        <v>108</v>
      </c>
      <c r="E594" s="82">
        <v>180000</v>
      </c>
    </row>
    <row r="595" spans="1:5" ht="15" customHeight="1" x14ac:dyDescent="0.2">
      <c r="A595" s="86"/>
      <c r="B595" s="95"/>
      <c r="C595" s="121">
        <v>2143</v>
      </c>
      <c r="D595" s="78" t="s">
        <v>94</v>
      </c>
      <c r="E595" s="82">
        <f>429500+5418000</f>
        <v>5847500</v>
      </c>
    </row>
    <row r="596" spans="1:5" ht="15" customHeight="1" x14ac:dyDescent="0.2">
      <c r="A596" s="96"/>
      <c r="B596" s="96"/>
      <c r="C596" s="71" t="s">
        <v>53</v>
      </c>
      <c r="D596" s="99"/>
      <c r="E596" s="73">
        <f>SUM(E591:E595)</f>
        <v>0</v>
      </c>
    </row>
    <row r="597" spans="1:5" ht="15" customHeight="1" x14ac:dyDescent="0.2"/>
    <row r="598" spans="1:5" ht="15" customHeight="1" x14ac:dyDescent="0.2"/>
    <row r="599" spans="1:5" ht="15" customHeight="1" x14ac:dyDescent="0.25">
      <c r="A599" s="37" t="s">
        <v>133</v>
      </c>
    </row>
    <row r="600" spans="1:5" ht="15" customHeight="1" x14ac:dyDescent="0.2">
      <c r="A600" s="168" t="s">
        <v>125</v>
      </c>
      <c r="B600" s="168"/>
      <c r="C600" s="168"/>
      <c r="D600" s="168"/>
      <c r="E600" s="168"/>
    </row>
    <row r="601" spans="1:5" ht="15" customHeight="1" x14ac:dyDescent="0.2">
      <c r="A601" s="168"/>
      <c r="B601" s="168"/>
      <c r="C601" s="168"/>
      <c r="D601" s="168"/>
      <c r="E601" s="168"/>
    </row>
    <row r="602" spans="1:5" ht="15" customHeight="1" x14ac:dyDescent="0.2">
      <c r="A602" s="165" t="s">
        <v>134</v>
      </c>
      <c r="B602" s="165"/>
      <c r="C602" s="165"/>
      <c r="D602" s="165"/>
      <c r="E602" s="165"/>
    </row>
    <row r="603" spans="1:5" ht="15" customHeight="1" x14ac:dyDescent="0.2">
      <c r="A603" s="165"/>
      <c r="B603" s="165"/>
      <c r="C603" s="165"/>
      <c r="D603" s="165"/>
      <c r="E603" s="165"/>
    </row>
    <row r="604" spans="1:5" ht="15" customHeight="1" x14ac:dyDescent="0.2">
      <c r="A604" s="165"/>
      <c r="B604" s="165"/>
      <c r="C604" s="165"/>
      <c r="D604" s="165"/>
      <c r="E604" s="165"/>
    </row>
    <row r="605" spans="1:5" ht="15" customHeight="1" x14ac:dyDescent="0.2">
      <c r="A605" s="165"/>
      <c r="B605" s="165"/>
      <c r="C605" s="165"/>
      <c r="D605" s="165"/>
      <c r="E605" s="165"/>
    </row>
    <row r="606" spans="1:5" ht="15" customHeight="1" x14ac:dyDescent="0.2">
      <c r="A606" s="165"/>
      <c r="B606" s="165"/>
      <c r="C606" s="165"/>
      <c r="D606" s="165"/>
      <c r="E606" s="165"/>
    </row>
    <row r="607" spans="1:5" ht="15" customHeight="1" x14ac:dyDescent="0.2">
      <c r="A607" s="165"/>
      <c r="B607" s="165"/>
      <c r="C607" s="165"/>
      <c r="D607" s="165"/>
      <c r="E607" s="165"/>
    </row>
    <row r="608" spans="1:5" ht="15" customHeight="1" x14ac:dyDescent="0.2">
      <c r="A608" s="165"/>
      <c r="B608" s="165"/>
      <c r="C608" s="165"/>
      <c r="D608" s="165"/>
      <c r="E608" s="165"/>
    </row>
    <row r="609" spans="1:5" ht="15" customHeight="1" x14ac:dyDescent="0.2">
      <c r="A609" s="165"/>
      <c r="B609" s="165"/>
      <c r="C609" s="165"/>
      <c r="D609" s="165"/>
      <c r="E609" s="165"/>
    </row>
    <row r="610" spans="1:5" ht="15" customHeight="1" x14ac:dyDescent="0.2">
      <c r="A610" s="165"/>
      <c r="B610" s="165"/>
      <c r="C610" s="165"/>
      <c r="D610" s="165"/>
      <c r="E610" s="165"/>
    </row>
    <row r="611" spans="1:5" ht="15" customHeight="1" x14ac:dyDescent="0.2"/>
    <row r="612" spans="1:5" ht="15" customHeight="1" x14ac:dyDescent="0.25">
      <c r="A612" s="57" t="s">
        <v>17</v>
      </c>
      <c r="B612" s="58"/>
      <c r="C612" s="58"/>
      <c r="D612" s="58"/>
      <c r="E612" s="59"/>
    </row>
    <row r="613" spans="1:5" ht="15" customHeight="1" x14ac:dyDescent="0.2">
      <c r="A613" s="41" t="s">
        <v>98</v>
      </c>
      <c r="B613" s="40"/>
      <c r="C613" s="40"/>
      <c r="D613" s="40"/>
      <c r="E613" s="42" t="s">
        <v>99</v>
      </c>
    </row>
    <row r="614" spans="1:5" ht="15" customHeight="1" x14ac:dyDescent="0.2">
      <c r="A614" s="64"/>
      <c r="B614" s="59"/>
      <c r="C614" s="58"/>
      <c r="D614" s="58"/>
      <c r="E614" s="65"/>
    </row>
    <row r="615" spans="1:5" ht="15" customHeight="1" x14ac:dyDescent="0.2">
      <c r="A615" s="84"/>
      <c r="B615" s="84"/>
      <c r="C615" s="66" t="s">
        <v>49</v>
      </c>
      <c r="D615" s="114" t="s">
        <v>63</v>
      </c>
      <c r="E615" s="45" t="s">
        <v>51</v>
      </c>
    </row>
    <row r="616" spans="1:5" ht="15" customHeight="1" x14ac:dyDescent="0.2">
      <c r="A616" s="86"/>
      <c r="B616" s="95"/>
      <c r="C616" s="121">
        <v>2143</v>
      </c>
      <c r="D616" s="128" t="s">
        <v>76</v>
      </c>
      <c r="E616" s="82">
        <v>-1000000</v>
      </c>
    </row>
    <row r="617" spans="1:5" ht="15" customHeight="1" x14ac:dyDescent="0.2">
      <c r="A617" s="86"/>
      <c r="B617" s="95"/>
      <c r="C617" s="121">
        <v>2143</v>
      </c>
      <c r="D617" s="128" t="s">
        <v>76</v>
      </c>
      <c r="E617" s="82">
        <v>1000000</v>
      </c>
    </row>
    <row r="618" spans="1:5" ht="15" customHeight="1" x14ac:dyDescent="0.2">
      <c r="A618" s="96"/>
      <c r="B618" s="96"/>
      <c r="C618" s="71" t="s">
        <v>53</v>
      </c>
      <c r="D618" s="99"/>
      <c r="E618" s="73">
        <f>SUM(E616:E617)</f>
        <v>0</v>
      </c>
    </row>
    <row r="619" spans="1:5" ht="15" customHeight="1" x14ac:dyDescent="0.2"/>
    <row r="620" spans="1:5" ht="15" customHeight="1" x14ac:dyDescent="0.2"/>
    <row r="621" spans="1:5" ht="15" customHeight="1" x14ac:dyDescent="0.2"/>
    <row r="622" spans="1:5" ht="15" customHeight="1" x14ac:dyDescent="0.2"/>
    <row r="623" spans="1:5" ht="15" customHeight="1" x14ac:dyDescent="0.2"/>
    <row r="624" spans="1:5" ht="15" customHeight="1" x14ac:dyDescent="0.2"/>
    <row r="625" spans="1:5" ht="15" customHeight="1" x14ac:dyDescent="0.2"/>
    <row r="626" spans="1:5" ht="15" customHeight="1" x14ac:dyDescent="0.25">
      <c r="A626" s="37" t="s">
        <v>135</v>
      </c>
    </row>
    <row r="627" spans="1:5" ht="15" customHeight="1" x14ac:dyDescent="0.2">
      <c r="A627" s="168" t="s">
        <v>136</v>
      </c>
      <c r="B627" s="168"/>
      <c r="C627" s="168"/>
      <c r="D627" s="168"/>
      <c r="E627" s="168"/>
    </row>
    <row r="628" spans="1:5" ht="15" customHeight="1" x14ac:dyDescent="0.2">
      <c r="A628" s="168"/>
      <c r="B628" s="168"/>
      <c r="C628" s="168"/>
      <c r="D628" s="168"/>
      <c r="E628" s="168"/>
    </row>
    <row r="629" spans="1:5" ht="15" customHeight="1" x14ac:dyDescent="0.2">
      <c r="A629" s="169" t="s">
        <v>137</v>
      </c>
      <c r="B629" s="169"/>
      <c r="C629" s="169"/>
      <c r="D629" s="169"/>
      <c r="E629" s="169"/>
    </row>
    <row r="630" spans="1:5" ht="15" customHeight="1" x14ac:dyDescent="0.2">
      <c r="A630" s="169"/>
      <c r="B630" s="169"/>
      <c r="C630" s="169"/>
      <c r="D630" s="169"/>
      <c r="E630" s="169"/>
    </row>
    <row r="631" spans="1:5" ht="15" customHeight="1" x14ac:dyDescent="0.2">
      <c r="A631" s="169"/>
      <c r="B631" s="169"/>
      <c r="C631" s="169"/>
      <c r="D631" s="169"/>
      <c r="E631" s="169"/>
    </row>
    <row r="632" spans="1:5" ht="15" customHeight="1" x14ac:dyDescent="0.2">
      <c r="A632" s="169"/>
      <c r="B632" s="169"/>
      <c r="C632" s="169"/>
      <c r="D632" s="169"/>
      <c r="E632" s="169"/>
    </row>
    <row r="633" spans="1:5" ht="15" customHeight="1" x14ac:dyDescent="0.2">
      <c r="A633" s="169"/>
      <c r="B633" s="169"/>
      <c r="C633" s="169"/>
      <c r="D633" s="169"/>
      <c r="E633" s="169"/>
    </row>
    <row r="634" spans="1:5" ht="15" customHeight="1" x14ac:dyDescent="0.2">
      <c r="A634" s="169"/>
      <c r="B634" s="169"/>
      <c r="C634" s="169"/>
      <c r="D634" s="169"/>
      <c r="E634" s="169"/>
    </row>
    <row r="635" spans="1:5" ht="15" customHeight="1" x14ac:dyDescent="0.2">
      <c r="A635" s="169"/>
      <c r="B635" s="169"/>
      <c r="C635" s="169"/>
      <c r="D635" s="169"/>
      <c r="E635" s="169"/>
    </row>
    <row r="636" spans="1:5" ht="15" customHeight="1" x14ac:dyDescent="0.2">
      <c r="A636" s="169"/>
      <c r="B636" s="169"/>
      <c r="C636" s="169"/>
      <c r="D636" s="169"/>
      <c r="E636" s="169"/>
    </row>
    <row r="637" spans="1:5" ht="15" customHeight="1" x14ac:dyDescent="0.2"/>
    <row r="638" spans="1:5" ht="15" customHeight="1" x14ac:dyDescent="0.25">
      <c r="A638" s="57" t="s">
        <v>17</v>
      </c>
      <c r="B638" s="58"/>
      <c r="C638" s="58"/>
      <c r="D638" s="58"/>
      <c r="E638" s="58"/>
    </row>
    <row r="639" spans="1:5" ht="15" customHeight="1" x14ac:dyDescent="0.2">
      <c r="A639" s="118" t="s">
        <v>92</v>
      </c>
      <c r="B639" s="58"/>
      <c r="C639" s="58"/>
      <c r="D639" s="58"/>
      <c r="E639" s="60" t="s">
        <v>93</v>
      </c>
    </row>
    <row r="640" spans="1:5" ht="15" customHeight="1" x14ac:dyDescent="0.2">
      <c r="A640" s="132"/>
      <c r="B640" s="135"/>
      <c r="C640" s="58"/>
      <c r="D640" s="58"/>
      <c r="E640" s="65"/>
    </row>
    <row r="641" spans="1:5" ht="15" customHeight="1" x14ac:dyDescent="0.2">
      <c r="A641" s="84"/>
      <c r="B641" s="84"/>
      <c r="C641" s="66" t="s">
        <v>49</v>
      </c>
      <c r="D641" s="67" t="s">
        <v>63</v>
      </c>
      <c r="E641" s="45" t="s">
        <v>51</v>
      </c>
    </row>
    <row r="642" spans="1:5" ht="15" customHeight="1" x14ac:dyDescent="0.2">
      <c r="A642" s="115"/>
      <c r="B642" s="125"/>
      <c r="C642" s="77">
        <v>3319</v>
      </c>
      <c r="D642" s="78" t="s">
        <v>76</v>
      </c>
      <c r="E642" s="50">
        <f>-600000-98415</f>
        <v>-698415</v>
      </c>
    </row>
    <row r="643" spans="1:5" ht="15" customHeight="1" x14ac:dyDescent="0.2">
      <c r="A643" s="115"/>
      <c r="B643" s="125"/>
      <c r="C643" s="77">
        <v>3322</v>
      </c>
      <c r="D643" s="78" t="s">
        <v>76</v>
      </c>
      <c r="E643" s="50">
        <f>600000+98415</f>
        <v>698415</v>
      </c>
    </row>
    <row r="644" spans="1:5" ht="15" customHeight="1" x14ac:dyDescent="0.2">
      <c r="C644" s="71" t="s">
        <v>53</v>
      </c>
      <c r="D644" s="72"/>
      <c r="E644" s="73">
        <f>SUM(E642:E643)</f>
        <v>0</v>
      </c>
    </row>
    <row r="645" spans="1:5" ht="15" customHeight="1" x14ac:dyDescent="0.2"/>
    <row r="646" spans="1:5" ht="15" customHeight="1" x14ac:dyDescent="0.2"/>
    <row r="647" spans="1:5" ht="15" customHeight="1" x14ac:dyDescent="0.25">
      <c r="A647" s="37" t="s">
        <v>138</v>
      </c>
    </row>
    <row r="648" spans="1:5" ht="15" customHeight="1" x14ac:dyDescent="0.2">
      <c r="A648" s="168" t="s">
        <v>136</v>
      </c>
      <c r="B648" s="168"/>
      <c r="C648" s="168"/>
      <c r="D648" s="168"/>
      <c r="E648" s="168"/>
    </row>
    <row r="649" spans="1:5" ht="15" customHeight="1" x14ac:dyDescent="0.2">
      <c r="A649" s="168"/>
      <c r="B649" s="168"/>
      <c r="C649" s="168"/>
      <c r="D649" s="168"/>
      <c r="E649" s="168"/>
    </row>
    <row r="650" spans="1:5" ht="15" customHeight="1" x14ac:dyDescent="0.2">
      <c r="A650" s="169" t="s">
        <v>139</v>
      </c>
      <c r="B650" s="169"/>
      <c r="C650" s="169"/>
      <c r="D650" s="169"/>
      <c r="E650" s="169"/>
    </row>
    <row r="651" spans="1:5" ht="15" customHeight="1" x14ac:dyDescent="0.2">
      <c r="A651" s="169"/>
      <c r="B651" s="169"/>
      <c r="C651" s="169"/>
      <c r="D651" s="169"/>
      <c r="E651" s="169"/>
    </row>
    <row r="652" spans="1:5" ht="15" customHeight="1" x14ac:dyDescent="0.2">
      <c r="A652" s="169"/>
      <c r="B652" s="169"/>
      <c r="C652" s="169"/>
      <c r="D652" s="169"/>
      <c r="E652" s="169"/>
    </row>
    <row r="653" spans="1:5" ht="15" customHeight="1" x14ac:dyDescent="0.2">
      <c r="A653" s="169"/>
      <c r="B653" s="169"/>
      <c r="C653" s="169"/>
      <c r="D653" s="169"/>
      <c r="E653" s="169"/>
    </row>
    <row r="654" spans="1:5" ht="15" customHeight="1" x14ac:dyDescent="0.2">
      <c r="A654" s="169"/>
      <c r="B654" s="169"/>
      <c r="C654" s="169"/>
      <c r="D654" s="169"/>
      <c r="E654" s="169"/>
    </row>
    <row r="655" spans="1:5" ht="15" customHeight="1" x14ac:dyDescent="0.2">
      <c r="A655" s="169"/>
      <c r="B655" s="169"/>
      <c r="C655" s="169"/>
      <c r="D655" s="169"/>
      <c r="E655" s="169"/>
    </row>
    <row r="656" spans="1:5" ht="15" customHeight="1" x14ac:dyDescent="0.2">
      <c r="A656" s="169"/>
      <c r="B656" s="169"/>
      <c r="C656" s="169"/>
      <c r="D656" s="169"/>
      <c r="E656" s="169"/>
    </row>
    <row r="657" spans="1:5" ht="15" customHeight="1" x14ac:dyDescent="0.2">
      <c r="A657" s="169"/>
      <c r="B657" s="169"/>
      <c r="C657" s="169"/>
      <c r="D657" s="169"/>
      <c r="E657" s="169"/>
    </row>
    <row r="658" spans="1:5" ht="15" customHeight="1" x14ac:dyDescent="0.2"/>
    <row r="659" spans="1:5" ht="15" customHeight="1" x14ac:dyDescent="0.25">
      <c r="A659" s="57" t="s">
        <v>17</v>
      </c>
      <c r="B659" s="58"/>
      <c r="C659" s="58"/>
      <c r="D659" s="58"/>
      <c r="E659" s="58"/>
    </row>
    <row r="660" spans="1:5" ht="15" customHeight="1" x14ac:dyDescent="0.2">
      <c r="A660" s="118" t="s">
        <v>92</v>
      </c>
      <c r="B660" s="58"/>
      <c r="C660" s="58"/>
      <c r="D660" s="58"/>
      <c r="E660" s="60" t="s">
        <v>93</v>
      </c>
    </row>
    <row r="661" spans="1:5" ht="15" customHeight="1" x14ac:dyDescent="0.2">
      <c r="A661" s="132"/>
      <c r="B661" s="135"/>
      <c r="C661" s="58"/>
      <c r="D661" s="58"/>
      <c r="E661" s="65"/>
    </row>
    <row r="662" spans="1:5" ht="15" customHeight="1" x14ac:dyDescent="0.2">
      <c r="A662" s="84"/>
      <c r="B662" s="84"/>
      <c r="C662" s="66" t="s">
        <v>49</v>
      </c>
      <c r="D662" s="67" t="s">
        <v>63</v>
      </c>
      <c r="E662" s="45" t="s">
        <v>51</v>
      </c>
    </row>
    <row r="663" spans="1:5" ht="15" customHeight="1" x14ac:dyDescent="0.2">
      <c r="A663" s="115"/>
      <c r="B663" s="125"/>
      <c r="C663" s="77">
        <v>3319</v>
      </c>
      <c r="D663" s="78" t="s">
        <v>76</v>
      </c>
      <c r="E663" s="50">
        <f>-9979963-1291475</f>
        <v>-11271438</v>
      </c>
    </row>
    <row r="664" spans="1:5" ht="15" customHeight="1" x14ac:dyDescent="0.2">
      <c r="A664" s="115"/>
      <c r="B664" s="125"/>
      <c r="C664" s="77">
        <v>3322</v>
      </c>
      <c r="D664" s="78" t="s">
        <v>76</v>
      </c>
      <c r="E664" s="50">
        <f>500000+200000+300000+200000+200000+300000+300000+300000+200000+400000+250000+400000+250000+400000+300000+200000+200000+200000+200000+200000</f>
        <v>5500000</v>
      </c>
    </row>
    <row r="665" spans="1:5" ht="15" customHeight="1" x14ac:dyDescent="0.2">
      <c r="A665" s="115"/>
      <c r="B665" s="125"/>
      <c r="C665" s="77">
        <v>3322</v>
      </c>
      <c r="D665" s="99" t="s">
        <v>79</v>
      </c>
      <c r="E665" s="50">
        <f>499963+500000+200000+500000+200000+100000+50000+180000+400000+300000+300000+200000+500000+50000+50000+30000+32000+45000+29750+50000+42612+50000+34364+40000+50000+26317+37500+50000+50000+50000+21500+50000+49307+50000+50000+50000+50000+35000+38125+50000+50000+30000+50000</f>
        <v>5221438</v>
      </c>
    </row>
    <row r="666" spans="1:5" ht="15" customHeight="1" x14ac:dyDescent="0.2">
      <c r="A666" s="115"/>
      <c r="B666" s="125"/>
      <c r="C666" s="77">
        <v>3322</v>
      </c>
      <c r="D666" s="78" t="s">
        <v>108</v>
      </c>
      <c r="E666" s="50">
        <f>200000+350000</f>
        <v>550000</v>
      </c>
    </row>
    <row r="667" spans="1:5" ht="15" customHeight="1" x14ac:dyDescent="0.2">
      <c r="C667" s="71" t="s">
        <v>53</v>
      </c>
      <c r="D667" s="72"/>
      <c r="E667" s="73">
        <f>SUM(E663:E666)</f>
        <v>0</v>
      </c>
    </row>
    <row r="668" spans="1:5" ht="15" customHeight="1" x14ac:dyDescent="0.2"/>
    <row r="669" spans="1:5" ht="15" customHeight="1" x14ac:dyDescent="0.2"/>
    <row r="670" spans="1:5" ht="15" customHeight="1" x14ac:dyDescent="0.2"/>
    <row r="671" spans="1:5" ht="15" customHeight="1" x14ac:dyDescent="0.2"/>
    <row r="672" spans="1:5" ht="15" customHeight="1" x14ac:dyDescent="0.2"/>
    <row r="673" spans="1:5" ht="15" customHeight="1" x14ac:dyDescent="0.2"/>
    <row r="674" spans="1:5" ht="15" customHeight="1" x14ac:dyDescent="0.2"/>
    <row r="675" spans="1:5" ht="15" customHeight="1" x14ac:dyDescent="0.2"/>
    <row r="676" spans="1:5" ht="15" customHeight="1" x14ac:dyDescent="0.2"/>
    <row r="677" spans="1:5" ht="15" customHeight="1" x14ac:dyDescent="0.2"/>
    <row r="678" spans="1:5" ht="15" customHeight="1" x14ac:dyDescent="0.25">
      <c r="A678" s="37" t="s">
        <v>140</v>
      </c>
    </row>
    <row r="679" spans="1:5" ht="15" customHeight="1" x14ac:dyDescent="0.2">
      <c r="A679" s="168" t="s">
        <v>136</v>
      </c>
      <c r="B679" s="168"/>
      <c r="C679" s="168"/>
      <c r="D679" s="168"/>
      <c r="E679" s="168"/>
    </row>
    <row r="680" spans="1:5" ht="15" customHeight="1" x14ac:dyDescent="0.2">
      <c r="A680" s="168"/>
      <c r="B680" s="168"/>
      <c r="C680" s="168"/>
      <c r="D680" s="168"/>
      <c r="E680" s="168"/>
    </row>
    <row r="681" spans="1:5" ht="15" customHeight="1" x14ac:dyDescent="0.2">
      <c r="A681" s="169" t="s">
        <v>141</v>
      </c>
      <c r="B681" s="169"/>
      <c r="C681" s="169"/>
      <c r="D681" s="169"/>
      <c r="E681" s="169"/>
    </row>
    <row r="682" spans="1:5" ht="15" customHeight="1" x14ac:dyDescent="0.2">
      <c r="A682" s="169"/>
      <c r="B682" s="169"/>
      <c r="C682" s="169"/>
      <c r="D682" s="169"/>
      <c r="E682" s="169"/>
    </row>
    <row r="683" spans="1:5" ht="15" customHeight="1" x14ac:dyDescent="0.2">
      <c r="A683" s="169"/>
      <c r="B683" s="169"/>
      <c r="C683" s="169"/>
      <c r="D683" s="169"/>
      <c r="E683" s="169"/>
    </row>
    <row r="684" spans="1:5" ht="15" customHeight="1" x14ac:dyDescent="0.2">
      <c r="A684" s="169"/>
      <c r="B684" s="169"/>
      <c r="C684" s="169"/>
      <c r="D684" s="169"/>
      <c r="E684" s="169"/>
    </row>
    <row r="685" spans="1:5" ht="15" customHeight="1" x14ac:dyDescent="0.2">
      <c r="A685" s="169"/>
      <c r="B685" s="169"/>
      <c r="C685" s="169"/>
      <c r="D685" s="169"/>
      <c r="E685" s="169"/>
    </row>
    <row r="686" spans="1:5" ht="15" customHeight="1" x14ac:dyDescent="0.2">
      <c r="A686" s="169"/>
      <c r="B686" s="169"/>
      <c r="C686" s="169"/>
      <c r="D686" s="169"/>
      <c r="E686" s="169"/>
    </row>
    <row r="687" spans="1:5" ht="15" customHeight="1" x14ac:dyDescent="0.2"/>
    <row r="688" spans="1:5" ht="15" customHeight="1" x14ac:dyDescent="0.25">
      <c r="A688" s="57" t="s">
        <v>17</v>
      </c>
      <c r="B688" s="58"/>
      <c r="C688" s="58"/>
      <c r="D688" s="58"/>
      <c r="E688" s="58"/>
    </row>
    <row r="689" spans="1:5" ht="15" customHeight="1" x14ac:dyDescent="0.2">
      <c r="A689" s="118" t="s">
        <v>92</v>
      </c>
      <c r="B689" s="58"/>
      <c r="C689" s="58"/>
      <c r="D689" s="58"/>
      <c r="E689" s="60" t="s">
        <v>93</v>
      </c>
    </row>
    <row r="690" spans="1:5" ht="15" customHeight="1" x14ac:dyDescent="0.2">
      <c r="A690" s="132"/>
      <c r="B690" s="135"/>
      <c r="C690" s="58"/>
      <c r="D690" s="58"/>
      <c r="E690" s="65"/>
    </row>
    <row r="691" spans="1:5" ht="15" customHeight="1" x14ac:dyDescent="0.2">
      <c r="A691" s="84"/>
      <c r="B691" s="84"/>
      <c r="C691" s="66" t="s">
        <v>49</v>
      </c>
      <c r="D691" s="67" t="s">
        <v>63</v>
      </c>
      <c r="E691" s="45" t="s">
        <v>51</v>
      </c>
    </row>
    <row r="692" spans="1:5" ht="15" customHeight="1" x14ac:dyDescent="0.2">
      <c r="A692" s="115"/>
      <c r="B692" s="125"/>
      <c r="C692" s="77">
        <v>3635</v>
      </c>
      <c r="D692" s="78" t="s">
        <v>64</v>
      </c>
      <c r="E692" s="50">
        <v>-30000</v>
      </c>
    </row>
    <row r="693" spans="1:5" ht="15" customHeight="1" x14ac:dyDescent="0.2">
      <c r="A693" s="115"/>
      <c r="B693" s="125"/>
      <c r="C693" s="77">
        <v>3321</v>
      </c>
      <c r="D693" s="78" t="s">
        <v>64</v>
      </c>
      <c r="E693" s="50">
        <v>30000</v>
      </c>
    </row>
    <row r="694" spans="1:5" ht="15" customHeight="1" x14ac:dyDescent="0.2">
      <c r="C694" s="71" t="s">
        <v>53</v>
      </c>
      <c r="D694" s="72"/>
      <c r="E694" s="73">
        <f>SUM(E692:E693)</f>
        <v>0</v>
      </c>
    </row>
    <row r="695" spans="1:5" ht="15" customHeight="1" x14ac:dyDescent="0.2"/>
    <row r="696" spans="1:5" ht="15" customHeight="1" x14ac:dyDescent="0.2"/>
    <row r="697" spans="1:5" ht="15" customHeight="1" x14ac:dyDescent="0.25">
      <c r="A697" s="37" t="s">
        <v>142</v>
      </c>
    </row>
    <row r="698" spans="1:5" ht="15" customHeight="1" x14ac:dyDescent="0.2">
      <c r="A698" s="168" t="s">
        <v>143</v>
      </c>
      <c r="B698" s="168"/>
      <c r="C698" s="168"/>
      <c r="D698" s="168"/>
      <c r="E698" s="168"/>
    </row>
    <row r="699" spans="1:5" ht="15" customHeight="1" x14ac:dyDescent="0.2">
      <c r="A699" s="168"/>
      <c r="B699" s="168"/>
      <c r="C699" s="168"/>
      <c r="D699" s="168"/>
      <c r="E699" s="168"/>
    </row>
    <row r="700" spans="1:5" ht="15" customHeight="1" x14ac:dyDescent="0.2">
      <c r="A700" s="169" t="s">
        <v>144</v>
      </c>
      <c r="B700" s="169"/>
      <c r="C700" s="169"/>
      <c r="D700" s="169"/>
      <c r="E700" s="169"/>
    </row>
    <row r="701" spans="1:5" ht="15" customHeight="1" x14ac:dyDescent="0.2">
      <c r="A701" s="169"/>
      <c r="B701" s="169"/>
      <c r="C701" s="169"/>
      <c r="D701" s="169"/>
      <c r="E701" s="169"/>
    </row>
    <row r="702" spans="1:5" ht="15" customHeight="1" x14ac:dyDescent="0.2">
      <c r="A702" s="169"/>
      <c r="B702" s="169"/>
      <c r="C702" s="169"/>
      <c r="D702" s="169"/>
      <c r="E702" s="169"/>
    </row>
    <row r="703" spans="1:5" ht="15" customHeight="1" x14ac:dyDescent="0.2">
      <c r="A703" s="169"/>
      <c r="B703" s="169"/>
      <c r="C703" s="169"/>
      <c r="D703" s="169"/>
      <c r="E703" s="169"/>
    </row>
    <row r="704" spans="1:5" ht="15" customHeight="1" x14ac:dyDescent="0.2">
      <c r="A704" s="169"/>
      <c r="B704" s="169"/>
      <c r="C704" s="169"/>
      <c r="D704" s="169"/>
      <c r="E704" s="169"/>
    </row>
    <row r="705" spans="1:5" ht="15" customHeight="1" x14ac:dyDescent="0.2">
      <c r="A705" s="169"/>
      <c r="B705" s="169"/>
      <c r="C705" s="169"/>
      <c r="D705" s="169"/>
      <c r="E705" s="169"/>
    </row>
    <row r="706" spans="1:5" ht="15" customHeight="1" x14ac:dyDescent="0.2">
      <c r="A706" s="169"/>
      <c r="B706" s="169"/>
      <c r="C706" s="169"/>
      <c r="D706" s="169"/>
      <c r="E706" s="169"/>
    </row>
    <row r="707" spans="1:5" ht="15" customHeight="1" x14ac:dyDescent="0.2">
      <c r="A707" s="169"/>
      <c r="B707" s="169"/>
      <c r="C707" s="169"/>
      <c r="D707" s="169"/>
      <c r="E707" s="169"/>
    </row>
    <row r="708" spans="1:5" ht="15" customHeight="1" x14ac:dyDescent="0.2"/>
    <row r="709" spans="1:5" ht="15" customHeight="1" x14ac:dyDescent="0.25">
      <c r="A709" s="57" t="s">
        <v>17</v>
      </c>
      <c r="B709" s="58"/>
      <c r="C709" s="58"/>
      <c r="D709" s="58"/>
      <c r="E709" s="58"/>
    </row>
    <row r="710" spans="1:5" ht="15" customHeight="1" x14ac:dyDescent="0.2">
      <c r="A710" s="64" t="s">
        <v>61</v>
      </c>
      <c r="B710" s="58"/>
      <c r="C710" s="58"/>
      <c r="D710" s="58"/>
      <c r="E710" s="60" t="s">
        <v>62</v>
      </c>
    </row>
    <row r="711" spans="1:5" ht="15" customHeight="1" x14ac:dyDescent="0.2">
      <c r="A711" s="132"/>
      <c r="B711" s="135"/>
      <c r="C711" s="58"/>
      <c r="D711" s="58"/>
      <c r="E711" s="65"/>
    </row>
    <row r="712" spans="1:5" ht="15" customHeight="1" x14ac:dyDescent="0.2">
      <c r="A712" s="84"/>
      <c r="B712" s="84"/>
      <c r="C712" s="66" t="s">
        <v>49</v>
      </c>
      <c r="D712" s="67" t="s">
        <v>63</v>
      </c>
      <c r="E712" s="45" t="s">
        <v>51</v>
      </c>
    </row>
    <row r="713" spans="1:5" ht="15" customHeight="1" x14ac:dyDescent="0.2">
      <c r="A713" s="115"/>
      <c r="B713" s="125"/>
      <c r="C713" s="77">
        <v>3725</v>
      </c>
      <c r="D713" s="78" t="s">
        <v>64</v>
      </c>
      <c r="E713" s="50">
        <v>-240000</v>
      </c>
    </row>
    <row r="714" spans="1:5" ht="15" customHeight="1" x14ac:dyDescent="0.2">
      <c r="A714" s="115"/>
      <c r="B714" s="125"/>
      <c r="C714" s="77">
        <v>3725</v>
      </c>
      <c r="D714" s="99" t="s">
        <v>79</v>
      </c>
      <c r="E714" s="50">
        <v>240000</v>
      </c>
    </row>
    <row r="715" spans="1:5" ht="15" customHeight="1" x14ac:dyDescent="0.2">
      <c r="C715" s="71" t="s">
        <v>53</v>
      </c>
      <c r="D715" s="72"/>
      <c r="E715" s="73">
        <f>SUM(E713:E714)</f>
        <v>0</v>
      </c>
    </row>
    <row r="716" spans="1:5" ht="15" customHeight="1" x14ac:dyDescent="0.2"/>
    <row r="717" spans="1:5" ht="15" customHeight="1" x14ac:dyDescent="0.2"/>
    <row r="718" spans="1:5" ht="15" customHeight="1" x14ac:dyDescent="0.25">
      <c r="A718" s="37" t="s">
        <v>145</v>
      </c>
    </row>
    <row r="719" spans="1:5" ht="15" customHeight="1" x14ac:dyDescent="0.2">
      <c r="A719" s="168" t="s">
        <v>146</v>
      </c>
      <c r="B719" s="168"/>
      <c r="C719" s="168"/>
      <c r="D719" s="168"/>
      <c r="E719" s="168"/>
    </row>
    <row r="720" spans="1:5" ht="15" customHeight="1" x14ac:dyDescent="0.2">
      <c r="A720" s="168"/>
      <c r="B720" s="168"/>
      <c r="C720" s="168"/>
      <c r="D720" s="168"/>
      <c r="E720" s="168"/>
    </row>
    <row r="721" spans="1:5" ht="15" customHeight="1" x14ac:dyDescent="0.2">
      <c r="A721" s="165" t="s">
        <v>204</v>
      </c>
      <c r="B721" s="165"/>
      <c r="C721" s="165"/>
      <c r="D721" s="165"/>
      <c r="E721" s="165"/>
    </row>
    <row r="722" spans="1:5" ht="15" customHeight="1" x14ac:dyDescent="0.2">
      <c r="A722" s="165"/>
      <c r="B722" s="165"/>
      <c r="C722" s="165"/>
      <c r="D722" s="165"/>
      <c r="E722" s="165"/>
    </row>
    <row r="723" spans="1:5" ht="15" customHeight="1" x14ac:dyDescent="0.2">
      <c r="A723" s="165"/>
      <c r="B723" s="165"/>
      <c r="C723" s="165"/>
      <c r="D723" s="165"/>
      <c r="E723" s="165"/>
    </row>
    <row r="724" spans="1:5" ht="15" customHeight="1" x14ac:dyDescent="0.2">
      <c r="A724" s="165"/>
      <c r="B724" s="165"/>
      <c r="C724" s="165"/>
      <c r="D724" s="165"/>
      <c r="E724" s="165"/>
    </row>
    <row r="725" spans="1:5" ht="15" customHeight="1" x14ac:dyDescent="0.2">
      <c r="A725" s="165"/>
      <c r="B725" s="165"/>
      <c r="C725" s="165"/>
      <c r="D725" s="165"/>
      <c r="E725" s="165"/>
    </row>
    <row r="726" spans="1:5" ht="15" customHeight="1" x14ac:dyDescent="0.2">
      <c r="A726" s="165"/>
      <c r="B726" s="165"/>
      <c r="C726" s="165"/>
      <c r="D726" s="165"/>
      <c r="E726" s="165"/>
    </row>
    <row r="727" spans="1:5" ht="15" customHeight="1" x14ac:dyDescent="0.2">
      <c r="A727" s="165"/>
      <c r="B727" s="165"/>
      <c r="C727" s="165"/>
      <c r="D727" s="165"/>
      <c r="E727" s="165"/>
    </row>
    <row r="728" spans="1:5" ht="15" customHeight="1" x14ac:dyDescent="0.2"/>
    <row r="729" spans="1:5" ht="15" customHeight="1" x14ac:dyDescent="0.25">
      <c r="A729" s="39" t="s">
        <v>17</v>
      </c>
      <c r="B729" s="40"/>
      <c r="C729" s="40"/>
      <c r="D729" s="40"/>
      <c r="E729" s="43"/>
    </row>
    <row r="730" spans="1:5" ht="15" customHeight="1" x14ac:dyDescent="0.2">
      <c r="A730" s="64" t="s">
        <v>84</v>
      </c>
      <c r="B730" s="83"/>
      <c r="C730" s="83"/>
      <c r="D730" s="83"/>
      <c r="E730" s="83" t="s">
        <v>85</v>
      </c>
    </row>
    <row r="731" spans="1:5" ht="15" customHeight="1" x14ac:dyDescent="0.2"/>
    <row r="732" spans="1:5" ht="15" customHeight="1" x14ac:dyDescent="0.2">
      <c r="C732" s="66" t="s">
        <v>49</v>
      </c>
      <c r="D732" s="114" t="s">
        <v>63</v>
      </c>
      <c r="E732" s="45" t="s">
        <v>51</v>
      </c>
    </row>
    <row r="733" spans="1:5" ht="15" customHeight="1" x14ac:dyDescent="0.2">
      <c r="C733" s="121">
        <v>4349</v>
      </c>
      <c r="D733" s="128" t="s">
        <v>76</v>
      </c>
      <c r="E733" s="82">
        <f>-1177000-89000</f>
        <v>-1266000</v>
      </c>
    </row>
    <row r="734" spans="1:5" ht="15" customHeight="1" x14ac:dyDescent="0.2">
      <c r="C734" s="121">
        <v>4349</v>
      </c>
      <c r="D734" s="99" t="s">
        <v>79</v>
      </c>
      <c r="E734" s="82">
        <v>89000</v>
      </c>
    </row>
    <row r="735" spans="1:5" ht="15" customHeight="1" x14ac:dyDescent="0.2">
      <c r="C735" s="121">
        <v>4349</v>
      </c>
      <c r="D735" s="78" t="s">
        <v>94</v>
      </c>
      <c r="E735" s="82">
        <v>1177000</v>
      </c>
    </row>
    <row r="736" spans="1:5" ht="15" customHeight="1" x14ac:dyDescent="0.2">
      <c r="C736" s="71" t="s">
        <v>53</v>
      </c>
      <c r="D736" s="99"/>
      <c r="E736" s="73">
        <f>SUM(E733:E735)</f>
        <v>0</v>
      </c>
    </row>
    <row r="737" spans="1:5" ht="15" customHeight="1" x14ac:dyDescent="0.2"/>
    <row r="738" spans="1:5" ht="15" customHeight="1" x14ac:dyDescent="0.2"/>
    <row r="739" spans="1:5" ht="15" customHeight="1" x14ac:dyDescent="0.25">
      <c r="A739" s="37" t="s">
        <v>147</v>
      </c>
    </row>
    <row r="740" spans="1:5" ht="15" customHeight="1" x14ac:dyDescent="0.2">
      <c r="A740" s="168" t="s">
        <v>146</v>
      </c>
      <c r="B740" s="168"/>
      <c r="C740" s="168"/>
      <c r="D740" s="168"/>
      <c r="E740" s="168"/>
    </row>
    <row r="741" spans="1:5" ht="15" customHeight="1" x14ac:dyDescent="0.2">
      <c r="A741" s="168"/>
      <c r="B741" s="168"/>
      <c r="C741" s="168"/>
      <c r="D741" s="168"/>
      <c r="E741" s="168"/>
    </row>
    <row r="742" spans="1:5" ht="15" customHeight="1" x14ac:dyDescent="0.2">
      <c r="A742" s="165" t="s">
        <v>205</v>
      </c>
      <c r="B742" s="165"/>
      <c r="C742" s="165"/>
      <c r="D742" s="165"/>
      <c r="E742" s="165"/>
    </row>
    <row r="743" spans="1:5" ht="15" customHeight="1" x14ac:dyDescent="0.2">
      <c r="A743" s="165"/>
      <c r="B743" s="165"/>
      <c r="C743" s="165"/>
      <c r="D743" s="165"/>
      <c r="E743" s="165"/>
    </row>
    <row r="744" spans="1:5" ht="15" customHeight="1" x14ac:dyDescent="0.2">
      <c r="A744" s="165"/>
      <c r="B744" s="165"/>
      <c r="C744" s="165"/>
      <c r="D744" s="165"/>
      <c r="E744" s="165"/>
    </row>
    <row r="745" spans="1:5" ht="15" customHeight="1" x14ac:dyDescent="0.2">
      <c r="A745" s="165"/>
      <c r="B745" s="165"/>
      <c r="C745" s="165"/>
      <c r="D745" s="165"/>
      <c r="E745" s="165"/>
    </row>
    <row r="746" spans="1:5" ht="15" customHeight="1" x14ac:dyDescent="0.2">
      <c r="A746" s="165"/>
      <c r="B746" s="165"/>
      <c r="C746" s="165"/>
      <c r="D746" s="165"/>
      <c r="E746" s="165"/>
    </row>
    <row r="747" spans="1:5" ht="15" customHeight="1" x14ac:dyDescent="0.2">
      <c r="A747" s="165"/>
      <c r="B747" s="165"/>
      <c r="C747" s="165"/>
      <c r="D747" s="165"/>
      <c r="E747" s="165"/>
    </row>
    <row r="748" spans="1:5" ht="15" customHeight="1" x14ac:dyDescent="0.2">
      <c r="A748" s="165"/>
      <c r="B748" s="165"/>
      <c r="C748" s="165"/>
      <c r="D748" s="165"/>
      <c r="E748" s="165"/>
    </row>
    <row r="749" spans="1:5" ht="15" customHeight="1" x14ac:dyDescent="0.2"/>
    <row r="750" spans="1:5" ht="15" customHeight="1" x14ac:dyDescent="0.2"/>
    <row r="751" spans="1:5" ht="15" customHeight="1" x14ac:dyDescent="0.25">
      <c r="A751" s="39" t="s">
        <v>17</v>
      </c>
      <c r="B751" s="40"/>
      <c r="C751" s="40"/>
      <c r="D751" s="40"/>
      <c r="E751" s="43"/>
    </row>
    <row r="752" spans="1:5" ht="15" customHeight="1" x14ac:dyDescent="0.2">
      <c r="A752" s="64" t="s">
        <v>84</v>
      </c>
      <c r="B752" s="83"/>
      <c r="C752" s="83"/>
      <c r="D752" s="83"/>
      <c r="E752" s="83" t="s">
        <v>85</v>
      </c>
    </row>
    <row r="753" spans="1:5" ht="15" customHeight="1" x14ac:dyDescent="0.2"/>
    <row r="754" spans="1:5" ht="15" customHeight="1" x14ac:dyDescent="0.2">
      <c r="C754" s="66" t="s">
        <v>49</v>
      </c>
      <c r="D754" s="114" t="s">
        <v>63</v>
      </c>
      <c r="E754" s="45" t="s">
        <v>51</v>
      </c>
    </row>
    <row r="755" spans="1:5" ht="15" customHeight="1" x14ac:dyDescent="0.2">
      <c r="C755" s="121">
        <v>4349</v>
      </c>
      <c r="D755" s="128" t="s">
        <v>76</v>
      </c>
      <c r="E755" s="82">
        <v>-75000</v>
      </c>
    </row>
    <row r="756" spans="1:5" ht="15" customHeight="1" x14ac:dyDescent="0.2">
      <c r="C756" s="121">
        <v>4339</v>
      </c>
      <c r="D756" s="128" t="s">
        <v>76</v>
      </c>
      <c r="E756" s="82">
        <v>-24000</v>
      </c>
    </row>
    <row r="757" spans="1:5" ht="15" customHeight="1" x14ac:dyDescent="0.2">
      <c r="C757" s="121">
        <v>4339</v>
      </c>
      <c r="D757" s="128" t="s">
        <v>76</v>
      </c>
      <c r="E757" s="82">
        <v>75000</v>
      </c>
    </row>
    <row r="758" spans="1:5" ht="15" customHeight="1" x14ac:dyDescent="0.2">
      <c r="C758" s="121">
        <v>4339</v>
      </c>
      <c r="D758" s="99" t="s">
        <v>79</v>
      </c>
      <c r="E758" s="82">
        <v>24000</v>
      </c>
    </row>
    <row r="759" spans="1:5" ht="15" customHeight="1" x14ac:dyDescent="0.2">
      <c r="C759" s="71" t="s">
        <v>53</v>
      </c>
      <c r="D759" s="99"/>
      <c r="E759" s="73">
        <f>SUM(E755:E758)</f>
        <v>0</v>
      </c>
    </row>
    <row r="760" spans="1:5" ht="15" customHeight="1" x14ac:dyDescent="0.2"/>
    <row r="761" spans="1:5" ht="15" customHeight="1" x14ac:dyDescent="0.2"/>
    <row r="762" spans="1:5" ht="15" customHeight="1" x14ac:dyDescent="0.25">
      <c r="A762" s="37" t="s">
        <v>148</v>
      </c>
    </row>
    <row r="763" spans="1:5" ht="15" customHeight="1" x14ac:dyDescent="0.2">
      <c r="A763" s="168" t="s">
        <v>146</v>
      </c>
      <c r="B763" s="168"/>
      <c r="C763" s="168"/>
      <c r="D763" s="168"/>
      <c r="E763" s="168"/>
    </row>
    <row r="764" spans="1:5" ht="15" customHeight="1" x14ac:dyDescent="0.2">
      <c r="A764" s="168"/>
      <c r="B764" s="168"/>
      <c r="C764" s="168"/>
      <c r="D764" s="168"/>
      <c r="E764" s="168"/>
    </row>
    <row r="765" spans="1:5" ht="15" customHeight="1" x14ac:dyDescent="0.2">
      <c r="A765" s="165" t="s">
        <v>206</v>
      </c>
      <c r="B765" s="165"/>
      <c r="C765" s="165"/>
      <c r="D765" s="165"/>
      <c r="E765" s="165"/>
    </row>
    <row r="766" spans="1:5" ht="15" customHeight="1" x14ac:dyDescent="0.2">
      <c r="A766" s="165"/>
      <c r="B766" s="165"/>
      <c r="C766" s="165"/>
      <c r="D766" s="165"/>
      <c r="E766" s="165"/>
    </row>
    <row r="767" spans="1:5" ht="15" customHeight="1" x14ac:dyDescent="0.2">
      <c r="A767" s="165"/>
      <c r="B767" s="165"/>
      <c r="C767" s="165"/>
      <c r="D767" s="165"/>
      <c r="E767" s="165"/>
    </row>
    <row r="768" spans="1:5" ht="15" customHeight="1" x14ac:dyDescent="0.2">
      <c r="A768" s="165"/>
      <c r="B768" s="165"/>
      <c r="C768" s="165"/>
      <c r="D768" s="165"/>
      <c r="E768" s="165"/>
    </row>
    <row r="769" spans="1:5" ht="15" customHeight="1" x14ac:dyDescent="0.2">
      <c r="A769" s="165"/>
      <c r="B769" s="165"/>
      <c r="C769" s="165"/>
      <c r="D769" s="165"/>
      <c r="E769" s="165"/>
    </row>
    <row r="770" spans="1:5" ht="15" customHeight="1" x14ac:dyDescent="0.2">
      <c r="A770" s="165"/>
      <c r="B770" s="165"/>
      <c r="C770" s="165"/>
      <c r="D770" s="165"/>
      <c r="E770" s="165"/>
    </row>
    <row r="771" spans="1:5" ht="15" customHeight="1" x14ac:dyDescent="0.2">
      <c r="A771" s="165"/>
      <c r="B771" s="165"/>
      <c r="C771" s="165"/>
      <c r="D771" s="165"/>
      <c r="E771" s="165"/>
    </row>
    <row r="772" spans="1:5" ht="15" customHeight="1" x14ac:dyDescent="0.2"/>
    <row r="773" spans="1:5" ht="15" customHeight="1" x14ac:dyDescent="0.25">
      <c r="A773" s="39" t="s">
        <v>17</v>
      </c>
      <c r="B773" s="40"/>
      <c r="C773" s="40"/>
      <c r="D773" s="40"/>
      <c r="E773" s="43"/>
    </row>
    <row r="774" spans="1:5" ht="15" customHeight="1" x14ac:dyDescent="0.2">
      <c r="A774" s="64" t="s">
        <v>84</v>
      </c>
      <c r="B774" s="83"/>
      <c r="C774" s="83"/>
      <c r="D774" s="83"/>
      <c r="E774" s="83" t="s">
        <v>85</v>
      </c>
    </row>
    <row r="775" spans="1:5" ht="15" customHeight="1" x14ac:dyDescent="0.2"/>
    <row r="776" spans="1:5" ht="15" customHeight="1" x14ac:dyDescent="0.2">
      <c r="C776" s="66" t="s">
        <v>49</v>
      </c>
      <c r="D776" s="114" t="s">
        <v>63</v>
      </c>
      <c r="E776" s="45" t="s">
        <v>51</v>
      </c>
    </row>
    <row r="777" spans="1:5" ht="15" customHeight="1" x14ac:dyDescent="0.2">
      <c r="C777" s="121">
        <v>4399</v>
      </c>
      <c r="D777" s="128" t="s">
        <v>76</v>
      </c>
      <c r="E777" s="82">
        <v>-12000</v>
      </c>
    </row>
    <row r="778" spans="1:5" ht="15" customHeight="1" x14ac:dyDescent="0.2">
      <c r="C778" s="121">
        <v>4399</v>
      </c>
      <c r="D778" s="99" t="s">
        <v>79</v>
      </c>
      <c r="E778" s="82">
        <v>12000</v>
      </c>
    </row>
    <row r="779" spans="1:5" ht="15" customHeight="1" x14ac:dyDescent="0.2">
      <c r="C779" s="71" t="s">
        <v>53</v>
      </c>
      <c r="D779" s="99"/>
      <c r="E779" s="73">
        <f>SUM(E777:E778)</f>
        <v>0</v>
      </c>
    </row>
    <row r="780" spans="1:5" ht="15" customHeight="1" x14ac:dyDescent="0.2"/>
    <row r="781" spans="1:5" ht="15" customHeight="1" x14ac:dyDescent="0.25">
      <c r="A781" s="37" t="s">
        <v>149</v>
      </c>
    </row>
    <row r="782" spans="1:5" ht="15" customHeight="1" x14ac:dyDescent="0.2">
      <c r="A782" s="168" t="s">
        <v>150</v>
      </c>
      <c r="B782" s="168"/>
      <c r="C782" s="168"/>
      <c r="D782" s="168"/>
      <c r="E782" s="168"/>
    </row>
    <row r="783" spans="1:5" ht="15" customHeight="1" x14ac:dyDescent="0.2">
      <c r="A783" s="168"/>
      <c r="B783" s="168"/>
      <c r="C783" s="168"/>
      <c r="D783" s="168"/>
      <c r="E783" s="168"/>
    </row>
    <row r="784" spans="1:5" ht="15" customHeight="1" x14ac:dyDescent="0.2">
      <c r="A784" s="169" t="s">
        <v>151</v>
      </c>
      <c r="B784" s="169"/>
      <c r="C784" s="169"/>
      <c r="D784" s="169"/>
      <c r="E784" s="169"/>
    </row>
    <row r="785" spans="1:5" ht="15" customHeight="1" x14ac:dyDescent="0.2">
      <c r="A785" s="169"/>
      <c r="B785" s="169"/>
      <c r="C785" s="169"/>
      <c r="D785" s="169"/>
      <c r="E785" s="169"/>
    </row>
    <row r="786" spans="1:5" ht="15" customHeight="1" x14ac:dyDescent="0.2">
      <c r="A786" s="169"/>
      <c r="B786" s="169"/>
      <c r="C786" s="169"/>
      <c r="D786" s="169"/>
      <c r="E786" s="169"/>
    </row>
    <row r="787" spans="1:5" ht="15" customHeight="1" x14ac:dyDescent="0.2">
      <c r="A787" s="169"/>
      <c r="B787" s="169"/>
      <c r="C787" s="169"/>
      <c r="D787" s="169"/>
      <c r="E787" s="169"/>
    </row>
    <row r="788" spans="1:5" ht="15" customHeight="1" x14ac:dyDescent="0.2">
      <c r="A788" s="169"/>
      <c r="B788" s="169"/>
      <c r="C788" s="169"/>
      <c r="D788" s="169"/>
      <c r="E788" s="169"/>
    </row>
    <row r="789" spans="1:5" ht="15" customHeight="1" x14ac:dyDescent="0.2">
      <c r="A789" s="169"/>
      <c r="B789" s="169"/>
      <c r="C789" s="169"/>
      <c r="D789" s="169"/>
      <c r="E789" s="169"/>
    </row>
    <row r="790" spans="1:5" ht="15" customHeight="1" x14ac:dyDescent="0.2">
      <c r="A790" s="169"/>
      <c r="B790" s="169"/>
      <c r="C790" s="169"/>
      <c r="D790" s="169"/>
      <c r="E790" s="169"/>
    </row>
    <row r="791" spans="1:5" ht="15" customHeight="1" x14ac:dyDescent="0.2"/>
    <row r="792" spans="1:5" ht="15" customHeight="1" x14ac:dyDescent="0.25">
      <c r="A792" s="57" t="s">
        <v>17</v>
      </c>
      <c r="B792" s="58"/>
      <c r="C792" s="58"/>
      <c r="D792" s="58"/>
      <c r="E792" s="58"/>
    </row>
    <row r="793" spans="1:5" ht="15" customHeight="1" x14ac:dyDescent="0.2">
      <c r="A793" s="41" t="s">
        <v>117</v>
      </c>
      <c r="B793" s="40"/>
      <c r="C793" s="40"/>
      <c r="D793" s="40"/>
      <c r="E793" s="42" t="s">
        <v>118</v>
      </c>
    </row>
    <row r="794" spans="1:5" ht="15" customHeight="1" x14ac:dyDescent="0.2"/>
    <row r="795" spans="1:5" ht="15" customHeight="1" x14ac:dyDescent="0.2">
      <c r="C795" s="66" t="s">
        <v>49</v>
      </c>
      <c r="D795" s="67" t="s">
        <v>63</v>
      </c>
      <c r="E795" s="45" t="s">
        <v>51</v>
      </c>
    </row>
    <row r="796" spans="1:5" ht="15" customHeight="1" x14ac:dyDescent="0.2">
      <c r="C796" s="77">
        <v>2212</v>
      </c>
      <c r="D796" s="78" t="s">
        <v>94</v>
      </c>
      <c r="E796" s="50">
        <v>-4314176.43</v>
      </c>
    </row>
    <row r="797" spans="1:5" ht="15" customHeight="1" x14ac:dyDescent="0.2">
      <c r="C797" s="77">
        <v>2219</v>
      </c>
      <c r="D797" s="78" t="s">
        <v>94</v>
      </c>
      <c r="E797" s="50">
        <v>4314176.43</v>
      </c>
    </row>
    <row r="798" spans="1:5" ht="15" customHeight="1" x14ac:dyDescent="0.2">
      <c r="C798" s="71" t="s">
        <v>53</v>
      </c>
      <c r="D798" s="72"/>
      <c r="E798" s="73">
        <f>SUM(E796:E797)</f>
        <v>0</v>
      </c>
    </row>
    <row r="799" spans="1:5" ht="15" customHeight="1" x14ac:dyDescent="0.2"/>
    <row r="800" spans="1:5" ht="15" customHeight="1" x14ac:dyDescent="0.2"/>
    <row r="801" spans="1:5" ht="15" customHeight="1" x14ac:dyDescent="0.25">
      <c r="A801" s="37" t="s">
        <v>152</v>
      </c>
    </row>
    <row r="802" spans="1:5" ht="15" customHeight="1" x14ac:dyDescent="0.2">
      <c r="A802" s="168" t="s">
        <v>153</v>
      </c>
      <c r="B802" s="168"/>
      <c r="C802" s="168"/>
      <c r="D802" s="168"/>
      <c r="E802" s="168"/>
    </row>
    <row r="803" spans="1:5" ht="15" customHeight="1" x14ac:dyDescent="0.2">
      <c r="A803" s="168"/>
      <c r="B803" s="168"/>
      <c r="C803" s="168"/>
      <c r="D803" s="168"/>
      <c r="E803" s="168"/>
    </row>
    <row r="804" spans="1:5" ht="15" customHeight="1" x14ac:dyDescent="0.2">
      <c r="A804" s="165" t="s">
        <v>154</v>
      </c>
      <c r="B804" s="165"/>
      <c r="C804" s="165"/>
      <c r="D804" s="165"/>
      <c r="E804" s="165"/>
    </row>
    <row r="805" spans="1:5" ht="15" customHeight="1" x14ac:dyDescent="0.2">
      <c r="A805" s="165"/>
      <c r="B805" s="165"/>
      <c r="C805" s="165"/>
      <c r="D805" s="165"/>
      <c r="E805" s="165"/>
    </row>
    <row r="806" spans="1:5" ht="15" customHeight="1" x14ac:dyDescent="0.2">
      <c r="A806" s="165"/>
      <c r="B806" s="165"/>
      <c r="C806" s="165"/>
      <c r="D806" s="165"/>
      <c r="E806" s="165"/>
    </row>
    <row r="807" spans="1:5" ht="15" customHeight="1" x14ac:dyDescent="0.2">
      <c r="A807" s="165"/>
      <c r="B807" s="165"/>
      <c r="C807" s="165"/>
      <c r="D807" s="165"/>
      <c r="E807" s="165"/>
    </row>
    <row r="808" spans="1:5" ht="15" customHeight="1" x14ac:dyDescent="0.2">
      <c r="A808" s="165"/>
      <c r="B808" s="165"/>
      <c r="C808" s="165"/>
      <c r="D808" s="165"/>
      <c r="E808" s="165"/>
    </row>
    <row r="809" spans="1:5" ht="15" customHeight="1" x14ac:dyDescent="0.2">
      <c r="A809" s="165"/>
      <c r="B809" s="165"/>
      <c r="C809" s="165"/>
      <c r="D809" s="165"/>
      <c r="E809" s="165"/>
    </row>
    <row r="810" spans="1:5" ht="15" customHeight="1" x14ac:dyDescent="0.2">
      <c r="A810" s="165"/>
      <c r="B810" s="165"/>
      <c r="C810" s="165"/>
      <c r="D810" s="165"/>
      <c r="E810" s="165"/>
    </row>
    <row r="811" spans="1:5" ht="15" customHeight="1" x14ac:dyDescent="0.2">
      <c r="A811" s="165"/>
      <c r="B811" s="165"/>
      <c r="C811" s="165"/>
      <c r="D811" s="165"/>
      <c r="E811" s="165"/>
    </row>
    <row r="812" spans="1:5" ht="15" customHeight="1" x14ac:dyDescent="0.2"/>
    <row r="813" spans="1:5" ht="15" customHeight="1" x14ac:dyDescent="0.25">
      <c r="A813" s="57" t="s">
        <v>17</v>
      </c>
      <c r="B813" s="58"/>
      <c r="C813" s="58"/>
      <c r="D813" s="58"/>
      <c r="E813" s="59"/>
    </row>
    <row r="814" spans="1:5" ht="15" customHeight="1" x14ac:dyDescent="0.2">
      <c r="A814" s="41" t="s">
        <v>46</v>
      </c>
      <c r="B814" s="58"/>
      <c r="C814" s="58"/>
      <c r="D814" s="58"/>
      <c r="E814" s="60" t="s">
        <v>47</v>
      </c>
    </row>
    <row r="815" spans="1:5" ht="15" customHeight="1" x14ac:dyDescent="0.2">
      <c r="A815" s="64"/>
      <c r="B815" s="59"/>
      <c r="C815" s="58"/>
      <c r="D815" s="58"/>
      <c r="E815" s="65"/>
    </row>
    <row r="816" spans="1:5" ht="15" customHeight="1" x14ac:dyDescent="0.2">
      <c r="A816" s="84"/>
      <c r="B816" s="84"/>
      <c r="C816" s="66" t="s">
        <v>49</v>
      </c>
      <c r="D816" s="114" t="s">
        <v>63</v>
      </c>
      <c r="E816" s="68" t="s">
        <v>51</v>
      </c>
    </row>
    <row r="817" spans="1:5" ht="15" customHeight="1" x14ac:dyDescent="0.2">
      <c r="A817" s="84"/>
      <c r="B817" s="84"/>
      <c r="C817" s="77">
        <v>3319</v>
      </c>
      <c r="D817" s="78" t="s">
        <v>76</v>
      </c>
      <c r="E817" s="126">
        <v>-9238000</v>
      </c>
    </row>
    <row r="818" spans="1:5" ht="15" customHeight="1" x14ac:dyDescent="0.2">
      <c r="A818" s="84"/>
      <c r="B818" s="84"/>
      <c r="C818" s="77">
        <v>3311</v>
      </c>
      <c r="D818" s="78" t="s">
        <v>76</v>
      </c>
      <c r="E818" s="126">
        <f>380000+400000+500000</f>
        <v>1280000</v>
      </c>
    </row>
    <row r="819" spans="1:5" ht="15" customHeight="1" x14ac:dyDescent="0.2">
      <c r="A819" s="84"/>
      <c r="B819" s="84"/>
      <c r="C819" s="77">
        <v>3311</v>
      </c>
      <c r="D819" s="99" t="s">
        <v>79</v>
      </c>
      <c r="E819" s="126">
        <v>450000</v>
      </c>
    </row>
    <row r="820" spans="1:5" ht="15" customHeight="1" x14ac:dyDescent="0.2">
      <c r="A820" s="84"/>
      <c r="B820" s="84"/>
      <c r="C820" s="77">
        <v>3311</v>
      </c>
      <c r="D820" s="78" t="s">
        <v>108</v>
      </c>
      <c r="E820" s="126">
        <v>150000</v>
      </c>
    </row>
    <row r="821" spans="1:5" ht="15" customHeight="1" x14ac:dyDescent="0.2">
      <c r="A821" s="84"/>
      <c r="B821" s="84"/>
      <c r="C821" s="77">
        <v>3312</v>
      </c>
      <c r="D821" s="78" t="s">
        <v>76</v>
      </c>
      <c r="E821" s="126">
        <f>300000+250000+530000</f>
        <v>1080000</v>
      </c>
    </row>
    <row r="822" spans="1:5" ht="15" customHeight="1" x14ac:dyDescent="0.2">
      <c r="A822" s="84"/>
      <c r="B822" s="84"/>
      <c r="C822" s="77">
        <v>3312</v>
      </c>
      <c r="D822" s="99" t="s">
        <v>79</v>
      </c>
      <c r="E822" s="126">
        <v>480000</v>
      </c>
    </row>
    <row r="823" spans="1:5" ht="15" customHeight="1" x14ac:dyDescent="0.2">
      <c r="A823" s="84"/>
      <c r="B823" s="84"/>
      <c r="C823" s="77">
        <v>3313</v>
      </c>
      <c r="D823" s="78" t="s">
        <v>76</v>
      </c>
      <c r="E823" s="126">
        <v>150000</v>
      </c>
    </row>
    <row r="824" spans="1:5" ht="15" customHeight="1" x14ac:dyDescent="0.2">
      <c r="A824" s="84"/>
      <c r="B824" s="84"/>
      <c r="C824" s="77">
        <v>3315</v>
      </c>
      <c r="D824" s="78" t="s">
        <v>76</v>
      </c>
      <c r="E824" s="126">
        <v>250000</v>
      </c>
    </row>
    <row r="825" spans="1:5" ht="15" customHeight="1" x14ac:dyDescent="0.2">
      <c r="A825" s="84"/>
      <c r="B825" s="84"/>
      <c r="C825" s="77">
        <v>3315</v>
      </c>
      <c r="D825" s="99" t="s">
        <v>79</v>
      </c>
      <c r="E825" s="126">
        <v>100000</v>
      </c>
    </row>
    <row r="826" spans="1:5" ht="15" customHeight="1" x14ac:dyDescent="0.2">
      <c r="A826" s="84"/>
      <c r="B826" s="84"/>
      <c r="C826" s="77">
        <v>3316</v>
      </c>
      <c r="D826" s="99" t="s">
        <v>79</v>
      </c>
      <c r="E826" s="126">
        <v>260000</v>
      </c>
    </row>
    <row r="827" spans="1:5" ht="15" customHeight="1" x14ac:dyDescent="0.2">
      <c r="A827" s="84"/>
      <c r="B827" s="84"/>
      <c r="C827" s="77">
        <v>3317</v>
      </c>
      <c r="D827" s="78" t="s">
        <v>76</v>
      </c>
      <c r="E827" s="126">
        <f>80000+290000</f>
        <v>370000</v>
      </c>
    </row>
    <row r="828" spans="1:5" ht="15" customHeight="1" x14ac:dyDescent="0.2">
      <c r="A828" s="84"/>
      <c r="B828" s="84"/>
      <c r="C828" s="77">
        <v>3317</v>
      </c>
      <c r="D828" s="99" t="s">
        <v>79</v>
      </c>
      <c r="E828" s="126">
        <v>40000</v>
      </c>
    </row>
    <row r="829" spans="1:5" ht="15" customHeight="1" x14ac:dyDescent="0.2">
      <c r="A829" s="84"/>
      <c r="B829" s="84"/>
      <c r="C829" s="77">
        <v>3319</v>
      </c>
      <c r="D829" s="99" t="s">
        <v>79</v>
      </c>
      <c r="E829" s="126">
        <f>1725000+260000+1000000-350000</f>
        <v>2635000</v>
      </c>
    </row>
    <row r="830" spans="1:5" ht="15" customHeight="1" x14ac:dyDescent="0.2">
      <c r="A830" s="84"/>
      <c r="B830" s="84"/>
      <c r="C830" s="77">
        <v>3399</v>
      </c>
      <c r="D830" s="99" t="s">
        <v>79</v>
      </c>
      <c r="E830" s="126">
        <v>1643000</v>
      </c>
    </row>
    <row r="831" spans="1:5" ht="15" customHeight="1" x14ac:dyDescent="0.2">
      <c r="A831" s="96"/>
      <c r="B831" s="96"/>
      <c r="C831" s="71" t="s">
        <v>53</v>
      </c>
      <c r="D831" s="72"/>
      <c r="E831" s="73">
        <f>SUM(E817:E830)</f>
        <v>-350000</v>
      </c>
    </row>
    <row r="832" spans="1:5" ht="15" customHeight="1" x14ac:dyDescent="0.2"/>
    <row r="833" spans="1:5" ht="15" customHeight="1" x14ac:dyDescent="0.2"/>
    <row r="834" spans="1:5" ht="15" customHeight="1" x14ac:dyDescent="0.2">
      <c r="B834" s="45" t="s">
        <v>48</v>
      </c>
      <c r="C834" s="66" t="s">
        <v>49</v>
      </c>
      <c r="D834" s="85" t="s">
        <v>50</v>
      </c>
      <c r="E834" s="68" t="s">
        <v>51</v>
      </c>
    </row>
    <row r="835" spans="1:5" ht="15" customHeight="1" x14ac:dyDescent="0.2">
      <c r="B835" s="69">
        <v>555</v>
      </c>
      <c r="C835" s="77"/>
      <c r="D835" s="87" t="s">
        <v>70</v>
      </c>
      <c r="E835" s="82">
        <v>350000</v>
      </c>
    </row>
    <row r="836" spans="1:5" ht="15" customHeight="1" x14ac:dyDescent="0.2">
      <c r="B836" s="89"/>
      <c r="C836" s="71" t="s">
        <v>53</v>
      </c>
      <c r="D836" s="90"/>
      <c r="E836" s="91">
        <f>SUM(E835:E835)</f>
        <v>350000</v>
      </c>
    </row>
    <row r="837" spans="1:5" ht="15" customHeight="1" x14ac:dyDescent="0.2"/>
    <row r="838" spans="1:5" ht="15" customHeight="1" x14ac:dyDescent="0.2"/>
    <row r="839" spans="1:5" ht="15" customHeight="1" x14ac:dyDescent="0.25">
      <c r="A839" s="37" t="s">
        <v>155</v>
      </c>
    </row>
    <row r="840" spans="1:5" ht="15" customHeight="1" x14ac:dyDescent="0.2">
      <c r="A840" s="168" t="s">
        <v>156</v>
      </c>
      <c r="B840" s="168"/>
      <c r="C840" s="168"/>
      <c r="D840" s="168"/>
      <c r="E840" s="168"/>
    </row>
    <row r="841" spans="1:5" ht="15" customHeight="1" x14ac:dyDescent="0.2">
      <c r="A841" s="168"/>
      <c r="B841" s="168"/>
      <c r="C841" s="168"/>
      <c r="D841" s="168"/>
      <c r="E841" s="168"/>
    </row>
    <row r="842" spans="1:5" ht="15" customHeight="1" x14ac:dyDescent="0.2">
      <c r="A842" s="165" t="s">
        <v>157</v>
      </c>
      <c r="B842" s="165"/>
      <c r="C842" s="165"/>
      <c r="D842" s="165"/>
      <c r="E842" s="165"/>
    </row>
    <row r="843" spans="1:5" ht="15" customHeight="1" x14ac:dyDescent="0.2">
      <c r="A843" s="165"/>
      <c r="B843" s="165"/>
      <c r="C843" s="165"/>
      <c r="D843" s="165"/>
      <c r="E843" s="165"/>
    </row>
    <row r="844" spans="1:5" ht="15" customHeight="1" x14ac:dyDescent="0.2">
      <c r="A844" s="165"/>
      <c r="B844" s="165"/>
      <c r="C844" s="165"/>
      <c r="D844" s="165"/>
      <c r="E844" s="165"/>
    </row>
    <row r="845" spans="1:5" ht="15" customHeight="1" x14ac:dyDescent="0.2">
      <c r="A845" s="165"/>
      <c r="B845" s="165"/>
      <c r="C845" s="165"/>
      <c r="D845" s="165"/>
      <c r="E845" s="165"/>
    </row>
    <row r="846" spans="1:5" ht="15" customHeight="1" x14ac:dyDescent="0.2">
      <c r="A846" s="165"/>
      <c r="B846" s="165"/>
      <c r="C846" s="165"/>
      <c r="D846" s="165"/>
      <c r="E846" s="165"/>
    </row>
    <row r="847" spans="1:5" ht="15" customHeight="1" x14ac:dyDescent="0.2">
      <c r="A847" s="165"/>
      <c r="B847" s="165"/>
      <c r="C847" s="165"/>
      <c r="D847" s="165"/>
      <c r="E847" s="165"/>
    </row>
    <row r="848" spans="1:5" ht="15" customHeight="1" x14ac:dyDescent="0.2">
      <c r="A848" s="165"/>
      <c r="B848" s="165"/>
      <c r="C848" s="165"/>
      <c r="D848" s="165"/>
      <c r="E848" s="165"/>
    </row>
    <row r="849" spans="1:5" ht="15" customHeight="1" x14ac:dyDescent="0.2">
      <c r="A849" s="165"/>
      <c r="B849" s="165"/>
      <c r="C849" s="165"/>
      <c r="D849" s="165"/>
      <c r="E849" s="165"/>
    </row>
    <row r="850" spans="1:5" ht="15" customHeight="1" x14ac:dyDescent="0.2"/>
    <row r="851" spans="1:5" ht="15" customHeight="1" x14ac:dyDescent="0.25">
      <c r="A851" s="57" t="s">
        <v>17</v>
      </c>
      <c r="B851" s="58"/>
      <c r="C851" s="58"/>
      <c r="D851" s="58"/>
      <c r="E851" s="59"/>
    </row>
    <row r="852" spans="1:5" ht="15" customHeight="1" x14ac:dyDescent="0.2">
      <c r="A852" s="64" t="s">
        <v>68</v>
      </c>
      <c r="B852" s="83"/>
      <c r="C852" s="83"/>
      <c r="D852" s="83"/>
      <c r="E852" s="59" t="s">
        <v>69</v>
      </c>
    </row>
    <row r="853" spans="1:5" ht="15" customHeight="1" x14ac:dyDescent="0.2"/>
    <row r="854" spans="1:5" ht="15" customHeight="1" x14ac:dyDescent="0.2">
      <c r="B854" s="45" t="s">
        <v>48</v>
      </c>
      <c r="C854" s="66" t="s">
        <v>49</v>
      </c>
      <c r="D854" s="85" t="s">
        <v>50</v>
      </c>
      <c r="E854" s="68" t="s">
        <v>51</v>
      </c>
    </row>
    <row r="855" spans="1:5" ht="15" customHeight="1" x14ac:dyDescent="0.2">
      <c r="B855" s="47">
        <v>10</v>
      </c>
      <c r="C855" s="77"/>
      <c r="D855" s="78" t="s">
        <v>70</v>
      </c>
      <c r="E855" s="50">
        <f>-135224+58456.04</f>
        <v>-76767.959999999992</v>
      </c>
    </row>
    <row r="856" spans="1:5" ht="15" customHeight="1" x14ac:dyDescent="0.2">
      <c r="B856" s="47">
        <v>10</v>
      </c>
      <c r="C856" s="77"/>
      <c r="D856" s="136" t="s">
        <v>158</v>
      </c>
      <c r="E856" s="50">
        <f>-127451+204218.96</f>
        <v>76767.959999999992</v>
      </c>
    </row>
    <row r="857" spans="1:5" ht="15" customHeight="1" x14ac:dyDescent="0.2">
      <c r="B857" s="89"/>
      <c r="C857" s="71" t="s">
        <v>53</v>
      </c>
      <c r="D857" s="90"/>
      <c r="E857" s="91">
        <f>SUM(E855:E856)</f>
        <v>0</v>
      </c>
    </row>
    <row r="858" spans="1:5" ht="15" customHeight="1" x14ac:dyDescent="0.2"/>
    <row r="859" spans="1:5" ht="15" customHeight="1" x14ac:dyDescent="0.2"/>
    <row r="860" spans="1:5" ht="15" customHeight="1" x14ac:dyDescent="0.25">
      <c r="A860" s="37" t="s">
        <v>159</v>
      </c>
    </row>
    <row r="861" spans="1:5" ht="15" customHeight="1" x14ac:dyDescent="0.2">
      <c r="A861" s="168" t="s">
        <v>156</v>
      </c>
      <c r="B861" s="168"/>
      <c r="C861" s="168"/>
      <c r="D861" s="168"/>
      <c r="E861" s="168"/>
    </row>
    <row r="862" spans="1:5" ht="15" customHeight="1" x14ac:dyDescent="0.2">
      <c r="A862" s="168"/>
      <c r="B862" s="168"/>
      <c r="C862" s="168"/>
      <c r="D862" s="168"/>
      <c r="E862" s="168"/>
    </row>
    <row r="863" spans="1:5" ht="15" customHeight="1" x14ac:dyDescent="0.2">
      <c r="A863" s="165" t="s">
        <v>160</v>
      </c>
      <c r="B863" s="165"/>
      <c r="C863" s="165"/>
      <c r="D863" s="165"/>
      <c r="E863" s="165"/>
    </row>
    <row r="864" spans="1:5" ht="15" customHeight="1" x14ac:dyDescent="0.2">
      <c r="A864" s="165"/>
      <c r="B864" s="165"/>
      <c r="C864" s="165"/>
      <c r="D864" s="165"/>
      <c r="E864" s="165"/>
    </row>
    <row r="865" spans="1:5" ht="15" customHeight="1" x14ac:dyDescent="0.2">
      <c r="A865" s="165"/>
      <c r="B865" s="165"/>
      <c r="C865" s="165"/>
      <c r="D865" s="165"/>
      <c r="E865" s="165"/>
    </row>
    <row r="866" spans="1:5" ht="15" customHeight="1" x14ac:dyDescent="0.2">
      <c r="A866" s="165"/>
      <c r="B866" s="165"/>
      <c r="C866" s="165"/>
      <c r="D866" s="165"/>
      <c r="E866" s="165"/>
    </row>
    <row r="867" spans="1:5" ht="15" customHeight="1" x14ac:dyDescent="0.2">
      <c r="A867" s="165"/>
      <c r="B867" s="165"/>
      <c r="C867" s="165"/>
      <c r="D867" s="165"/>
      <c r="E867" s="165"/>
    </row>
    <row r="868" spans="1:5" ht="15" customHeight="1" x14ac:dyDescent="0.2">
      <c r="A868" s="165"/>
      <c r="B868" s="165"/>
      <c r="C868" s="165"/>
      <c r="D868" s="165"/>
      <c r="E868" s="165"/>
    </row>
    <row r="869" spans="1:5" ht="15" customHeight="1" x14ac:dyDescent="0.2">
      <c r="A869" s="165"/>
      <c r="B869" s="165"/>
      <c r="C869" s="165"/>
      <c r="D869" s="165"/>
      <c r="E869" s="165"/>
    </row>
    <row r="870" spans="1:5" ht="15" customHeight="1" x14ac:dyDescent="0.2">
      <c r="A870" s="165"/>
      <c r="B870" s="165"/>
      <c r="C870" s="165"/>
      <c r="D870" s="165"/>
      <c r="E870" s="165"/>
    </row>
    <row r="871" spans="1:5" ht="15" customHeight="1" x14ac:dyDescent="0.2"/>
    <row r="872" spans="1:5" ht="15" customHeight="1" x14ac:dyDescent="0.25">
      <c r="A872" s="57" t="s">
        <v>17</v>
      </c>
      <c r="B872" s="58"/>
      <c r="C872" s="58"/>
      <c r="D872" s="58"/>
      <c r="E872" s="59"/>
    </row>
    <row r="873" spans="1:5" ht="15" customHeight="1" x14ac:dyDescent="0.2">
      <c r="A873" s="64" t="s">
        <v>68</v>
      </c>
      <c r="B873" s="83"/>
      <c r="C873" s="83"/>
      <c r="D873" s="83"/>
      <c r="E873" s="59" t="s">
        <v>69</v>
      </c>
    </row>
    <row r="874" spans="1:5" ht="15" customHeight="1" x14ac:dyDescent="0.2"/>
    <row r="875" spans="1:5" ht="15" customHeight="1" x14ac:dyDescent="0.2">
      <c r="B875" s="45" t="s">
        <v>48</v>
      </c>
      <c r="C875" s="66" t="s">
        <v>49</v>
      </c>
      <c r="D875" s="85" t="s">
        <v>50</v>
      </c>
      <c r="E875" s="68" t="s">
        <v>51</v>
      </c>
    </row>
    <row r="876" spans="1:5" ht="15" customHeight="1" x14ac:dyDescent="0.2">
      <c r="B876" s="47">
        <v>10</v>
      </c>
      <c r="C876" s="77"/>
      <c r="D876" s="78" t="s">
        <v>158</v>
      </c>
      <c r="E876" s="50">
        <v>-600000</v>
      </c>
    </row>
    <row r="877" spans="1:5" ht="15" customHeight="1" x14ac:dyDescent="0.2">
      <c r="B877" s="47">
        <v>303</v>
      </c>
      <c r="C877" s="77"/>
      <c r="D877" s="87" t="s">
        <v>70</v>
      </c>
      <c r="E877" s="50">
        <v>600000</v>
      </c>
    </row>
    <row r="878" spans="1:5" ht="15" customHeight="1" x14ac:dyDescent="0.2">
      <c r="B878" s="89"/>
      <c r="C878" s="71" t="s">
        <v>53</v>
      </c>
      <c r="D878" s="90"/>
      <c r="E878" s="91">
        <f>SUM(E876:E877)</f>
        <v>0</v>
      </c>
    </row>
    <row r="879" spans="1:5" ht="15" customHeight="1" x14ac:dyDescent="0.2"/>
    <row r="880" spans="1:5" ht="15" customHeight="1" x14ac:dyDescent="0.2"/>
    <row r="881" spans="1:5" ht="15" customHeight="1" x14ac:dyDescent="0.2"/>
    <row r="882" spans="1:5" ht="15" customHeight="1" x14ac:dyDescent="0.2"/>
    <row r="883" spans="1:5" ht="15" customHeight="1" x14ac:dyDescent="0.2"/>
    <row r="884" spans="1:5" ht="15" customHeight="1" x14ac:dyDescent="0.2"/>
    <row r="885" spans="1:5" ht="15" customHeight="1" x14ac:dyDescent="0.2"/>
    <row r="886" spans="1:5" ht="15" customHeight="1" x14ac:dyDescent="0.25">
      <c r="A886" s="37" t="s">
        <v>161</v>
      </c>
    </row>
    <row r="887" spans="1:5" ht="15" customHeight="1" x14ac:dyDescent="0.2">
      <c r="A887" s="168" t="s">
        <v>156</v>
      </c>
      <c r="B887" s="168"/>
      <c r="C887" s="168"/>
      <c r="D887" s="168"/>
      <c r="E887" s="168"/>
    </row>
    <row r="888" spans="1:5" ht="15" customHeight="1" x14ac:dyDescent="0.2">
      <c r="A888" s="168"/>
      <c r="B888" s="168"/>
      <c r="C888" s="168"/>
      <c r="D888" s="168"/>
      <c r="E888" s="168"/>
    </row>
    <row r="889" spans="1:5" ht="15" customHeight="1" x14ac:dyDescent="0.2">
      <c r="A889" s="165" t="s">
        <v>207</v>
      </c>
      <c r="B889" s="165"/>
      <c r="C889" s="165"/>
      <c r="D889" s="165"/>
      <c r="E889" s="165"/>
    </row>
    <row r="890" spans="1:5" ht="15" customHeight="1" x14ac:dyDescent="0.2">
      <c r="A890" s="165"/>
      <c r="B890" s="165"/>
      <c r="C890" s="165"/>
      <c r="D890" s="165"/>
      <c r="E890" s="165"/>
    </row>
    <row r="891" spans="1:5" ht="15" customHeight="1" x14ac:dyDescent="0.2">
      <c r="A891" s="165"/>
      <c r="B891" s="165"/>
      <c r="C891" s="165"/>
      <c r="D891" s="165"/>
      <c r="E891" s="165"/>
    </row>
    <row r="892" spans="1:5" ht="15" customHeight="1" x14ac:dyDescent="0.2">
      <c r="A892" s="165"/>
      <c r="B892" s="165"/>
      <c r="C892" s="165"/>
      <c r="D892" s="165"/>
      <c r="E892" s="165"/>
    </row>
    <row r="893" spans="1:5" ht="15" customHeight="1" x14ac:dyDescent="0.2">
      <c r="A893" s="165"/>
      <c r="B893" s="165"/>
      <c r="C893" s="165"/>
      <c r="D893" s="165"/>
      <c r="E893" s="165"/>
    </row>
    <row r="894" spans="1:5" ht="15" customHeight="1" x14ac:dyDescent="0.2">
      <c r="A894" s="165"/>
      <c r="B894" s="165"/>
      <c r="C894" s="165"/>
      <c r="D894" s="165"/>
      <c r="E894" s="165"/>
    </row>
    <row r="895" spans="1:5" ht="15" customHeight="1" x14ac:dyDescent="0.2">
      <c r="A895" s="165"/>
      <c r="B895" s="165"/>
      <c r="C895" s="165"/>
      <c r="D895" s="165"/>
      <c r="E895" s="165"/>
    </row>
    <row r="896" spans="1:5" ht="15" customHeight="1" x14ac:dyDescent="0.2">
      <c r="A896" s="165"/>
      <c r="B896" s="165"/>
      <c r="C896" s="165"/>
      <c r="D896" s="165"/>
      <c r="E896" s="165"/>
    </row>
    <row r="897" spans="1:5" ht="15" customHeight="1" x14ac:dyDescent="0.2">
      <c r="A897" s="165"/>
      <c r="B897" s="165"/>
      <c r="C897" s="165"/>
      <c r="D897" s="165"/>
      <c r="E897" s="165"/>
    </row>
    <row r="898" spans="1:5" ht="15" customHeight="1" x14ac:dyDescent="0.2"/>
    <row r="899" spans="1:5" ht="15" customHeight="1" x14ac:dyDescent="0.25">
      <c r="A899" s="57" t="s">
        <v>17</v>
      </c>
      <c r="B899" s="58"/>
      <c r="C899" s="58"/>
      <c r="D899" s="58"/>
      <c r="E899" s="59"/>
    </row>
    <row r="900" spans="1:5" ht="15" customHeight="1" x14ac:dyDescent="0.2">
      <c r="A900" s="64" t="s">
        <v>68</v>
      </c>
      <c r="B900" s="83"/>
      <c r="C900" s="83"/>
      <c r="D900" s="83"/>
      <c r="E900" s="59" t="s">
        <v>69</v>
      </c>
    </row>
    <row r="901" spans="1:5" ht="15" customHeight="1" x14ac:dyDescent="0.2"/>
    <row r="902" spans="1:5" ht="15" customHeight="1" x14ac:dyDescent="0.2">
      <c r="B902" s="45" t="s">
        <v>48</v>
      </c>
      <c r="C902" s="66" t="s">
        <v>49</v>
      </c>
      <c r="D902" s="85" t="s">
        <v>50</v>
      </c>
      <c r="E902" s="68" t="s">
        <v>51</v>
      </c>
    </row>
    <row r="903" spans="1:5" ht="15" customHeight="1" x14ac:dyDescent="0.2">
      <c r="B903" s="47">
        <v>10</v>
      </c>
      <c r="C903" s="77"/>
      <c r="D903" s="78" t="s">
        <v>158</v>
      </c>
      <c r="E903" s="50">
        <v>-83000</v>
      </c>
    </row>
    <row r="904" spans="1:5" ht="15" customHeight="1" x14ac:dyDescent="0.2">
      <c r="B904" s="47">
        <v>303</v>
      </c>
      <c r="C904" s="77"/>
      <c r="D904" s="87" t="s">
        <v>70</v>
      </c>
      <c r="E904" s="50">
        <v>83000</v>
      </c>
    </row>
    <row r="905" spans="1:5" ht="15" customHeight="1" x14ac:dyDescent="0.2">
      <c r="B905" s="89"/>
      <c r="C905" s="71" t="s">
        <v>53</v>
      </c>
      <c r="D905" s="90"/>
      <c r="E905" s="91">
        <f>SUM(E903:E904)</f>
        <v>0</v>
      </c>
    </row>
    <row r="906" spans="1:5" ht="15" customHeight="1" x14ac:dyDescent="0.2"/>
    <row r="907" spans="1:5" ht="15" customHeight="1" x14ac:dyDescent="0.2"/>
    <row r="908" spans="1:5" ht="15" customHeight="1" x14ac:dyDescent="0.25">
      <c r="A908" s="37" t="s">
        <v>162</v>
      </c>
    </row>
    <row r="909" spans="1:5" ht="15" customHeight="1" x14ac:dyDescent="0.2">
      <c r="A909" s="168" t="s">
        <v>156</v>
      </c>
      <c r="B909" s="168"/>
      <c r="C909" s="168"/>
      <c r="D909" s="168"/>
      <c r="E909" s="168"/>
    </row>
    <row r="910" spans="1:5" ht="15" customHeight="1" x14ac:dyDescent="0.2">
      <c r="A910" s="168"/>
      <c r="B910" s="168"/>
      <c r="C910" s="168"/>
      <c r="D910" s="168"/>
      <c r="E910" s="168"/>
    </row>
    <row r="911" spans="1:5" ht="15" customHeight="1" x14ac:dyDescent="0.2">
      <c r="A911" s="165" t="s">
        <v>208</v>
      </c>
      <c r="B911" s="165"/>
      <c r="C911" s="165"/>
      <c r="D911" s="165"/>
      <c r="E911" s="165"/>
    </row>
    <row r="912" spans="1:5" ht="15" customHeight="1" x14ac:dyDescent="0.2">
      <c r="A912" s="165"/>
      <c r="B912" s="165"/>
      <c r="C912" s="165"/>
      <c r="D912" s="165"/>
      <c r="E912" s="165"/>
    </row>
    <row r="913" spans="1:5" ht="15" customHeight="1" x14ac:dyDescent="0.2">
      <c r="A913" s="165"/>
      <c r="B913" s="165"/>
      <c r="C913" s="165"/>
      <c r="D913" s="165"/>
      <c r="E913" s="165"/>
    </row>
    <row r="914" spans="1:5" ht="15" customHeight="1" x14ac:dyDescent="0.2">
      <c r="A914" s="165"/>
      <c r="B914" s="165"/>
      <c r="C914" s="165"/>
      <c r="D914" s="165"/>
      <c r="E914" s="165"/>
    </row>
    <row r="915" spans="1:5" ht="15" customHeight="1" x14ac:dyDescent="0.2">
      <c r="A915" s="165"/>
      <c r="B915" s="165"/>
      <c r="C915" s="165"/>
      <c r="D915" s="165"/>
      <c r="E915" s="165"/>
    </row>
    <row r="916" spans="1:5" ht="15" customHeight="1" x14ac:dyDescent="0.2">
      <c r="A916" s="165"/>
      <c r="B916" s="165"/>
      <c r="C916" s="165"/>
      <c r="D916" s="165"/>
      <c r="E916" s="165"/>
    </row>
    <row r="917" spans="1:5" ht="15" customHeight="1" x14ac:dyDescent="0.2">
      <c r="A917" s="165"/>
      <c r="B917" s="165"/>
      <c r="C917" s="165"/>
      <c r="D917" s="165"/>
      <c r="E917" s="165"/>
    </row>
    <row r="918" spans="1:5" ht="15" customHeight="1" x14ac:dyDescent="0.2">
      <c r="A918" s="165"/>
      <c r="B918" s="165"/>
      <c r="C918" s="165"/>
      <c r="D918" s="165"/>
      <c r="E918" s="165"/>
    </row>
    <row r="919" spans="1:5" ht="15" customHeight="1" x14ac:dyDescent="0.2">
      <c r="A919" s="165"/>
      <c r="B919" s="165"/>
      <c r="C919" s="165"/>
      <c r="D919" s="165"/>
      <c r="E919" s="165"/>
    </row>
    <row r="920" spans="1:5" ht="15" customHeight="1" x14ac:dyDescent="0.2"/>
    <row r="921" spans="1:5" ht="15" customHeight="1" x14ac:dyDescent="0.25">
      <c r="A921" s="57" t="s">
        <v>17</v>
      </c>
      <c r="B921" s="58"/>
      <c r="C921" s="58"/>
      <c r="D921" s="58"/>
      <c r="E921" s="59"/>
    </row>
    <row r="922" spans="1:5" ht="15" customHeight="1" x14ac:dyDescent="0.2">
      <c r="A922" s="64" t="s">
        <v>68</v>
      </c>
      <c r="B922" s="83"/>
      <c r="C922" s="83"/>
      <c r="D922" s="83"/>
      <c r="E922" s="59" t="s">
        <v>69</v>
      </c>
    </row>
    <row r="923" spans="1:5" ht="15" customHeight="1" x14ac:dyDescent="0.2"/>
    <row r="924" spans="1:5" ht="15" customHeight="1" x14ac:dyDescent="0.2">
      <c r="B924" s="45" t="s">
        <v>48</v>
      </c>
      <c r="C924" s="66" t="s">
        <v>49</v>
      </c>
      <c r="D924" s="85" t="s">
        <v>50</v>
      </c>
      <c r="E924" s="68" t="s">
        <v>51</v>
      </c>
    </row>
    <row r="925" spans="1:5" ht="15" customHeight="1" x14ac:dyDescent="0.2">
      <c r="B925" s="47">
        <v>307</v>
      </c>
      <c r="C925" s="77"/>
      <c r="D925" s="87" t="s">
        <v>70</v>
      </c>
      <c r="E925" s="50">
        <v>-32610000</v>
      </c>
    </row>
    <row r="926" spans="1:5" ht="15" customHeight="1" x14ac:dyDescent="0.2">
      <c r="B926" s="47">
        <v>300</v>
      </c>
      <c r="C926" s="77"/>
      <c r="D926" s="87" t="s">
        <v>70</v>
      </c>
      <c r="E926" s="50">
        <f>4501000+900000+12049000</f>
        <v>17450000</v>
      </c>
    </row>
    <row r="927" spans="1:5" ht="15" customHeight="1" x14ac:dyDescent="0.2">
      <c r="B927" s="47">
        <v>301</v>
      </c>
      <c r="C927" s="77"/>
      <c r="D927" s="87" t="s">
        <v>70</v>
      </c>
      <c r="E927" s="50">
        <f>12560000+2600000</f>
        <v>15160000</v>
      </c>
    </row>
    <row r="928" spans="1:5" ht="15" customHeight="1" x14ac:dyDescent="0.2">
      <c r="B928" s="89"/>
      <c r="C928" s="71" t="s">
        <v>53</v>
      </c>
      <c r="D928" s="90"/>
      <c r="E928" s="91">
        <f>SUM(E925:E927)</f>
        <v>0</v>
      </c>
    </row>
    <row r="929" spans="1:5" ht="15" customHeight="1" x14ac:dyDescent="0.2"/>
    <row r="930" spans="1:5" ht="15" customHeight="1" x14ac:dyDescent="0.2"/>
    <row r="931" spans="1:5" ht="15" customHeight="1" x14ac:dyDescent="0.2"/>
    <row r="932" spans="1:5" ht="15" customHeight="1" x14ac:dyDescent="0.2"/>
    <row r="933" spans="1:5" ht="15" customHeight="1" x14ac:dyDescent="0.2"/>
    <row r="934" spans="1:5" ht="15" customHeight="1" x14ac:dyDescent="0.2"/>
    <row r="935" spans="1:5" ht="15" customHeight="1" x14ac:dyDescent="0.2"/>
    <row r="936" spans="1:5" ht="15" customHeight="1" x14ac:dyDescent="0.2"/>
    <row r="937" spans="1:5" ht="15" customHeight="1" x14ac:dyDescent="0.2"/>
    <row r="938" spans="1:5" ht="15" customHeight="1" x14ac:dyDescent="0.25">
      <c r="A938" s="37" t="s">
        <v>163</v>
      </c>
    </row>
    <row r="939" spans="1:5" ht="15" customHeight="1" x14ac:dyDescent="0.2">
      <c r="A939" s="168" t="s">
        <v>136</v>
      </c>
      <c r="B939" s="168"/>
      <c r="C939" s="168"/>
      <c r="D939" s="168"/>
      <c r="E939" s="168"/>
    </row>
    <row r="940" spans="1:5" ht="15" customHeight="1" x14ac:dyDescent="0.2">
      <c r="A940" s="168"/>
      <c r="B940" s="168"/>
      <c r="C940" s="168"/>
      <c r="D940" s="168"/>
      <c r="E940" s="168"/>
    </row>
    <row r="941" spans="1:5" ht="15" customHeight="1" x14ac:dyDescent="0.2">
      <c r="A941" s="169" t="s">
        <v>164</v>
      </c>
      <c r="B941" s="169"/>
      <c r="C941" s="169"/>
      <c r="D941" s="169"/>
      <c r="E941" s="169"/>
    </row>
    <row r="942" spans="1:5" ht="15" customHeight="1" x14ac:dyDescent="0.2">
      <c r="A942" s="169"/>
      <c r="B942" s="169"/>
      <c r="C942" s="169"/>
      <c r="D942" s="169"/>
      <c r="E942" s="169"/>
    </row>
    <row r="943" spans="1:5" ht="15" customHeight="1" x14ac:dyDescent="0.2">
      <c r="A943" s="169"/>
      <c r="B943" s="169"/>
      <c r="C943" s="169"/>
      <c r="D943" s="169"/>
      <c r="E943" s="169"/>
    </row>
    <row r="944" spans="1:5" ht="15" customHeight="1" x14ac:dyDescent="0.2">
      <c r="A944" s="169"/>
      <c r="B944" s="169"/>
      <c r="C944" s="169"/>
      <c r="D944" s="169"/>
      <c r="E944" s="169"/>
    </row>
    <row r="945" spans="1:5" ht="15" customHeight="1" x14ac:dyDescent="0.2">
      <c r="A945" s="169"/>
      <c r="B945" s="169"/>
      <c r="C945" s="169"/>
      <c r="D945" s="169"/>
      <c r="E945" s="169"/>
    </row>
    <row r="946" spans="1:5" ht="15" customHeight="1" x14ac:dyDescent="0.2">
      <c r="A946" s="169"/>
      <c r="B946" s="169"/>
      <c r="C946" s="169"/>
      <c r="D946" s="169"/>
      <c r="E946" s="169"/>
    </row>
    <row r="947" spans="1:5" ht="15" customHeight="1" x14ac:dyDescent="0.2">
      <c r="A947" s="169"/>
      <c r="B947" s="169"/>
      <c r="C947" s="169"/>
      <c r="D947" s="169"/>
      <c r="E947" s="169"/>
    </row>
    <row r="948" spans="1:5" ht="15" customHeight="1" x14ac:dyDescent="0.2"/>
    <row r="949" spans="1:5" ht="15" customHeight="1" x14ac:dyDescent="0.25">
      <c r="A949" s="57" t="s">
        <v>17</v>
      </c>
      <c r="B949" s="58"/>
      <c r="C949" s="58"/>
      <c r="D949" s="58"/>
      <c r="E949" s="58"/>
    </row>
    <row r="950" spans="1:5" ht="15" customHeight="1" x14ac:dyDescent="0.2">
      <c r="A950" s="41" t="s">
        <v>92</v>
      </c>
      <c r="B950" s="58"/>
      <c r="C950" s="58"/>
      <c r="D950" s="58"/>
      <c r="E950" s="60" t="s">
        <v>165</v>
      </c>
    </row>
    <row r="951" spans="1:5" ht="15" customHeight="1" x14ac:dyDescent="0.25">
      <c r="A951" s="57"/>
      <c r="B951" s="59"/>
      <c r="C951" s="58"/>
      <c r="D951" s="58"/>
      <c r="E951" s="65"/>
    </row>
    <row r="952" spans="1:5" ht="15" customHeight="1" x14ac:dyDescent="0.2">
      <c r="A952" s="119"/>
      <c r="B952" s="84"/>
      <c r="C952" s="66" t="s">
        <v>49</v>
      </c>
      <c r="D952" s="67" t="s">
        <v>63</v>
      </c>
      <c r="E952" s="45" t="s">
        <v>51</v>
      </c>
    </row>
    <row r="953" spans="1:5" ht="15" customHeight="1" x14ac:dyDescent="0.2">
      <c r="A953" s="120"/>
      <c r="B953" s="95"/>
      <c r="C953" s="121">
        <v>3299</v>
      </c>
      <c r="D953" s="78" t="s">
        <v>64</v>
      </c>
      <c r="E953" s="82">
        <f>-1000-25000-25000-25000-17000-2000</f>
        <v>-95000</v>
      </c>
    </row>
    <row r="954" spans="1:5" ht="15" customHeight="1" x14ac:dyDescent="0.2">
      <c r="A954" s="120"/>
      <c r="B954" s="95"/>
      <c r="C954" s="121">
        <v>3299</v>
      </c>
      <c r="D954" s="78" t="s">
        <v>166</v>
      </c>
      <c r="E954" s="82">
        <f>20000+20000+20000+35000</f>
        <v>95000</v>
      </c>
    </row>
    <row r="955" spans="1:5" ht="15" customHeight="1" x14ac:dyDescent="0.2">
      <c r="A955" s="96"/>
      <c r="B955" s="137"/>
      <c r="C955" s="71" t="s">
        <v>53</v>
      </c>
      <c r="D955" s="72"/>
      <c r="E955" s="73">
        <f>SUM(E953:E954)</f>
        <v>0</v>
      </c>
    </row>
    <row r="956" spans="1:5" ht="15" customHeight="1" x14ac:dyDescent="0.2"/>
    <row r="957" spans="1:5" ht="15" customHeight="1" x14ac:dyDescent="0.2"/>
    <row r="958" spans="1:5" ht="15" customHeight="1" x14ac:dyDescent="0.25">
      <c r="A958" s="37" t="s">
        <v>167</v>
      </c>
    </row>
    <row r="959" spans="1:5" ht="15" customHeight="1" x14ac:dyDescent="0.2">
      <c r="A959" s="168" t="s">
        <v>136</v>
      </c>
      <c r="B959" s="168"/>
      <c r="C959" s="168"/>
      <c r="D959" s="168"/>
      <c r="E959" s="168"/>
    </row>
    <row r="960" spans="1:5" ht="15" customHeight="1" x14ac:dyDescent="0.2">
      <c r="A960" s="168"/>
      <c r="B960" s="168"/>
      <c r="C960" s="168"/>
      <c r="D960" s="168"/>
      <c r="E960" s="168"/>
    </row>
    <row r="961" spans="1:5" ht="15" customHeight="1" x14ac:dyDescent="0.2">
      <c r="A961" s="165" t="s">
        <v>168</v>
      </c>
      <c r="B961" s="165"/>
      <c r="C961" s="165"/>
      <c r="D961" s="165"/>
      <c r="E961" s="165"/>
    </row>
    <row r="962" spans="1:5" ht="15" customHeight="1" x14ac:dyDescent="0.2">
      <c r="A962" s="165"/>
      <c r="B962" s="165"/>
      <c r="C962" s="165"/>
      <c r="D962" s="165"/>
      <c r="E962" s="165"/>
    </row>
    <row r="963" spans="1:5" ht="15" customHeight="1" x14ac:dyDescent="0.2">
      <c r="A963" s="165"/>
      <c r="B963" s="165"/>
      <c r="C963" s="165"/>
      <c r="D963" s="165"/>
      <c r="E963" s="165"/>
    </row>
    <row r="964" spans="1:5" ht="15" customHeight="1" x14ac:dyDescent="0.2">
      <c r="A964" s="165"/>
      <c r="B964" s="165"/>
      <c r="C964" s="165"/>
      <c r="D964" s="165"/>
      <c r="E964" s="165"/>
    </row>
    <row r="965" spans="1:5" ht="15" customHeight="1" x14ac:dyDescent="0.2">
      <c r="A965" s="165"/>
      <c r="B965" s="165"/>
      <c r="C965" s="165"/>
      <c r="D965" s="165"/>
      <c r="E965" s="165"/>
    </row>
    <row r="966" spans="1:5" ht="15" customHeight="1" x14ac:dyDescent="0.2">
      <c r="A966" s="165"/>
      <c r="B966" s="165"/>
      <c r="C966" s="165"/>
      <c r="D966" s="165"/>
      <c r="E966" s="165"/>
    </row>
    <row r="967" spans="1:5" ht="15" customHeight="1" x14ac:dyDescent="0.2">
      <c r="A967" s="165"/>
      <c r="B967" s="165"/>
      <c r="C967" s="165"/>
      <c r="D967" s="165"/>
      <c r="E967" s="165"/>
    </row>
    <row r="968" spans="1:5" ht="15" customHeight="1" x14ac:dyDescent="0.2">
      <c r="A968" s="165"/>
      <c r="B968" s="165"/>
      <c r="C968" s="165"/>
      <c r="D968" s="165"/>
      <c r="E968" s="165"/>
    </row>
    <row r="969" spans="1:5" ht="15" customHeight="1" x14ac:dyDescent="0.2"/>
    <row r="970" spans="1:5" ht="15" customHeight="1" x14ac:dyDescent="0.25">
      <c r="A970" s="39" t="s">
        <v>17</v>
      </c>
      <c r="B970" s="40"/>
      <c r="C970" s="40"/>
      <c r="D970" s="59"/>
      <c r="E970" s="59"/>
    </row>
    <row r="971" spans="1:5" ht="15" customHeight="1" x14ac:dyDescent="0.2">
      <c r="A971" s="41" t="s">
        <v>92</v>
      </c>
      <c r="B971" s="40"/>
      <c r="C971" s="40"/>
      <c r="D971" s="40"/>
      <c r="E971" s="42" t="s">
        <v>169</v>
      </c>
    </row>
    <row r="972" spans="1:5" ht="15" customHeight="1" x14ac:dyDescent="0.2">
      <c r="A972" s="43"/>
      <c r="B972" s="74"/>
      <c r="C972" s="40"/>
      <c r="D972" s="43"/>
      <c r="E972" s="75"/>
    </row>
    <row r="973" spans="1:5" ht="15" customHeight="1" x14ac:dyDescent="0.2">
      <c r="A973" s="110"/>
      <c r="B973" s="110"/>
      <c r="C973" s="45" t="s">
        <v>49</v>
      </c>
      <c r="D973" s="114" t="s">
        <v>63</v>
      </c>
      <c r="E973" s="45" t="s">
        <v>51</v>
      </c>
    </row>
    <row r="974" spans="1:5" ht="15" customHeight="1" x14ac:dyDescent="0.2">
      <c r="A974" s="120"/>
      <c r="B974" s="95"/>
      <c r="C974" s="77">
        <v>3636</v>
      </c>
      <c r="D974" s="78" t="s">
        <v>64</v>
      </c>
      <c r="E974" s="50">
        <v>-280000</v>
      </c>
    </row>
    <row r="975" spans="1:5" ht="15" customHeight="1" x14ac:dyDescent="0.2">
      <c r="A975" s="92"/>
      <c r="B975" s="40"/>
      <c r="C975" s="52" t="s">
        <v>53</v>
      </c>
      <c r="D975" s="79"/>
      <c r="E975" s="80">
        <f>SUM(E974:E974)</f>
        <v>-280000</v>
      </c>
    </row>
    <row r="976" spans="1:5" ht="15" customHeight="1" x14ac:dyDescent="0.25">
      <c r="A976" s="55"/>
    </row>
    <row r="977" spans="1:5" ht="15" customHeight="1" x14ac:dyDescent="0.25">
      <c r="A977" s="39" t="s">
        <v>17</v>
      </c>
      <c r="B977" s="40"/>
      <c r="C977" s="40"/>
      <c r="D977" s="59"/>
      <c r="E977" s="59"/>
    </row>
    <row r="978" spans="1:5" ht="15" customHeight="1" x14ac:dyDescent="0.2">
      <c r="A978" s="41" t="s">
        <v>92</v>
      </c>
      <c r="B978" s="40"/>
      <c r="C978" s="40"/>
      <c r="D978" s="40"/>
      <c r="E978" s="42" t="s">
        <v>170</v>
      </c>
    </row>
    <row r="979" spans="1:5" ht="15" customHeight="1" x14ac:dyDescent="0.2">
      <c r="A979" s="43"/>
      <c r="B979" s="74"/>
      <c r="C979" s="40"/>
      <c r="D979" s="43"/>
      <c r="E979" s="75"/>
    </row>
    <row r="980" spans="1:5" ht="15" customHeight="1" x14ac:dyDescent="0.2">
      <c r="A980" s="110"/>
      <c r="B980" s="110"/>
      <c r="C980" s="45" t="s">
        <v>49</v>
      </c>
      <c r="D980" s="114" t="s">
        <v>63</v>
      </c>
      <c r="E980" s="45" t="s">
        <v>51</v>
      </c>
    </row>
    <row r="981" spans="1:5" ht="15" customHeight="1" x14ac:dyDescent="0.2">
      <c r="A981" s="120"/>
      <c r="B981" s="95"/>
      <c r="C981" s="77">
        <v>3523</v>
      </c>
      <c r="D981" s="78" t="s">
        <v>171</v>
      </c>
      <c r="E981" s="50">
        <v>-600000</v>
      </c>
    </row>
    <row r="982" spans="1:5" ht="15" customHeight="1" x14ac:dyDescent="0.2">
      <c r="A982" s="120"/>
      <c r="B982" s="95"/>
      <c r="C982" s="77">
        <v>3523</v>
      </c>
      <c r="D982" s="78" t="s">
        <v>64</v>
      </c>
      <c r="E982" s="50">
        <f>600000+280000</f>
        <v>880000</v>
      </c>
    </row>
    <row r="983" spans="1:5" ht="15" customHeight="1" x14ac:dyDescent="0.2">
      <c r="A983" s="92"/>
      <c r="B983" s="40"/>
      <c r="C983" s="52" t="s">
        <v>53</v>
      </c>
      <c r="D983" s="79"/>
      <c r="E983" s="80">
        <f>SUM(E981:E982)</f>
        <v>280000</v>
      </c>
    </row>
    <row r="984" spans="1:5" ht="15" customHeight="1" x14ac:dyDescent="0.2"/>
    <row r="985" spans="1:5" ht="15" customHeight="1" x14ac:dyDescent="0.2"/>
    <row r="986" spans="1:5" ht="15" customHeight="1" x14ac:dyDescent="0.2"/>
    <row r="987" spans="1:5" ht="15" customHeight="1" x14ac:dyDescent="0.2"/>
    <row r="988" spans="1:5" ht="15" customHeight="1" x14ac:dyDescent="0.2"/>
    <row r="989" spans="1:5" ht="15" customHeight="1" x14ac:dyDescent="0.2"/>
    <row r="990" spans="1:5" ht="15" customHeight="1" x14ac:dyDescent="0.25">
      <c r="A990" s="37" t="s">
        <v>172</v>
      </c>
    </row>
    <row r="991" spans="1:5" ht="15" customHeight="1" x14ac:dyDescent="0.2">
      <c r="A991" s="167" t="s">
        <v>43</v>
      </c>
      <c r="B991" s="167"/>
      <c r="C991" s="167"/>
      <c r="D991" s="167"/>
      <c r="E991" s="167"/>
    </row>
    <row r="992" spans="1:5" ht="15" customHeight="1" x14ac:dyDescent="0.2">
      <c r="A992" s="165" t="s">
        <v>209</v>
      </c>
      <c r="B992" s="165"/>
      <c r="C992" s="165"/>
      <c r="D992" s="165"/>
      <c r="E992" s="165"/>
    </row>
    <row r="993" spans="1:5" ht="15" customHeight="1" x14ac:dyDescent="0.2">
      <c r="A993" s="165"/>
      <c r="B993" s="165"/>
      <c r="C993" s="165"/>
      <c r="D993" s="165"/>
      <c r="E993" s="165"/>
    </row>
    <row r="994" spans="1:5" ht="15" customHeight="1" x14ac:dyDescent="0.2">
      <c r="A994" s="165"/>
      <c r="B994" s="165"/>
      <c r="C994" s="165"/>
      <c r="D994" s="165"/>
      <c r="E994" s="165"/>
    </row>
    <row r="995" spans="1:5" ht="15" customHeight="1" x14ac:dyDescent="0.2">
      <c r="A995" s="165"/>
      <c r="B995" s="165"/>
      <c r="C995" s="165"/>
      <c r="D995" s="165"/>
      <c r="E995" s="165"/>
    </row>
    <row r="996" spans="1:5" ht="15" customHeight="1" x14ac:dyDescent="0.2">
      <c r="A996" s="165"/>
      <c r="B996" s="165"/>
      <c r="C996" s="165"/>
      <c r="D996" s="165"/>
      <c r="E996" s="165"/>
    </row>
    <row r="997" spans="1:5" ht="15" customHeight="1" x14ac:dyDescent="0.2">
      <c r="A997" s="165"/>
      <c r="B997" s="165"/>
      <c r="C997" s="165"/>
      <c r="D997" s="165"/>
      <c r="E997" s="165"/>
    </row>
    <row r="998" spans="1:5" ht="15" customHeight="1" x14ac:dyDescent="0.2">
      <c r="A998" s="165"/>
      <c r="B998" s="165"/>
      <c r="C998" s="165"/>
      <c r="D998" s="165"/>
      <c r="E998" s="165"/>
    </row>
    <row r="999" spans="1:5" ht="15" customHeight="1" x14ac:dyDescent="0.2"/>
    <row r="1000" spans="1:5" ht="15" customHeight="1" x14ac:dyDescent="0.25">
      <c r="A1000" s="57" t="s">
        <v>1</v>
      </c>
      <c r="B1000" s="58"/>
      <c r="C1000" s="58"/>
      <c r="D1000" s="58"/>
      <c r="E1000" s="58"/>
    </row>
    <row r="1001" spans="1:5" ht="15" customHeight="1" x14ac:dyDescent="0.2">
      <c r="A1001" s="64" t="s">
        <v>58</v>
      </c>
      <c r="B1001" s="58"/>
      <c r="C1001" s="58"/>
      <c r="D1001" s="58"/>
      <c r="E1001" s="60" t="s">
        <v>59</v>
      </c>
    </row>
    <row r="1002" spans="1:5" ht="15" customHeight="1" x14ac:dyDescent="0.25">
      <c r="A1002" s="59"/>
      <c r="B1002" s="57"/>
      <c r="C1002" s="58"/>
      <c r="D1002" s="58"/>
      <c r="E1002" s="65"/>
    </row>
    <row r="1003" spans="1:5" ht="15" customHeight="1" x14ac:dyDescent="0.2">
      <c r="B1003" s="45" t="s">
        <v>48</v>
      </c>
      <c r="C1003" s="66" t="s">
        <v>49</v>
      </c>
      <c r="D1003" s="67" t="s">
        <v>50</v>
      </c>
      <c r="E1003" s="68" t="s">
        <v>51</v>
      </c>
    </row>
    <row r="1004" spans="1:5" ht="15" customHeight="1" x14ac:dyDescent="0.2">
      <c r="B1004" s="47">
        <v>883</v>
      </c>
      <c r="C1004" s="138">
        <v>6172</v>
      </c>
      <c r="D1004" s="139" t="s">
        <v>173</v>
      </c>
      <c r="E1004" s="82">
        <v>30816643.989999998</v>
      </c>
    </row>
    <row r="1005" spans="1:5" ht="15" customHeight="1" x14ac:dyDescent="0.2">
      <c r="B1005" s="51"/>
      <c r="C1005" s="71" t="s">
        <v>53</v>
      </c>
      <c r="D1005" s="72"/>
      <c r="E1005" s="73">
        <f>SUM(E1004:E1004)</f>
        <v>30816643.989999998</v>
      </c>
    </row>
    <row r="1006" spans="1:5" ht="15" customHeight="1" x14ac:dyDescent="0.2"/>
    <row r="1007" spans="1:5" ht="15" customHeight="1" x14ac:dyDescent="0.25">
      <c r="A1007" s="39" t="s">
        <v>17</v>
      </c>
      <c r="B1007" s="140"/>
      <c r="C1007" s="40"/>
      <c r="D1007" s="40"/>
      <c r="E1007" s="59"/>
    </row>
    <row r="1008" spans="1:5" ht="15" customHeight="1" x14ac:dyDescent="0.2">
      <c r="A1008" s="41" t="s">
        <v>58</v>
      </c>
      <c r="B1008" s="140"/>
      <c r="C1008" s="40"/>
      <c r="D1008" s="40"/>
      <c r="E1008" t="s">
        <v>59</v>
      </c>
    </row>
    <row r="1009" spans="1:5" ht="15" customHeight="1" x14ac:dyDescent="0.25">
      <c r="A1009" s="43"/>
      <c r="B1009" s="141"/>
      <c r="C1009" s="40"/>
      <c r="D1009" s="40"/>
      <c r="E1009" s="65"/>
    </row>
    <row r="1010" spans="1:5" ht="15" customHeight="1" x14ac:dyDescent="0.2">
      <c r="B1010" s="110"/>
      <c r="C1010" s="45" t="s">
        <v>49</v>
      </c>
      <c r="D1010" s="76" t="s">
        <v>63</v>
      </c>
      <c r="E1010" s="66" t="s">
        <v>51</v>
      </c>
    </row>
    <row r="1011" spans="1:5" ht="15" customHeight="1" x14ac:dyDescent="0.2">
      <c r="B1011" s="115"/>
      <c r="C1011" s="77">
        <v>6409</v>
      </c>
      <c r="D1011" s="104" t="s">
        <v>83</v>
      </c>
      <c r="E1011" s="126">
        <v>4816643.99</v>
      </c>
    </row>
    <row r="1012" spans="1:5" ht="15" customHeight="1" x14ac:dyDescent="0.2">
      <c r="B1012" s="92"/>
      <c r="C1012" s="52" t="s">
        <v>53</v>
      </c>
      <c r="D1012" s="142"/>
      <c r="E1012" s="91">
        <f>SUM(E1011:E1011)</f>
        <v>4816643.99</v>
      </c>
    </row>
    <row r="1013" spans="1:5" ht="15" customHeight="1" x14ac:dyDescent="0.2"/>
    <row r="1014" spans="1:5" ht="15" customHeight="1" x14ac:dyDescent="0.25">
      <c r="A1014" s="39" t="s">
        <v>17</v>
      </c>
      <c r="B1014" s="140"/>
      <c r="C1014" s="40"/>
      <c r="D1014" s="40"/>
      <c r="E1014" s="59"/>
    </row>
    <row r="1015" spans="1:5" ht="15" customHeight="1" x14ac:dyDescent="0.2">
      <c r="A1015" s="41" t="s">
        <v>174</v>
      </c>
      <c r="B1015" s="140"/>
      <c r="C1015" s="40"/>
      <c r="D1015" s="40"/>
      <c r="E1015" t="s">
        <v>175</v>
      </c>
    </row>
    <row r="1016" spans="1:5" ht="15" customHeight="1" x14ac:dyDescent="0.25">
      <c r="A1016" s="43"/>
      <c r="B1016" s="141"/>
      <c r="C1016" s="40"/>
      <c r="D1016" s="40"/>
      <c r="E1016" s="65"/>
    </row>
    <row r="1017" spans="1:5" ht="15" customHeight="1" x14ac:dyDescent="0.2">
      <c r="B1017" s="110"/>
      <c r="C1017" s="45" t="s">
        <v>49</v>
      </c>
      <c r="D1017" s="76" t="s">
        <v>63</v>
      </c>
      <c r="E1017" s="66" t="s">
        <v>51</v>
      </c>
    </row>
    <row r="1018" spans="1:5" ht="15" customHeight="1" x14ac:dyDescent="0.2">
      <c r="B1018" s="115"/>
      <c r="C1018" s="77"/>
      <c r="D1018" s="143" t="s">
        <v>176</v>
      </c>
      <c r="E1018" s="126">
        <v>26000000</v>
      </c>
    </row>
    <row r="1019" spans="1:5" ht="15" customHeight="1" x14ac:dyDescent="0.2">
      <c r="B1019" s="92"/>
      <c r="C1019" s="52" t="s">
        <v>53</v>
      </c>
      <c r="D1019" s="142"/>
      <c r="E1019" s="91">
        <f>SUM(E1018:E1018)</f>
        <v>26000000</v>
      </c>
    </row>
    <row r="1020" spans="1:5" ht="15" customHeight="1" x14ac:dyDescent="0.2"/>
    <row r="1021" spans="1:5" ht="15" customHeight="1" x14ac:dyDescent="0.2"/>
    <row r="1022" spans="1:5" ht="15" customHeight="1" x14ac:dyDescent="0.25">
      <c r="A1022" s="37" t="s">
        <v>177</v>
      </c>
    </row>
    <row r="1023" spans="1:5" ht="15" customHeight="1" x14ac:dyDescent="0.2">
      <c r="A1023" s="167" t="s">
        <v>43</v>
      </c>
      <c r="B1023" s="167"/>
      <c r="C1023" s="167"/>
      <c r="D1023" s="167"/>
      <c r="E1023" s="167"/>
    </row>
    <row r="1024" spans="1:5" ht="15" customHeight="1" x14ac:dyDescent="0.2">
      <c r="A1024" s="167" t="s">
        <v>56</v>
      </c>
      <c r="B1024" s="167"/>
      <c r="C1024" s="167"/>
      <c r="D1024" s="167"/>
      <c r="E1024" s="167"/>
    </row>
    <row r="1025" spans="1:5" ht="15" customHeight="1" x14ac:dyDescent="0.2">
      <c r="A1025" s="165" t="s">
        <v>178</v>
      </c>
      <c r="B1025" s="165"/>
      <c r="C1025" s="165"/>
      <c r="D1025" s="165"/>
      <c r="E1025" s="165"/>
    </row>
    <row r="1026" spans="1:5" ht="15" customHeight="1" x14ac:dyDescent="0.2">
      <c r="A1026" s="165"/>
      <c r="B1026" s="165"/>
      <c r="C1026" s="165"/>
      <c r="D1026" s="165"/>
      <c r="E1026" s="165"/>
    </row>
    <row r="1027" spans="1:5" ht="15" customHeight="1" x14ac:dyDescent="0.2">
      <c r="A1027" s="165"/>
      <c r="B1027" s="165"/>
      <c r="C1027" s="165"/>
      <c r="D1027" s="165"/>
      <c r="E1027" s="165"/>
    </row>
    <row r="1028" spans="1:5" ht="15" customHeight="1" x14ac:dyDescent="0.2">
      <c r="A1028" s="165"/>
      <c r="B1028" s="165"/>
      <c r="C1028" s="165"/>
      <c r="D1028" s="165"/>
      <c r="E1028" s="165"/>
    </row>
    <row r="1029" spans="1:5" ht="15" customHeight="1" x14ac:dyDescent="0.2">
      <c r="A1029" s="165"/>
      <c r="B1029" s="165"/>
      <c r="C1029" s="165"/>
      <c r="D1029" s="165"/>
      <c r="E1029" s="165"/>
    </row>
    <row r="1030" spans="1:5" ht="15" customHeight="1" x14ac:dyDescent="0.2">
      <c r="A1030" s="144"/>
      <c r="B1030" s="144"/>
      <c r="C1030" s="144"/>
      <c r="D1030" s="144"/>
      <c r="E1030" s="144"/>
    </row>
    <row r="1031" spans="1:5" ht="15" customHeight="1" x14ac:dyDescent="0.25">
      <c r="A1031" s="57" t="s">
        <v>1</v>
      </c>
      <c r="B1031" s="58"/>
      <c r="C1031" s="58"/>
      <c r="D1031" s="58"/>
      <c r="E1031" s="58"/>
    </row>
    <row r="1032" spans="1:5" ht="15" customHeight="1" x14ac:dyDescent="0.2">
      <c r="A1032" s="64" t="s">
        <v>58</v>
      </c>
      <c r="B1032" s="58"/>
      <c r="C1032" s="58"/>
      <c r="D1032" s="58"/>
      <c r="E1032" s="60" t="s">
        <v>59</v>
      </c>
    </row>
    <row r="1033" spans="1:5" ht="15" customHeight="1" x14ac:dyDescent="0.25">
      <c r="B1033" s="57"/>
      <c r="C1033" s="58"/>
      <c r="D1033" s="58"/>
      <c r="E1033" s="65"/>
    </row>
    <row r="1034" spans="1:5" ht="15" customHeight="1" x14ac:dyDescent="0.2">
      <c r="B1034" s="66" t="s">
        <v>48</v>
      </c>
      <c r="C1034" s="66" t="s">
        <v>49</v>
      </c>
      <c r="D1034" s="67" t="s">
        <v>50</v>
      </c>
      <c r="E1034" s="68" t="s">
        <v>51</v>
      </c>
    </row>
    <row r="1035" spans="1:5" ht="15" customHeight="1" x14ac:dyDescent="0.2">
      <c r="B1035" s="145">
        <v>98074</v>
      </c>
      <c r="C1035" s="146"/>
      <c r="D1035" s="147" t="s">
        <v>179</v>
      </c>
      <c r="E1035" s="148">
        <v>15000</v>
      </c>
    </row>
    <row r="1036" spans="1:5" ht="15" customHeight="1" x14ac:dyDescent="0.2">
      <c r="B1036" s="149"/>
      <c r="C1036" s="71" t="s">
        <v>53</v>
      </c>
      <c r="D1036" s="72"/>
      <c r="E1036" s="73">
        <f>SUM(E1035:E1035)</f>
        <v>15000</v>
      </c>
    </row>
    <row r="1037" spans="1:5" ht="15" customHeight="1" x14ac:dyDescent="0.2">
      <c r="A1037" s="59"/>
      <c r="B1037" s="59"/>
      <c r="C1037" s="59"/>
      <c r="D1037" s="59"/>
    </row>
    <row r="1038" spans="1:5" ht="15" customHeight="1" x14ac:dyDescent="0.2">
      <c r="A1038" s="59"/>
      <c r="B1038" s="59"/>
      <c r="C1038" s="59"/>
      <c r="D1038" s="59"/>
    </row>
    <row r="1039" spans="1:5" ht="15" customHeight="1" x14ac:dyDescent="0.2">
      <c r="A1039" s="59"/>
      <c r="B1039" s="59"/>
      <c r="C1039" s="59"/>
      <c r="D1039" s="59"/>
    </row>
    <row r="1040" spans="1:5" ht="15" customHeight="1" x14ac:dyDescent="0.2">
      <c r="A1040" s="59"/>
      <c r="B1040" s="59"/>
      <c r="C1040" s="59"/>
      <c r="D1040" s="59"/>
    </row>
    <row r="1041" spans="1:5" ht="15" customHeight="1" x14ac:dyDescent="0.2">
      <c r="A1041" s="59"/>
      <c r="B1041" s="59"/>
      <c r="C1041" s="59"/>
      <c r="D1041" s="59"/>
    </row>
    <row r="1042" spans="1:5" ht="15" customHeight="1" x14ac:dyDescent="0.25">
      <c r="A1042" s="39" t="s">
        <v>17</v>
      </c>
      <c r="B1042" s="40"/>
      <c r="C1042" s="40"/>
      <c r="D1042" s="40"/>
      <c r="E1042" s="40"/>
    </row>
    <row r="1043" spans="1:5" ht="15" customHeight="1" x14ac:dyDescent="0.2">
      <c r="A1043" s="41" t="s">
        <v>122</v>
      </c>
      <c r="B1043" s="56"/>
      <c r="C1043" s="56"/>
      <c r="D1043" s="56"/>
      <c r="E1043" s="56" t="s">
        <v>123</v>
      </c>
    </row>
    <row r="1044" spans="1:5" ht="15" customHeight="1" x14ac:dyDescent="0.2">
      <c r="A1044" s="43"/>
      <c r="B1044" s="74"/>
      <c r="C1044" s="40"/>
      <c r="D1044" s="56"/>
      <c r="E1044" s="75"/>
    </row>
    <row r="1045" spans="1:5" ht="15" customHeight="1" x14ac:dyDescent="0.2">
      <c r="B1045" s="110"/>
      <c r="C1045" s="45" t="s">
        <v>49</v>
      </c>
      <c r="D1045" s="76" t="s">
        <v>63</v>
      </c>
      <c r="E1045" s="150" t="s">
        <v>51</v>
      </c>
    </row>
    <row r="1046" spans="1:5" ht="15" customHeight="1" x14ac:dyDescent="0.2">
      <c r="B1046" s="151"/>
      <c r="C1046" s="77">
        <v>6115</v>
      </c>
      <c r="D1046" s="104" t="s">
        <v>64</v>
      </c>
      <c r="E1046" s="112">
        <v>15000</v>
      </c>
    </row>
    <row r="1047" spans="1:5" ht="15" customHeight="1" x14ac:dyDescent="0.2">
      <c r="B1047" s="151"/>
      <c r="C1047" s="52" t="s">
        <v>53</v>
      </c>
      <c r="D1047" s="142"/>
      <c r="E1047" s="80">
        <f>SUM(E1046:E1046)</f>
        <v>15000</v>
      </c>
    </row>
    <row r="1048" spans="1:5" ht="15" customHeight="1" x14ac:dyDescent="0.2"/>
    <row r="1049" spans="1:5" ht="15" customHeight="1" x14ac:dyDescent="0.2"/>
    <row r="1050" spans="1:5" ht="15" customHeight="1" x14ac:dyDescent="0.25">
      <c r="A1050" s="37" t="s">
        <v>180</v>
      </c>
    </row>
    <row r="1051" spans="1:5" ht="15" customHeight="1" x14ac:dyDescent="0.2">
      <c r="A1051" s="166" t="s">
        <v>43</v>
      </c>
      <c r="B1051" s="166"/>
      <c r="C1051" s="166"/>
      <c r="D1051" s="166"/>
      <c r="E1051" s="166"/>
    </row>
    <row r="1052" spans="1:5" ht="15" customHeight="1" x14ac:dyDescent="0.2">
      <c r="A1052" s="167" t="s">
        <v>181</v>
      </c>
      <c r="B1052" s="167"/>
      <c r="C1052" s="167"/>
      <c r="D1052" s="167"/>
      <c r="E1052" s="167"/>
    </row>
    <row r="1053" spans="1:5" ht="15" customHeight="1" x14ac:dyDescent="0.2">
      <c r="A1053" s="165" t="s">
        <v>182</v>
      </c>
      <c r="B1053" s="165"/>
      <c r="C1053" s="165"/>
      <c r="D1053" s="165"/>
      <c r="E1053" s="165"/>
    </row>
    <row r="1054" spans="1:5" ht="15" customHeight="1" x14ac:dyDescent="0.2">
      <c r="A1054" s="165"/>
      <c r="B1054" s="165"/>
      <c r="C1054" s="165"/>
      <c r="D1054" s="165"/>
      <c r="E1054" s="165"/>
    </row>
    <row r="1055" spans="1:5" ht="15" customHeight="1" x14ac:dyDescent="0.2">
      <c r="A1055" s="165"/>
      <c r="B1055" s="165"/>
      <c r="C1055" s="165"/>
      <c r="D1055" s="165"/>
      <c r="E1055" s="165"/>
    </row>
    <row r="1056" spans="1:5" ht="15" customHeight="1" x14ac:dyDescent="0.2">
      <c r="A1056" s="165"/>
      <c r="B1056" s="165"/>
      <c r="C1056" s="165"/>
      <c r="D1056" s="165"/>
      <c r="E1056" s="165"/>
    </row>
    <row r="1057" spans="1:5" ht="15" customHeight="1" x14ac:dyDescent="0.2">
      <c r="A1057" s="38"/>
      <c r="B1057" s="152"/>
      <c r="C1057" s="38"/>
      <c r="D1057" s="38"/>
      <c r="E1057" s="38"/>
    </row>
    <row r="1058" spans="1:5" ht="15" customHeight="1" x14ac:dyDescent="0.25">
      <c r="A1058" s="39" t="s">
        <v>1</v>
      </c>
      <c r="B1058" s="140"/>
      <c r="C1058" s="40"/>
      <c r="D1058" s="40"/>
      <c r="E1058" s="40"/>
    </row>
    <row r="1059" spans="1:5" ht="15" customHeight="1" x14ac:dyDescent="0.2">
      <c r="A1059" s="41" t="s">
        <v>58</v>
      </c>
      <c r="B1059" s="140"/>
      <c r="C1059" s="40"/>
      <c r="D1059" s="40"/>
      <c r="E1059" s="42" t="s">
        <v>59</v>
      </c>
    </row>
    <row r="1060" spans="1:5" ht="15" customHeight="1" x14ac:dyDescent="0.25">
      <c r="A1060" s="43"/>
      <c r="B1060" s="141"/>
      <c r="C1060" s="40"/>
      <c r="D1060" s="40"/>
      <c r="E1060" s="44"/>
    </row>
    <row r="1061" spans="1:5" ht="15" customHeight="1" x14ac:dyDescent="0.2">
      <c r="B1061" s="45" t="s">
        <v>48</v>
      </c>
      <c r="C1061" s="45" t="s">
        <v>49</v>
      </c>
      <c r="D1061" s="46" t="s">
        <v>50</v>
      </c>
      <c r="E1061" s="45" t="s">
        <v>51</v>
      </c>
    </row>
    <row r="1062" spans="1:5" ht="15" customHeight="1" x14ac:dyDescent="0.2">
      <c r="B1062" s="47">
        <v>4001</v>
      </c>
      <c r="C1062" s="48"/>
      <c r="D1062" s="49" t="s">
        <v>52</v>
      </c>
      <c r="E1062" s="50">
        <v>445992</v>
      </c>
    </row>
    <row r="1063" spans="1:5" ht="15" customHeight="1" x14ac:dyDescent="0.2">
      <c r="B1063" s="51"/>
      <c r="C1063" s="52" t="s">
        <v>53</v>
      </c>
      <c r="D1063" s="53"/>
      <c r="E1063" s="54">
        <f>SUM(E1062:E1062)</f>
        <v>445992</v>
      </c>
    </row>
    <row r="1064" spans="1:5" ht="15" customHeight="1" x14ac:dyDescent="0.25">
      <c r="A1064" s="55"/>
      <c r="B1064" s="153"/>
      <c r="C1064" s="56"/>
      <c r="D1064" s="56"/>
      <c r="E1064" s="56"/>
    </row>
    <row r="1065" spans="1:5" ht="15" customHeight="1" x14ac:dyDescent="0.25">
      <c r="A1065" s="57" t="s">
        <v>17</v>
      </c>
      <c r="B1065" s="129"/>
      <c r="C1065" s="58"/>
      <c r="D1065" s="58"/>
      <c r="E1065" s="59"/>
    </row>
    <row r="1066" spans="1:5" ht="15" customHeight="1" x14ac:dyDescent="0.2">
      <c r="A1066" s="41" t="s">
        <v>122</v>
      </c>
      <c r="B1066" s="129"/>
      <c r="C1066" s="58"/>
      <c r="D1066" s="58"/>
      <c r="E1066" s="60" t="s">
        <v>123</v>
      </c>
    </row>
    <row r="1067" spans="1:5" ht="15" customHeight="1" x14ac:dyDescent="0.2">
      <c r="A1067" s="64"/>
      <c r="B1067" s="129"/>
      <c r="C1067" s="58"/>
      <c r="D1067" s="58"/>
      <c r="E1067" s="60"/>
    </row>
    <row r="1068" spans="1:5" ht="15" customHeight="1" x14ac:dyDescent="0.2">
      <c r="B1068" s="45" t="s">
        <v>48</v>
      </c>
      <c r="C1068" s="45" t="s">
        <v>49</v>
      </c>
      <c r="D1068" s="76" t="s">
        <v>63</v>
      </c>
      <c r="E1068" s="45" t="s">
        <v>51</v>
      </c>
    </row>
    <row r="1069" spans="1:5" ht="15" customHeight="1" x14ac:dyDescent="0.2">
      <c r="B1069" s="47">
        <v>4001</v>
      </c>
      <c r="C1069" s="154">
        <v>6172</v>
      </c>
      <c r="D1069" s="78" t="s">
        <v>166</v>
      </c>
      <c r="E1069" s="50">
        <f>316800+79200+28512</f>
        <v>424512</v>
      </c>
    </row>
    <row r="1070" spans="1:5" ht="15" customHeight="1" x14ac:dyDescent="0.2">
      <c r="B1070" s="47">
        <v>4001</v>
      </c>
      <c r="C1070" s="154">
        <v>6172</v>
      </c>
      <c r="D1070" s="78" t="s">
        <v>64</v>
      </c>
      <c r="E1070" s="50">
        <f>1500+1000+10000+8980</f>
        <v>21480</v>
      </c>
    </row>
    <row r="1071" spans="1:5" ht="15" customHeight="1" x14ac:dyDescent="0.2">
      <c r="B1071" s="51"/>
      <c r="C1071" s="52" t="s">
        <v>53</v>
      </c>
      <c r="D1071" s="53"/>
      <c r="E1071" s="54">
        <f>SUM(E1069:E1070)</f>
        <v>445992</v>
      </c>
    </row>
    <row r="1072" spans="1:5" ht="15" customHeight="1" x14ac:dyDescent="0.2"/>
    <row r="1073" spans="1:5" ht="15" customHeight="1" x14ac:dyDescent="0.2"/>
    <row r="1074" spans="1:5" ht="15" customHeight="1" x14ac:dyDescent="0.25">
      <c r="A1074" s="37" t="s">
        <v>183</v>
      </c>
    </row>
    <row r="1075" spans="1:5" ht="15" customHeight="1" x14ac:dyDescent="0.2">
      <c r="A1075" s="166" t="s">
        <v>43</v>
      </c>
      <c r="B1075" s="166"/>
      <c r="C1075" s="166"/>
      <c r="D1075" s="166"/>
      <c r="E1075" s="166"/>
    </row>
    <row r="1076" spans="1:5" ht="15" customHeight="1" x14ac:dyDescent="0.2">
      <c r="A1076" s="167" t="s">
        <v>184</v>
      </c>
      <c r="B1076" s="167"/>
      <c r="C1076" s="167"/>
      <c r="D1076" s="167"/>
      <c r="E1076" s="167"/>
    </row>
    <row r="1077" spans="1:5" ht="15" customHeight="1" x14ac:dyDescent="0.2">
      <c r="A1077" s="165" t="s">
        <v>185</v>
      </c>
      <c r="B1077" s="165"/>
      <c r="C1077" s="165"/>
      <c r="D1077" s="165"/>
      <c r="E1077" s="165"/>
    </row>
    <row r="1078" spans="1:5" ht="15" customHeight="1" x14ac:dyDescent="0.2">
      <c r="A1078" s="165"/>
      <c r="B1078" s="165"/>
      <c r="C1078" s="165"/>
      <c r="D1078" s="165"/>
      <c r="E1078" s="165"/>
    </row>
    <row r="1079" spans="1:5" ht="15" customHeight="1" x14ac:dyDescent="0.2">
      <c r="A1079" s="165"/>
      <c r="B1079" s="165"/>
      <c r="C1079" s="165"/>
      <c r="D1079" s="165"/>
      <c r="E1079" s="165"/>
    </row>
    <row r="1080" spans="1:5" ht="15" customHeight="1" x14ac:dyDescent="0.2">
      <c r="A1080" s="165"/>
      <c r="B1080" s="165"/>
      <c r="C1080" s="165"/>
      <c r="D1080" s="165"/>
      <c r="E1080" s="165"/>
    </row>
    <row r="1081" spans="1:5" ht="15" customHeight="1" x14ac:dyDescent="0.2">
      <c r="A1081" s="165"/>
      <c r="B1081" s="165"/>
      <c r="C1081" s="165"/>
      <c r="D1081" s="165"/>
      <c r="E1081" s="165"/>
    </row>
    <row r="1082" spans="1:5" ht="15" customHeight="1" x14ac:dyDescent="0.2">
      <c r="A1082" s="165"/>
      <c r="B1082" s="165"/>
      <c r="C1082" s="165"/>
      <c r="D1082" s="165"/>
      <c r="E1082" s="165"/>
    </row>
    <row r="1083" spans="1:5" ht="15" customHeight="1" x14ac:dyDescent="0.2">
      <c r="A1083" s="165"/>
      <c r="B1083" s="165"/>
      <c r="C1083" s="165"/>
      <c r="D1083" s="165"/>
      <c r="E1083" s="165"/>
    </row>
    <row r="1084" spans="1:5" ht="15" customHeight="1" x14ac:dyDescent="0.2"/>
    <row r="1085" spans="1:5" ht="15" customHeight="1" x14ac:dyDescent="0.25">
      <c r="A1085" s="39" t="s">
        <v>1</v>
      </c>
      <c r="B1085" s="58"/>
      <c r="C1085" s="58"/>
      <c r="D1085" s="58"/>
      <c r="E1085" s="58"/>
    </row>
    <row r="1086" spans="1:5" ht="15" customHeight="1" x14ac:dyDescent="0.2">
      <c r="A1086" s="118" t="s">
        <v>92</v>
      </c>
      <c r="B1086" s="58"/>
      <c r="C1086" s="58"/>
      <c r="D1086" s="58"/>
      <c r="E1086" s="60" t="s">
        <v>186</v>
      </c>
    </row>
    <row r="1087" spans="1:5" ht="15" customHeight="1" x14ac:dyDescent="0.25">
      <c r="A1087" s="57"/>
      <c r="B1087" s="59"/>
      <c r="C1087" s="58"/>
      <c r="D1087" s="58"/>
      <c r="E1087" s="65"/>
    </row>
    <row r="1088" spans="1:5" ht="15" customHeight="1" x14ac:dyDescent="0.2">
      <c r="B1088" s="66" t="s">
        <v>48</v>
      </c>
      <c r="C1088" s="66" t="s">
        <v>49</v>
      </c>
      <c r="D1088" s="67" t="s">
        <v>50</v>
      </c>
      <c r="E1088" s="45" t="s">
        <v>51</v>
      </c>
    </row>
    <row r="1089" spans="1:5" ht="15" customHeight="1" x14ac:dyDescent="0.2">
      <c r="B1089" s="155">
        <v>106515974</v>
      </c>
      <c r="C1089" s="121"/>
      <c r="D1089" s="128" t="s">
        <v>187</v>
      </c>
      <c r="E1089" s="82">
        <v>23104609.399999999</v>
      </c>
    </row>
    <row r="1090" spans="1:5" ht="15" customHeight="1" x14ac:dyDescent="0.2">
      <c r="B1090" s="156"/>
      <c r="C1090" s="71" t="s">
        <v>53</v>
      </c>
      <c r="D1090" s="72"/>
      <c r="E1090" s="73">
        <f>SUM(E1089:E1089)</f>
        <v>23104609.399999999</v>
      </c>
    </row>
    <row r="1091" spans="1:5" ht="15" customHeight="1" x14ac:dyDescent="0.2"/>
    <row r="1092" spans="1:5" ht="15" customHeight="1" x14ac:dyDescent="0.2"/>
    <row r="1093" spans="1:5" ht="15" customHeight="1" x14ac:dyDescent="0.2"/>
    <row r="1094" spans="1:5" ht="15" customHeight="1" x14ac:dyDescent="0.25">
      <c r="A1094" s="57" t="s">
        <v>17</v>
      </c>
      <c r="B1094" s="58"/>
      <c r="C1094" s="58"/>
      <c r="D1094" s="58"/>
      <c r="E1094" s="58"/>
    </row>
    <row r="1095" spans="1:5" ht="15" customHeight="1" x14ac:dyDescent="0.2">
      <c r="A1095" s="118" t="s">
        <v>92</v>
      </c>
      <c r="B1095" s="58"/>
      <c r="C1095" s="58"/>
      <c r="D1095" s="58"/>
      <c r="E1095" s="60" t="s">
        <v>186</v>
      </c>
    </row>
    <row r="1096" spans="1:5" ht="15" customHeight="1" x14ac:dyDescent="0.25">
      <c r="A1096" s="57"/>
      <c r="B1096" s="59"/>
      <c r="C1096" s="58"/>
      <c r="D1096" s="58"/>
      <c r="E1096" s="65"/>
    </row>
    <row r="1097" spans="1:5" ht="15" customHeight="1" x14ac:dyDescent="0.2">
      <c r="A1097" s="119"/>
      <c r="B1097" s="84"/>
      <c r="C1097" s="66" t="s">
        <v>49</v>
      </c>
      <c r="D1097" s="67" t="s">
        <v>63</v>
      </c>
      <c r="E1097" s="45" t="s">
        <v>51</v>
      </c>
    </row>
    <row r="1098" spans="1:5" ht="15" customHeight="1" x14ac:dyDescent="0.2">
      <c r="A1098" s="120"/>
      <c r="B1098" s="95"/>
      <c r="C1098" s="121">
        <v>3713</v>
      </c>
      <c r="D1098" s="78" t="s">
        <v>94</v>
      </c>
      <c r="E1098" s="82">
        <v>23104609.399999999</v>
      </c>
    </row>
    <row r="1099" spans="1:5" ht="15" customHeight="1" x14ac:dyDescent="0.2">
      <c r="A1099" s="96"/>
      <c r="B1099" s="137"/>
      <c r="C1099" s="71" t="s">
        <v>53</v>
      </c>
      <c r="D1099" s="72"/>
      <c r="E1099" s="73">
        <f>SUM(E1098:E1098)</f>
        <v>23104609.399999999</v>
      </c>
    </row>
    <row r="1100" spans="1:5" ht="15" customHeight="1" x14ac:dyDescent="0.2"/>
    <row r="1101" spans="1:5" ht="15" customHeight="1" x14ac:dyDescent="0.2"/>
    <row r="1102" spans="1:5" ht="15" customHeight="1" x14ac:dyDescent="0.2"/>
    <row r="1103" spans="1:5" ht="15" customHeight="1" x14ac:dyDescent="0.2"/>
    <row r="1104" spans="1:5"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sheetData>
  <mergeCells count="85">
    <mergeCell ref="A26:E31"/>
    <mergeCell ref="A2:E2"/>
    <mergeCell ref="A3:E3"/>
    <mergeCell ref="A4:E8"/>
    <mergeCell ref="A24:E24"/>
    <mergeCell ref="A25:E25"/>
    <mergeCell ref="A212:E219"/>
    <mergeCell ref="A55:E55"/>
    <mergeCell ref="A56:E62"/>
    <mergeCell ref="A80:E80"/>
    <mergeCell ref="A81:E88"/>
    <mergeCell ref="A107:E107"/>
    <mergeCell ref="A108:E117"/>
    <mergeCell ref="A136:E136"/>
    <mergeCell ref="A137:E146"/>
    <mergeCell ref="A167:E168"/>
    <mergeCell ref="A169:E177"/>
    <mergeCell ref="A210:E211"/>
    <mergeCell ref="A421:E427"/>
    <mergeCell ref="A251:E252"/>
    <mergeCell ref="A253:E260"/>
    <mergeCell ref="A280:E281"/>
    <mergeCell ref="A282:E289"/>
    <mergeCell ref="A315:E316"/>
    <mergeCell ref="A317:E324"/>
    <mergeCell ref="A342:E343"/>
    <mergeCell ref="A344:E351"/>
    <mergeCell ref="A389:E390"/>
    <mergeCell ref="A391:E397"/>
    <mergeCell ref="A419:E420"/>
    <mergeCell ref="A577:E585"/>
    <mergeCell ref="A446:E447"/>
    <mergeCell ref="A448:E455"/>
    <mergeCell ref="A478:E479"/>
    <mergeCell ref="A480:E485"/>
    <mergeCell ref="A497:E498"/>
    <mergeCell ref="A499:E506"/>
    <mergeCell ref="A523:E524"/>
    <mergeCell ref="A525:E533"/>
    <mergeCell ref="A551:E552"/>
    <mergeCell ref="A553:E561"/>
    <mergeCell ref="A575:E576"/>
    <mergeCell ref="A721:E727"/>
    <mergeCell ref="A600:E601"/>
    <mergeCell ref="A602:E610"/>
    <mergeCell ref="A627:E628"/>
    <mergeCell ref="A629:E636"/>
    <mergeCell ref="A648:E649"/>
    <mergeCell ref="A650:E657"/>
    <mergeCell ref="A679:E680"/>
    <mergeCell ref="A681:E686"/>
    <mergeCell ref="A698:E699"/>
    <mergeCell ref="A700:E707"/>
    <mergeCell ref="A719:E720"/>
    <mergeCell ref="A863:E870"/>
    <mergeCell ref="A740:E741"/>
    <mergeCell ref="A742:E748"/>
    <mergeCell ref="A763:E764"/>
    <mergeCell ref="A765:E771"/>
    <mergeCell ref="A782:E783"/>
    <mergeCell ref="A784:E790"/>
    <mergeCell ref="A802:E803"/>
    <mergeCell ref="A804:E811"/>
    <mergeCell ref="A840:E841"/>
    <mergeCell ref="A842:E849"/>
    <mergeCell ref="A861:E862"/>
    <mergeCell ref="A1024:E1024"/>
    <mergeCell ref="A887:E888"/>
    <mergeCell ref="A889:E897"/>
    <mergeCell ref="A909:E910"/>
    <mergeCell ref="A911:E919"/>
    <mergeCell ref="A939:E940"/>
    <mergeCell ref="A941:E947"/>
    <mergeCell ref="A959:E960"/>
    <mergeCell ref="A961:E968"/>
    <mergeCell ref="A991:E991"/>
    <mergeCell ref="A992:E998"/>
    <mergeCell ref="A1023:E1023"/>
    <mergeCell ref="A1077:E1083"/>
    <mergeCell ref="A1025:E1029"/>
    <mergeCell ref="A1051:E1051"/>
    <mergeCell ref="A1052:E1052"/>
    <mergeCell ref="A1053:E1056"/>
    <mergeCell ref="A1075:E1075"/>
    <mergeCell ref="A1076:E1076"/>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Rozpočtové změny č. 171/17 - 210/17 schválené Radou Olomouckého kraje 15.5.2017</oddHeader>
    <oddFooter xml:space="preserve">&amp;L&amp;"Arial,Kurzíva"Zastupitelstvo OK 19.6.2017
6.1. - Rozpočet Olomouckého kraje 2017 - rozpočtové změny 
Příloha č.1: Rozpočtové změny č. 171/17 - 210/17 schválené Radou Olomouckého kraje 15.5.2017&amp;R&amp;"Arial,Kurzíva"Strana &amp;P (celkem 42)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84"/>
  <sheetViews>
    <sheetView showGridLines="0" zoomScale="92" zoomScaleNormal="92" zoomScaleSheetLayoutView="92" zoomScalePage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37" t="s">
        <v>210</v>
      </c>
    </row>
    <row r="2" spans="1:5" ht="15" customHeight="1" x14ac:dyDescent="0.2">
      <c r="A2" s="167" t="s">
        <v>43</v>
      </c>
      <c r="B2" s="167"/>
      <c r="C2" s="167"/>
      <c r="D2" s="167"/>
      <c r="E2" s="167"/>
    </row>
    <row r="3" spans="1:5" ht="15" customHeight="1" x14ac:dyDescent="0.2">
      <c r="A3" s="167" t="s">
        <v>56</v>
      </c>
      <c r="B3" s="167"/>
      <c r="C3" s="167"/>
      <c r="D3" s="167"/>
      <c r="E3" s="167"/>
    </row>
    <row r="4" spans="1:5" ht="15" customHeight="1" x14ac:dyDescent="0.2">
      <c r="A4" s="169" t="s">
        <v>211</v>
      </c>
      <c r="B4" s="169"/>
      <c r="C4" s="169"/>
      <c r="D4" s="169"/>
      <c r="E4" s="169"/>
    </row>
    <row r="5" spans="1:5" ht="15" customHeight="1" x14ac:dyDescent="0.2">
      <c r="A5" s="169"/>
      <c r="B5" s="169"/>
      <c r="C5" s="169"/>
      <c r="D5" s="169"/>
      <c r="E5" s="169"/>
    </row>
    <row r="6" spans="1:5" ht="15" customHeight="1" x14ac:dyDescent="0.2">
      <c r="A6" s="169"/>
      <c r="B6" s="169"/>
      <c r="C6" s="169"/>
      <c r="D6" s="169"/>
      <c r="E6" s="169"/>
    </row>
    <row r="7" spans="1:5" ht="15" customHeight="1" x14ac:dyDescent="0.2">
      <c r="A7" s="169"/>
      <c r="B7" s="169"/>
      <c r="C7" s="169"/>
      <c r="D7" s="169"/>
      <c r="E7" s="169"/>
    </row>
    <row r="8" spans="1:5" ht="15" customHeight="1" x14ac:dyDescent="0.2">
      <c r="A8" s="169"/>
      <c r="B8" s="169"/>
      <c r="C8" s="169"/>
      <c r="D8" s="169"/>
      <c r="E8" s="169"/>
    </row>
    <row r="9" spans="1:5" ht="15" customHeight="1" x14ac:dyDescent="0.2">
      <c r="A9" s="144"/>
      <c r="B9" s="170"/>
      <c r="C9" s="144"/>
      <c r="D9" s="144"/>
      <c r="E9" s="144"/>
    </row>
    <row r="10" spans="1:5" ht="15" customHeight="1" x14ac:dyDescent="0.25">
      <c r="A10" s="57" t="s">
        <v>1</v>
      </c>
      <c r="B10" s="129"/>
      <c r="C10" s="58"/>
      <c r="D10" s="58"/>
      <c r="E10" s="58"/>
    </row>
    <row r="11" spans="1:5" ht="15" customHeight="1" x14ac:dyDescent="0.2">
      <c r="A11" s="64" t="s">
        <v>58</v>
      </c>
      <c r="B11" s="129"/>
      <c r="C11" s="58"/>
      <c r="D11" s="58"/>
      <c r="E11" s="60" t="s">
        <v>59</v>
      </c>
    </row>
    <row r="12" spans="1:5" ht="15" customHeight="1" x14ac:dyDescent="0.25">
      <c r="B12" s="171"/>
      <c r="C12" s="58"/>
      <c r="D12" s="58"/>
      <c r="E12" s="65"/>
    </row>
    <row r="13" spans="1:5" ht="15" customHeight="1" x14ac:dyDescent="0.2">
      <c r="B13" s="66" t="s">
        <v>48</v>
      </c>
      <c r="C13" s="66" t="s">
        <v>49</v>
      </c>
      <c r="D13" s="67" t="s">
        <v>50</v>
      </c>
      <c r="E13" s="45" t="s">
        <v>51</v>
      </c>
    </row>
    <row r="14" spans="1:5" ht="15" customHeight="1" x14ac:dyDescent="0.2">
      <c r="B14" s="145">
        <v>98297</v>
      </c>
      <c r="C14" s="172"/>
      <c r="D14" s="147" t="s">
        <v>179</v>
      </c>
      <c r="E14" s="148">
        <v>304012.36</v>
      </c>
    </row>
    <row r="15" spans="1:5" ht="15" customHeight="1" x14ac:dyDescent="0.2">
      <c r="B15" s="149"/>
      <c r="C15" s="71" t="s">
        <v>53</v>
      </c>
      <c r="D15" s="72"/>
      <c r="E15" s="73">
        <f>SUM(E14:E14)</f>
        <v>304012.36</v>
      </c>
    </row>
    <row r="16" spans="1:5" ht="15" customHeight="1" x14ac:dyDescent="0.2">
      <c r="A16" s="83"/>
      <c r="B16" s="173"/>
      <c r="C16" s="83"/>
      <c r="D16" s="83"/>
    </row>
    <row r="17" spans="1:5" ht="15" customHeight="1" x14ac:dyDescent="0.25">
      <c r="A17" s="57" t="s">
        <v>17</v>
      </c>
      <c r="B17" s="129"/>
      <c r="C17" s="58"/>
      <c r="D17" s="58"/>
      <c r="E17" s="58"/>
    </row>
    <row r="18" spans="1:5" ht="15" customHeight="1" x14ac:dyDescent="0.2">
      <c r="A18" s="64" t="s">
        <v>87</v>
      </c>
      <c r="B18" s="174"/>
      <c r="E18" t="s">
        <v>88</v>
      </c>
    </row>
    <row r="19" spans="1:5" ht="15" customHeight="1" x14ac:dyDescent="0.2">
      <c r="A19" s="83"/>
      <c r="B19" s="130"/>
      <c r="C19" s="58"/>
      <c r="E19" s="107"/>
    </row>
    <row r="20" spans="1:5" ht="15" customHeight="1" x14ac:dyDescent="0.2">
      <c r="B20" s="84"/>
      <c r="C20" s="66" t="s">
        <v>49</v>
      </c>
      <c r="D20" s="175" t="s">
        <v>63</v>
      </c>
      <c r="E20" s="45" t="s">
        <v>51</v>
      </c>
    </row>
    <row r="21" spans="1:5" ht="15" customHeight="1" x14ac:dyDescent="0.2">
      <c r="B21" s="176"/>
      <c r="C21" s="177">
        <v>3599</v>
      </c>
      <c r="D21" s="78" t="s">
        <v>64</v>
      </c>
      <c r="E21" s="148">
        <v>304012.36</v>
      </c>
    </row>
    <row r="22" spans="1:5" ht="15" customHeight="1" x14ac:dyDescent="0.2">
      <c r="B22" s="176"/>
      <c r="C22" s="71" t="s">
        <v>53</v>
      </c>
      <c r="D22" s="90"/>
      <c r="E22" s="91">
        <f>SUM(E21:E21)</f>
        <v>304012.36</v>
      </c>
    </row>
    <row r="23" spans="1:5" ht="15" customHeight="1" x14ac:dyDescent="0.2"/>
    <row r="24" spans="1:5" ht="15" customHeight="1" x14ac:dyDescent="0.2"/>
    <row r="25" spans="1:5" ht="15" customHeight="1" x14ac:dyDescent="0.25">
      <c r="A25" s="37" t="s">
        <v>212</v>
      </c>
    </row>
    <row r="26" spans="1:5" ht="15" customHeight="1" x14ac:dyDescent="0.2">
      <c r="A26" s="167" t="s">
        <v>43</v>
      </c>
      <c r="B26" s="167"/>
      <c r="C26" s="167"/>
      <c r="D26" s="167"/>
      <c r="E26" s="167"/>
    </row>
    <row r="27" spans="1:5" ht="15" customHeight="1" x14ac:dyDescent="0.2">
      <c r="A27" s="167" t="s">
        <v>213</v>
      </c>
      <c r="B27" s="167"/>
      <c r="C27" s="167"/>
      <c r="D27" s="167"/>
      <c r="E27" s="167"/>
    </row>
    <row r="28" spans="1:5" ht="15" customHeight="1" x14ac:dyDescent="0.2">
      <c r="A28" s="169" t="s">
        <v>214</v>
      </c>
      <c r="B28" s="169"/>
      <c r="C28" s="169"/>
      <c r="D28" s="169"/>
      <c r="E28" s="169"/>
    </row>
    <row r="29" spans="1:5" ht="15" customHeight="1" x14ac:dyDescent="0.2">
      <c r="A29" s="169"/>
      <c r="B29" s="169"/>
      <c r="C29" s="169"/>
      <c r="D29" s="169"/>
      <c r="E29" s="169"/>
    </row>
    <row r="30" spans="1:5" ht="15" customHeight="1" x14ac:dyDescent="0.2">
      <c r="A30" s="169"/>
      <c r="B30" s="169"/>
      <c r="C30" s="169"/>
      <c r="D30" s="169"/>
      <c r="E30" s="169"/>
    </row>
    <row r="31" spans="1:5" ht="15" customHeight="1" x14ac:dyDescent="0.2">
      <c r="A31" s="169"/>
      <c r="B31" s="169"/>
      <c r="C31" s="169"/>
      <c r="D31" s="169"/>
      <c r="E31" s="169"/>
    </row>
    <row r="32" spans="1:5" ht="15" customHeight="1" x14ac:dyDescent="0.2">
      <c r="A32" s="169"/>
      <c r="B32" s="169"/>
      <c r="C32" s="169"/>
      <c r="D32" s="169"/>
      <c r="E32" s="169"/>
    </row>
    <row r="33" spans="1:5" ht="15" customHeight="1" x14ac:dyDescent="0.2">
      <c r="A33" s="169"/>
      <c r="B33" s="169"/>
      <c r="C33" s="169"/>
      <c r="D33" s="169"/>
      <c r="E33" s="169"/>
    </row>
    <row r="34" spans="1:5" ht="15" customHeight="1" x14ac:dyDescent="0.2">
      <c r="A34" s="144"/>
      <c r="B34" s="144"/>
      <c r="C34" s="144"/>
      <c r="D34" s="144"/>
      <c r="E34" s="144"/>
    </row>
    <row r="35" spans="1:5" ht="15" customHeight="1" x14ac:dyDescent="0.25">
      <c r="A35" s="57" t="s">
        <v>1</v>
      </c>
      <c r="B35" s="58"/>
      <c r="C35" s="58"/>
      <c r="D35" s="58"/>
      <c r="E35" s="58"/>
    </row>
    <row r="36" spans="1:5" ht="15" customHeight="1" x14ac:dyDescent="0.2">
      <c r="A36" s="41" t="s">
        <v>46</v>
      </c>
      <c r="B36" s="40"/>
      <c r="C36" s="40"/>
      <c r="D36" s="40"/>
      <c r="E36" s="42" t="s">
        <v>47</v>
      </c>
    </row>
    <row r="37" spans="1:5" ht="15" customHeight="1" x14ac:dyDescent="0.25">
      <c r="B37" s="57"/>
      <c r="C37" s="58"/>
      <c r="D37" s="58"/>
      <c r="E37" s="65"/>
    </row>
    <row r="38" spans="1:5" ht="15" customHeight="1" x14ac:dyDescent="0.2">
      <c r="B38" s="45" t="s">
        <v>48</v>
      </c>
      <c r="C38" s="66" t="s">
        <v>49</v>
      </c>
      <c r="D38" s="67" t="s">
        <v>50</v>
      </c>
      <c r="E38" s="68" t="s">
        <v>51</v>
      </c>
    </row>
    <row r="39" spans="1:5" ht="15" customHeight="1" x14ac:dyDescent="0.2">
      <c r="B39" s="47">
        <v>34070</v>
      </c>
      <c r="C39" s="146"/>
      <c r="D39" s="49" t="s">
        <v>52</v>
      </c>
      <c r="E39" s="148">
        <v>10000</v>
      </c>
    </row>
    <row r="40" spans="1:5" ht="15" customHeight="1" x14ac:dyDescent="0.2">
      <c r="B40" s="51"/>
      <c r="C40" s="71" t="s">
        <v>53</v>
      </c>
      <c r="D40" s="72"/>
      <c r="E40" s="73">
        <f>SUM(E39:E39)</f>
        <v>10000</v>
      </c>
    </row>
    <row r="41" spans="1:5" ht="15" customHeight="1" x14ac:dyDescent="0.2">
      <c r="A41" s="59"/>
      <c r="B41" s="59"/>
      <c r="C41" s="59"/>
      <c r="D41" s="59"/>
    </row>
    <row r="42" spans="1:5" ht="15" customHeight="1" x14ac:dyDescent="0.25">
      <c r="A42" s="57" t="s">
        <v>17</v>
      </c>
      <c r="B42" s="58"/>
      <c r="C42" s="58"/>
      <c r="D42" s="58"/>
      <c r="E42" s="58"/>
    </row>
    <row r="43" spans="1:5" ht="15" customHeight="1" x14ac:dyDescent="0.2">
      <c r="A43" s="41" t="s">
        <v>46</v>
      </c>
      <c r="B43" s="40"/>
      <c r="C43" s="40"/>
      <c r="D43" s="40"/>
      <c r="E43" s="42" t="s">
        <v>47</v>
      </c>
    </row>
    <row r="44" spans="1:5" ht="15" customHeight="1" x14ac:dyDescent="0.2">
      <c r="A44" s="59"/>
      <c r="B44" s="106"/>
      <c r="C44" s="58"/>
      <c r="E44" s="107"/>
    </row>
    <row r="45" spans="1:5" ht="15" customHeight="1" x14ac:dyDescent="0.2">
      <c r="B45" s="66" t="s">
        <v>48</v>
      </c>
      <c r="C45" s="66" t="s">
        <v>49</v>
      </c>
      <c r="D45" s="85" t="s">
        <v>50</v>
      </c>
      <c r="E45" s="68" t="s">
        <v>51</v>
      </c>
    </row>
    <row r="46" spans="1:5" ht="15" customHeight="1" x14ac:dyDescent="0.2">
      <c r="B46" s="145">
        <v>34070</v>
      </c>
      <c r="C46" s="77"/>
      <c r="D46" s="87" t="s">
        <v>215</v>
      </c>
      <c r="E46" s="109">
        <v>10000</v>
      </c>
    </row>
    <row r="47" spans="1:5" ht="15" customHeight="1" x14ac:dyDescent="0.2">
      <c r="B47" s="149"/>
      <c r="C47" s="71" t="s">
        <v>53</v>
      </c>
      <c r="D47" s="90"/>
      <c r="E47" s="91">
        <f>SUM(E46:E46)</f>
        <v>10000</v>
      </c>
    </row>
    <row r="48" spans="1:5" ht="15" customHeight="1" x14ac:dyDescent="0.2"/>
    <row r="49" spans="1:5" ht="15" customHeight="1" x14ac:dyDescent="0.2"/>
    <row r="50" spans="1:5" ht="15" customHeight="1" x14ac:dyDescent="0.2"/>
    <row r="51" spans="1:5" ht="15" customHeight="1" x14ac:dyDescent="0.2"/>
    <row r="52" spans="1:5" ht="15" customHeight="1" x14ac:dyDescent="0.2">
      <c r="B52" s="59" t="s">
        <v>216</v>
      </c>
    </row>
    <row r="53" spans="1:5" ht="15" customHeight="1" x14ac:dyDescent="0.2"/>
    <row r="54" spans="1:5" ht="15" customHeight="1" x14ac:dyDescent="0.25">
      <c r="A54" s="37" t="s">
        <v>217</v>
      </c>
    </row>
    <row r="55" spans="1:5" ht="15" customHeight="1" x14ac:dyDescent="0.2">
      <c r="A55" s="167" t="s">
        <v>43</v>
      </c>
      <c r="B55" s="167"/>
      <c r="C55" s="167"/>
      <c r="D55" s="167"/>
      <c r="E55" s="167"/>
    </row>
    <row r="56" spans="1:5" ht="15" customHeight="1" x14ac:dyDescent="0.2">
      <c r="A56" s="167" t="s">
        <v>218</v>
      </c>
      <c r="B56" s="167"/>
      <c r="C56" s="167"/>
      <c r="D56" s="167"/>
      <c r="E56" s="167"/>
    </row>
    <row r="57" spans="1:5" ht="15" customHeight="1" x14ac:dyDescent="0.2">
      <c r="A57" s="165" t="s">
        <v>219</v>
      </c>
      <c r="B57" s="165"/>
      <c r="C57" s="165"/>
      <c r="D57" s="165"/>
      <c r="E57" s="165"/>
    </row>
    <row r="58" spans="1:5" ht="15" customHeight="1" x14ac:dyDescent="0.2">
      <c r="A58" s="165"/>
      <c r="B58" s="165"/>
      <c r="C58" s="165"/>
      <c r="D58" s="165"/>
      <c r="E58" s="165"/>
    </row>
    <row r="59" spans="1:5" ht="15" customHeight="1" x14ac:dyDescent="0.2">
      <c r="A59" s="165"/>
      <c r="B59" s="165"/>
      <c r="C59" s="165"/>
      <c r="D59" s="165"/>
      <c r="E59" s="165"/>
    </row>
    <row r="60" spans="1:5" ht="15" customHeight="1" x14ac:dyDescent="0.2">
      <c r="A60" s="165"/>
      <c r="B60" s="165"/>
      <c r="C60" s="165"/>
      <c r="D60" s="165"/>
      <c r="E60" s="165"/>
    </row>
    <row r="61" spans="1:5" ht="15" customHeight="1" x14ac:dyDescent="0.2">
      <c r="A61" s="165"/>
      <c r="B61" s="165"/>
      <c r="C61" s="165"/>
      <c r="D61" s="165"/>
      <c r="E61" s="165"/>
    </row>
    <row r="62" spans="1:5" ht="15" customHeight="1" x14ac:dyDescent="0.2">
      <c r="A62" s="165"/>
      <c r="B62" s="165"/>
      <c r="C62" s="165"/>
      <c r="D62" s="165"/>
      <c r="E62" s="165"/>
    </row>
    <row r="63" spans="1:5" ht="15" customHeight="1" x14ac:dyDescent="0.2">
      <c r="A63" s="165"/>
      <c r="B63" s="165"/>
      <c r="C63" s="165"/>
      <c r="D63" s="165"/>
      <c r="E63" s="165"/>
    </row>
    <row r="64" spans="1:5" ht="15" customHeight="1" x14ac:dyDescent="0.2"/>
    <row r="65" spans="1:5" ht="15" customHeight="1" x14ac:dyDescent="0.25">
      <c r="A65" s="57" t="s">
        <v>1</v>
      </c>
      <c r="B65" s="58"/>
      <c r="C65" s="58"/>
      <c r="D65" s="58"/>
      <c r="E65" s="58"/>
    </row>
    <row r="66" spans="1:5" ht="15" customHeight="1" x14ac:dyDescent="0.2">
      <c r="A66" s="64" t="s">
        <v>58</v>
      </c>
      <c r="B66" s="58"/>
      <c r="C66" s="58"/>
      <c r="D66" s="58"/>
      <c r="E66" s="60" t="s">
        <v>59</v>
      </c>
    </row>
    <row r="67" spans="1:5" ht="15" customHeight="1" x14ac:dyDescent="0.25">
      <c r="A67" s="59"/>
      <c r="B67" s="57"/>
      <c r="C67" s="58"/>
      <c r="D67" s="58"/>
      <c r="E67" s="65"/>
    </row>
    <row r="68" spans="1:5" ht="15" customHeight="1" x14ac:dyDescent="0.2">
      <c r="B68" s="66" t="s">
        <v>48</v>
      </c>
      <c r="C68" s="66" t="s">
        <v>49</v>
      </c>
      <c r="D68" s="67" t="s">
        <v>50</v>
      </c>
      <c r="E68" s="68" t="s">
        <v>51</v>
      </c>
    </row>
    <row r="69" spans="1:5" ht="15" customHeight="1" x14ac:dyDescent="0.2">
      <c r="B69" s="156">
        <v>13307</v>
      </c>
      <c r="C69" s="146"/>
      <c r="D69" s="178" t="s">
        <v>52</v>
      </c>
      <c r="E69" s="50">
        <v>3000000</v>
      </c>
    </row>
    <row r="70" spans="1:5" ht="15" customHeight="1" x14ac:dyDescent="0.2">
      <c r="B70" s="70"/>
      <c r="C70" s="71" t="s">
        <v>53</v>
      </c>
      <c r="D70" s="72"/>
      <c r="E70" s="73">
        <f>SUM(E69:E69)</f>
        <v>3000000</v>
      </c>
    </row>
    <row r="71" spans="1:5" ht="15" customHeight="1" x14ac:dyDescent="0.2"/>
    <row r="72" spans="1:5" ht="15" customHeight="1" x14ac:dyDescent="0.25">
      <c r="A72" s="39" t="s">
        <v>17</v>
      </c>
      <c r="B72" s="40"/>
      <c r="C72" s="40"/>
      <c r="D72" s="40"/>
      <c r="E72" s="40"/>
    </row>
    <row r="73" spans="1:5" ht="15" customHeight="1" x14ac:dyDescent="0.2">
      <c r="A73" s="41" t="s">
        <v>58</v>
      </c>
      <c r="B73" s="40"/>
      <c r="C73" s="40"/>
      <c r="D73" s="40"/>
      <c r="E73" s="42" t="s">
        <v>59</v>
      </c>
    </row>
    <row r="74" spans="1:5" ht="15" customHeight="1" x14ac:dyDescent="0.25">
      <c r="A74" s="39"/>
      <c r="B74" s="43"/>
      <c r="C74" s="40"/>
      <c r="D74" s="40"/>
      <c r="E74" s="44"/>
    </row>
    <row r="75" spans="1:5" ht="15" customHeight="1" x14ac:dyDescent="0.2">
      <c r="B75" s="45" t="s">
        <v>48</v>
      </c>
      <c r="C75" s="45" t="s">
        <v>49</v>
      </c>
      <c r="D75" s="76" t="s">
        <v>63</v>
      </c>
      <c r="E75" s="68" t="s">
        <v>51</v>
      </c>
    </row>
    <row r="76" spans="1:5" ht="15" customHeight="1" x14ac:dyDescent="0.2">
      <c r="B76" s="156">
        <v>13307</v>
      </c>
      <c r="C76" s="81">
        <v>4324</v>
      </c>
      <c r="D76" s="104" t="s">
        <v>83</v>
      </c>
      <c r="E76" s="105">
        <v>1500000</v>
      </c>
    </row>
    <row r="77" spans="1:5" ht="15" customHeight="1" x14ac:dyDescent="0.2">
      <c r="B77" s="70"/>
      <c r="C77" s="52" t="s">
        <v>53</v>
      </c>
      <c r="D77" s="53"/>
      <c r="E77" s="54">
        <f>SUM(E76:E76)</f>
        <v>1500000</v>
      </c>
    </row>
    <row r="78" spans="1:5" ht="15" customHeight="1" x14ac:dyDescent="0.2">
      <c r="A78" s="59"/>
      <c r="B78" s="127"/>
      <c r="C78" s="59"/>
      <c r="D78" s="59"/>
      <c r="E78" s="59"/>
    </row>
    <row r="79" spans="1:5" ht="15" customHeight="1" x14ac:dyDescent="0.25">
      <c r="A79" s="57" t="s">
        <v>17</v>
      </c>
      <c r="B79" s="129"/>
      <c r="C79" s="58"/>
      <c r="D79" s="58"/>
      <c r="E79" s="58"/>
    </row>
    <row r="80" spans="1:5" ht="15" customHeight="1" x14ac:dyDescent="0.2">
      <c r="A80" s="64" t="s">
        <v>84</v>
      </c>
      <c r="B80" s="127"/>
      <c r="C80" s="59"/>
      <c r="D80" s="59"/>
      <c r="E80" s="59" t="s">
        <v>85</v>
      </c>
    </row>
    <row r="81" spans="1:5" ht="15" customHeight="1" x14ac:dyDescent="0.2">
      <c r="A81" s="59"/>
      <c r="B81" s="130"/>
      <c r="C81" s="58"/>
      <c r="D81" s="59"/>
      <c r="E81" s="107"/>
    </row>
    <row r="82" spans="1:5" ht="15" customHeight="1" x14ac:dyDescent="0.2">
      <c r="B82" s="110"/>
      <c r="C82" s="66" t="s">
        <v>49</v>
      </c>
      <c r="D82" s="76" t="s">
        <v>63</v>
      </c>
      <c r="E82" s="66" t="s">
        <v>51</v>
      </c>
    </row>
    <row r="83" spans="1:5" ht="15" customHeight="1" x14ac:dyDescent="0.2">
      <c r="B83" s="96"/>
      <c r="C83" s="121">
        <v>4324</v>
      </c>
      <c r="D83" s="128" t="s">
        <v>76</v>
      </c>
      <c r="E83" s="112">
        <v>1500000</v>
      </c>
    </row>
    <row r="84" spans="1:5" ht="15" customHeight="1" x14ac:dyDescent="0.2">
      <c r="B84" s="117"/>
      <c r="C84" s="71" t="s">
        <v>53</v>
      </c>
      <c r="D84" s="90"/>
      <c r="E84" s="91">
        <f>SUM(E83:E83)</f>
        <v>1500000</v>
      </c>
    </row>
    <row r="85" spans="1:5" ht="15" customHeight="1" x14ac:dyDescent="0.2"/>
    <row r="86" spans="1:5" ht="15" customHeight="1" x14ac:dyDescent="0.2"/>
    <row r="87" spans="1:5" ht="15" customHeight="1" x14ac:dyDescent="0.25">
      <c r="A87" s="37" t="s">
        <v>220</v>
      </c>
    </row>
    <row r="88" spans="1:5" ht="15" customHeight="1" x14ac:dyDescent="0.2">
      <c r="A88" s="167" t="s">
        <v>43</v>
      </c>
      <c r="B88" s="167"/>
      <c r="C88" s="167"/>
      <c r="D88" s="167"/>
      <c r="E88" s="167"/>
    </row>
    <row r="89" spans="1:5" ht="15" customHeight="1" x14ac:dyDescent="0.2">
      <c r="A89" s="167" t="s">
        <v>218</v>
      </c>
      <c r="B89" s="167"/>
      <c r="C89" s="167"/>
      <c r="D89" s="167"/>
      <c r="E89" s="167"/>
    </row>
    <row r="90" spans="1:5" ht="15" customHeight="1" x14ac:dyDescent="0.2">
      <c r="A90" s="165" t="s">
        <v>221</v>
      </c>
      <c r="B90" s="179"/>
      <c r="C90" s="179"/>
      <c r="D90" s="179"/>
      <c r="E90" s="179"/>
    </row>
    <row r="91" spans="1:5" ht="15" customHeight="1" x14ac:dyDescent="0.2">
      <c r="A91" s="179"/>
      <c r="B91" s="179"/>
      <c r="C91" s="179"/>
      <c r="D91" s="179"/>
      <c r="E91" s="179"/>
    </row>
    <row r="92" spans="1:5" ht="15" customHeight="1" x14ac:dyDescent="0.2">
      <c r="A92" s="179"/>
      <c r="B92" s="179"/>
      <c r="C92" s="179"/>
      <c r="D92" s="179"/>
      <c r="E92" s="179"/>
    </row>
    <row r="93" spans="1:5" ht="15" customHeight="1" x14ac:dyDescent="0.2">
      <c r="A93" s="179"/>
      <c r="B93" s="179"/>
      <c r="C93" s="179"/>
      <c r="D93" s="179"/>
      <c r="E93" s="179"/>
    </row>
    <row r="94" spans="1:5" ht="15" customHeight="1" x14ac:dyDescent="0.2">
      <c r="A94" s="179"/>
      <c r="B94" s="179"/>
      <c r="C94" s="179"/>
      <c r="D94" s="179"/>
      <c r="E94" s="179"/>
    </row>
    <row r="95" spans="1:5" ht="15" customHeight="1" x14ac:dyDescent="0.2">
      <c r="A95" s="179"/>
      <c r="B95" s="179"/>
      <c r="C95" s="179"/>
      <c r="D95" s="179"/>
      <c r="E95" s="179"/>
    </row>
    <row r="96" spans="1:5" ht="15" customHeight="1" x14ac:dyDescent="0.2">
      <c r="A96" s="180"/>
      <c r="B96" s="180"/>
      <c r="C96" s="180"/>
      <c r="D96" s="180"/>
      <c r="E96" s="180"/>
    </row>
    <row r="97" spans="1:5" ht="15" customHeight="1" x14ac:dyDescent="0.25">
      <c r="A97" s="39" t="s">
        <v>1</v>
      </c>
      <c r="B97" s="40"/>
      <c r="C97" s="40"/>
      <c r="D97" s="40"/>
      <c r="E97" s="40"/>
    </row>
    <row r="98" spans="1:5" ht="15" customHeight="1" x14ac:dyDescent="0.2">
      <c r="A98" s="64" t="s">
        <v>58</v>
      </c>
      <c r="B98" s="40"/>
      <c r="C98" s="40"/>
      <c r="D98" s="40"/>
      <c r="E98" s="42" t="s">
        <v>59</v>
      </c>
    </row>
    <row r="99" spans="1:5" ht="15" customHeight="1" x14ac:dyDescent="0.25">
      <c r="A99" s="59"/>
      <c r="B99" s="57"/>
      <c r="C99" s="58"/>
      <c r="D99" s="58"/>
      <c r="E99" s="65"/>
    </row>
    <row r="100" spans="1:5" ht="15" customHeight="1" x14ac:dyDescent="0.2">
      <c r="A100" s="59"/>
      <c r="B100" s="66" t="s">
        <v>48</v>
      </c>
      <c r="C100" s="66" t="s">
        <v>49</v>
      </c>
      <c r="D100" s="67" t="s">
        <v>50</v>
      </c>
      <c r="E100" s="68" t="s">
        <v>51</v>
      </c>
    </row>
    <row r="101" spans="1:5" ht="15" customHeight="1" x14ac:dyDescent="0.2">
      <c r="A101" s="59"/>
      <c r="B101" s="123">
        <v>104513013</v>
      </c>
      <c r="C101" s="48"/>
      <c r="D101" s="49" t="s">
        <v>52</v>
      </c>
      <c r="E101" s="50">
        <v>31269.58</v>
      </c>
    </row>
    <row r="102" spans="1:5" ht="15" customHeight="1" x14ac:dyDescent="0.2">
      <c r="A102" s="59"/>
      <c r="B102" s="123">
        <v>104113013</v>
      </c>
      <c r="C102" s="48"/>
      <c r="D102" s="181" t="s">
        <v>52</v>
      </c>
      <c r="E102" s="50">
        <v>3678.78</v>
      </c>
    </row>
    <row r="103" spans="1:5" ht="15" customHeight="1" x14ac:dyDescent="0.2">
      <c r="A103" s="59"/>
      <c r="B103" s="70"/>
      <c r="C103" s="71" t="s">
        <v>53</v>
      </c>
      <c r="D103" s="72"/>
      <c r="E103" s="73">
        <f>SUM(E101:E102)</f>
        <v>34948.36</v>
      </c>
    </row>
    <row r="104" spans="1:5" ht="15" customHeight="1" x14ac:dyDescent="0.25">
      <c r="A104" s="55"/>
      <c r="B104" s="43"/>
      <c r="C104" s="43"/>
      <c r="D104" s="43"/>
      <c r="E104" s="43"/>
    </row>
    <row r="105" spans="1:5" ht="15" customHeight="1" x14ac:dyDescent="0.25">
      <c r="A105" s="55"/>
      <c r="B105" s="43"/>
      <c r="C105" s="43"/>
      <c r="D105" s="43"/>
      <c r="E105" s="43"/>
    </row>
    <row r="106" spans="1:5" ht="15" customHeight="1" x14ac:dyDescent="0.25">
      <c r="A106" s="57" t="s">
        <v>17</v>
      </c>
      <c r="B106" s="58"/>
      <c r="C106" s="58"/>
      <c r="D106" s="58"/>
      <c r="E106" s="58"/>
    </row>
    <row r="107" spans="1:5" ht="15" customHeight="1" x14ac:dyDescent="0.2">
      <c r="A107" s="64" t="s">
        <v>84</v>
      </c>
      <c r="B107" s="59"/>
      <c r="C107" s="59"/>
      <c r="D107" s="59"/>
      <c r="E107" s="59" t="s">
        <v>85</v>
      </c>
    </row>
    <row r="108" spans="1:5" ht="15" customHeight="1" x14ac:dyDescent="0.2">
      <c r="A108" s="59"/>
      <c r="B108" s="106"/>
      <c r="C108" s="58"/>
      <c r="D108" s="59"/>
      <c r="E108" s="107"/>
    </row>
    <row r="109" spans="1:5" ht="15" customHeight="1" x14ac:dyDescent="0.2">
      <c r="A109" s="59"/>
      <c r="B109" s="45" t="s">
        <v>48</v>
      </c>
      <c r="C109" s="66" t="s">
        <v>49</v>
      </c>
      <c r="D109" s="85" t="s">
        <v>50</v>
      </c>
      <c r="E109" s="68" t="s">
        <v>51</v>
      </c>
    </row>
    <row r="110" spans="1:5" ht="15" customHeight="1" x14ac:dyDescent="0.2">
      <c r="A110" s="59"/>
      <c r="B110" s="123">
        <v>104513013</v>
      </c>
      <c r="C110" s="121"/>
      <c r="D110" s="87" t="s">
        <v>86</v>
      </c>
      <c r="E110" s="50">
        <v>31269.58</v>
      </c>
    </row>
    <row r="111" spans="1:5" ht="15" customHeight="1" x14ac:dyDescent="0.2">
      <c r="A111" s="59"/>
      <c r="B111" s="123">
        <v>104113013</v>
      </c>
      <c r="C111" s="121"/>
      <c r="D111" s="87" t="s">
        <v>86</v>
      </c>
      <c r="E111" s="50">
        <v>3678.78</v>
      </c>
    </row>
    <row r="112" spans="1:5" ht="15" customHeight="1" x14ac:dyDescent="0.2">
      <c r="A112" s="59"/>
      <c r="B112" s="70"/>
      <c r="C112" s="71" t="s">
        <v>53</v>
      </c>
      <c r="D112" s="90"/>
      <c r="E112" s="91">
        <f>SUM(E110:E111)</f>
        <v>34948.36</v>
      </c>
    </row>
    <row r="113" spans="1:5" ht="15" customHeight="1" x14ac:dyDescent="0.25">
      <c r="A113" s="37"/>
    </row>
    <row r="114" spans="1:5" ht="15" customHeight="1" x14ac:dyDescent="0.25">
      <c r="A114" s="37"/>
    </row>
    <row r="115" spans="1:5" ht="15" customHeight="1" x14ac:dyDescent="0.25">
      <c r="A115" s="37" t="s">
        <v>222</v>
      </c>
    </row>
    <row r="116" spans="1:5" ht="15" customHeight="1" x14ac:dyDescent="0.2">
      <c r="A116" s="167" t="s">
        <v>74</v>
      </c>
      <c r="B116" s="167"/>
      <c r="C116" s="167"/>
      <c r="D116" s="167"/>
      <c r="E116" s="167"/>
    </row>
    <row r="117" spans="1:5" ht="15" customHeight="1" x14ac:dyDescent="0.2">
      <c r="A117" s="165" t="s">
        <v>223</v>
      </c>
      <c r="B117" s="165"/>
      <c r="C117" s="165"/>
      <c r="D117" s="165"/>
      <c r="E117" s="165"/>
    </row>
    <row r="118" spans="1:5" ht="15" customHeight="1" x14ac:dyDescent="0.2">
      <c r="A118" s="165"/>
      <c r="B118" s="165"/>
      <c r="C118" s="165"/>
      <c r="D118" s="165"/>
      <c r="E118" s="165"/>
    </row>
    <row r="119" spans="1:5" ht="15" customHeight="1" x14ac:dyDescent="0.2">
      <c r="A119" s="165"/>
      <c r="B119" s="165"/>
      <c r="C119" s="165"/>
      <c r="D119" s="165"/>
      <c r="E119" s="165"/>
    </row>
    <row r="120" spans="1:5" ht="15" customHeight="1" x14ac:dyDescent="0.2">
      <c r="A120" s="165"/>
      <c r="B120" s="165"/>
      <c r="C120" s="165"/>
      <c r="D120" s="165"/>
      <c r="E120" s="165"/>
    </row>
    <row r="121" spans="1:5" ht="15" customHeight="1" x14ac:dyDescent="0.2">
      <c r="A121" s="165"/>
      <c r="B121" s="165"/>
      <c r="C121" s="165"/>
      <c r="D121" s="165"/>
      <c r="E121" s="165"/>
    </row>
    <row r="122" spans="1:5" ht="15" customHeight="1" x14ac:dyDescent="0.2">
      <c r="A122" s="165"/>
      <c r="B122" s="165"/>
      <c r="C122" s="165"/>
      <c r="D122" s="165"/>
      <c r="E122" s="165"/>
    </row>
    <row r="123" spans="1:5" ht="15" customHeight="1" x14ac:dyDescent="0.2">
      <c r="A123" s="165"/>
      <c r="B123" s="165"/>
      <c r="C123" s="165"/>
      <c r="D123" s="165"/>
      <c r="E123" s="165"/>
    </row>
    <row r="124" spans="1:5" ht="15" customHeight="1" x14ac:dyDescent="0.2">
      <c r="A124" s="165"/>
      <c r="B124" s="165"/>
      <c r="C124" s="165"/>
      <c r="D124" s="165"/>
      <c r="E124" s="165"/>
    </row>
    <row r="125" spans="1:5" ht="15" customHeight="1" x14ac:dyDescent="0.2">
      <c r="A125" s="165"/>
      <c r="B125" s="165"/>
      <c r="C125" s="165"/>
      <c r="D125" s="165"/>
      <c r="E125" s="165"/>
    </row>
    <row r="126" spans="1:5" ht="15" customHeight="1" x14ac:dyDescent="0.2">
      <c r="A126" s="165"/>
      <c r="B126" s="165"/>
      <c r="C126" s="165"/>
      <c r="D126" s="165"/>
      <c r="E126" s="165"/>
    </row>
    <row r="127" spans="1:5" ht="15" customHeight="1" x14ac:dyDescent="0.2"/>
    <row r="128" spans="1:5" ht="15" customHeight="1" x14ac:dyDescent="0.25">
      <c r="A128" s="39" t="s">
        <v>1</v>
      </c>
      <c r="B128" s="40"/>
      <c r="C128" s="40"/>
      <c r="D128" s="40"/>
      <c r="E128" s="40"/>
    </row>
    <row r="129" spans="1:5" ht="15" customHeight="1" x14ac:dyDescent="0.2">
      <c r="A129" s="41" t="s">
        <v>46</v>
      </c>
      <c r="B129" s="40"/>
      <c r="C129" s="40"/>
      <c r="D129" s="40"/>
      <c r="E129" s="42" t="s">
        <v>47</v>
      </c>
    </row>
    <row r="130" spans="1:5" ht="15" customHeight="1" x14ac:dyDescent="0.25">
      <c r="A130" s="43"/>
      <c r="B130" s="39"/>
      <c r="C130" s="40"/>
      <c r="D130" s="40"/>
      <c r="E130" s="44"/>
    </row>
    <row r="131" spans="1:5" ht="15" customHeight="1" x14ac:dyDescent="0.2">
      <c r="A131" s="59"/>
      <c r="B131" s="45" t="s">
        <v>48</v>
      </c>
      <c r="C131" s="45" t="s">
        <v>49</v>
      </c>
      <c r="D131" s="46" t="s">
        <v>50</v>
      </c>
      <c r="E131" s="45" t="s">
        <v>51</v>
      </c>
    </row>
    <row r="132" spans="1:5" ht="15" customHeight="1" x14ac:dyDescent="0.2">
      <c r="A132" s="59"/>
      <c r="B132" s="47">
        <v>33215</v>
      </c>
      <c r="C132" s="48"/>
      <c r="D132" s="49" t="s">
        <v>52</v>
      </c>
      <c r="E132" s="50">
        <v>-171845</v>
      </c>
    </row>
    <row r="133" spans="1:5" ht="15" customHeight="1" x14ac:dyDescent="0.2">
      <c r="A133" s="59"/>
      <c r="B133" s="51"/>
      <c r="C133" s="52" t="s">
        <v>53</v>
      </c>
      <c r="D133" s="53"/>
      <c r="E133" s="54">
        <f>SUM(E132:E132)</f>
        <v>-171845</v>
      </c>
    </row>
    <row r="134" spans="1:5" ht="15" customHeight="1" x14ac:dyDescent="0.2">
      <c r="A134" s="59"/>
      <c r="B134" s="92"/>
      <c r="C134" s="93"/>
      <c r="D134" s="40"/>
      <c r="E134" s="94"/>
    </row>
    <row r="135" spans="1:5" ht="15" customHeight="1" x14ac:dyDescent="0.25">
      <c r="A135" s="57" t="s">
        <v>17</v>
      </c>
      <c r="B135" s="58"/>
      <c r="C135" s="58"/>
      <c r="D135" s="58"/>
      <c r="E135" s="59"/>
    </row>
    <row r="136" spans="1:5" ht="15" customHeight="1" x14ac:dyDescent="0.2">
      <c r="A136" s="41" t="s">
        <v>46</v>
      </c>
      <c r="B136" s="40"/>
      <c r="C136" s="40"/>
      <c r="D136" s="40"/>
      <c r="E136" s="42" t="s">
        <v>47</v>
      </c>
    </row>
    <row r="137" spans="1:5" ht="15" customHeight="1" x14ac:dyDescent="0.2">
      <c r="A137" s="64"/>
      <c r="B137" s="59"/>
      <c r="C137" s="58"/>
      <c r="D137" s="58"/>
      <c r="E137" s="65"/>
    </row>
    <row r="138" spans="1:5" ht="15" customHeight="1" x14ac:dyDescent="0.2">
      <c r="A138" s="84"/>
      <c r="B138" s="84"/>
      <c r="C138" s="66" t="s">
        <v>49</v>
      </c>
      <c r="D138" s="67" t="s">
        <v>63</v>
      </c>
      <c r="E138" s="68" t="s">
        <v>51</v>
      </c>
    </row>
    <row r="139" spans="1:5" ht="15" customHeight="1" x14ac:dyDescent="0.2">
      <c r="A139" s="86"/>
      <c r="B139" s="95"/>
      <c r="C139" s="77">
        <v>3122</v>
      </c>
      <c r="D139" s="78" t="s">
        <v>76</v>
      </c>
      <c r="E139" s="50">
        <v>-78385</v>
      </c>
    </row>
    <row r="140" spans="1:5" ht="15" customHeight="1" x14ac:dyDescent="0.2">
      <c r="A140" s="86"/>
      <c r="B140" s="95"/>
      <c r="C140" s="77">
        <v>3114</v>
      </c>
      <c r="D140" s="78" t="s">
        <v>76</v>
      </c>
      <c r="E140" s="50">
        <v>-93460</v>
      </c>
    </row>
    <row r="141" spans="1:5" ht="15" customHeight="1" x14ac:dyDescent="0.2">
      <c r="A141" s="96"/>
      <c r="B141" s="96"/>
      <c r="C141" s="71" t="s">
        <v>53</v>
      </c>
      <c r="D141" s="72"/>
      <c r="E141" s="73">
        <f>SUM(E139:E140)</f>
        <v>-171845</v>
      </c>
    </row>
    <row r="142" spans="1:5" ht="15" customHeight="1" x14ac:dyDescent="0.2"/>
    <row r="143" spans="1:5" ht="15" customHeight="1" x14ac:dyDescent="0.2"/>
    <row r="144" spans="1:5" ht="15" customHeight="1" x14ac:dyDescent="0.25">
      <c r="A144" s="37" t="s">
        <v>224</v>
      </c>
    </row>
    <row r="145" spans="1:5" ht="15" customHeight="1" x14ac:dyDescent="0.2">
      <c r="A145" s="167" t="s">
        <v>74</v>
      </c>
      <c r="B145" s="167"/>
      <c r="C145" s="167"/>
      <c r="D145" s="167"/>
      <c r="E145" s="167"/>
    </row>
    <row r="146" spans="1:5" ht="15" customHeight="1" x14ac:dyDescent="0.2">
      <c r="A146" s="165" t="s">
        <v>225</v>
      </c>
      <c r="B146" s="165"/>
      <c r="C146" s="165"/>
      <c r="D146" s="165"/>
      <c r="E146" s="165"/>
    </row>
    <row r="147" spans="1:5" ht="15" customHeight="1" x14ac:dyDescent="0.2">
      <c r="A147" s="165"/>
      <c r="B147" s="165"/>
      <c r="C147" s="165"/>
      <c r="D147" s="165"/>
      <c r="E147" s="165"/>
    </row>
    <row r="148" spans="1:5" ht="15" customHeight="1" x14ac:dyDescent="0.2">
      <c r="A148" s="165"/>
      <c r="B148" s="165"/>
      <c r="C148" s="165"/>
      <c r="D148" s="165"/>
      <c r="E148" s="165"/>
    </row>
    <row r="149" spans="1:5" ht="15" customHeight="1" x14ac:dyDescent="0.2">
      <c r="A149" s="165"/>
      <c r="B149" s="165"/>
      <c r="C149" s="165"/>
      <c r="D149" s="165"/>
      <c r="E149" s="165"/>
    </row>
    <row r="150" spans="1:5" ht="15" customHeight="1" x14ac:dyDescent="0.2">
      <c r="A150" s="165"/>
      <c r="B150" s="165"/>
      <c r="C150" s="165"/>
      <c r="D150" s="165"/>
      <c r="E150" s="165"/>
    </row>
    <row r="151" spans="1:5" ht="15" customHeight="1" x14ac:dyDescent="0.2">
      <c r="A151" s="165"/>
      <c r="B151" s="165"/>
      <c r="C151" s="165"/>
      <c r="D151" s="165"/>
      <c r="E151" s="165"/>
    </row>
    <row r="152" spans="1:5" ht="15" customHeight="1" x14ac:dyDescent="0.2">
      <c r="A152" s="165"/>
      <c r="B152" s="165"/>
      <c r="C152" s="165"/>
      <c r="D152" s="165"/>
      <c r="E152" s="165"/>
    </row>
    <row r="153" spans="1:5" ht="15" customHeight="1" x14ac:dyDescent="0.2">
      <c r="A153" s="165"/>
      <c r="B153" s="165"/>
      <c r="C153" s="165"/>
      <c r="D153" s="165"/>
      <c r="E153" s="165"/>
    </row>
    <row r="154" spans="1:5" ht="15" customHeight="1" x14ac:dyDescent="0.2">
      <c r="A154" s="165"/>
      <c r="B154" s="165"/>
      <c r="C154" s="165"/>
      <c r="D154" s="165"/>
      <c r="E154" s="165"/>
    </row>
    <row r="155" spans="1:5" ht="15" customHeight="1" x14ac:dyDescent="0.2"/>
    <row r="156" spans="1:5" ht="15" customHeight="1" x14ac:dyDescent="0.2"/>
    <row r="157" spans="1:5" ht="15" customHeight="1" x14ac:dyDescent="0.2"/>
    <row r="158" spans="1:5" ht="15" customHeight="1" x14ac:dyDescent="0.25">
      <c r="A158" s="39" t="s">
        <v>1</v>
      </c>
      <c r="B158" s="140"/>
      <c r="C158" s="40"/>
      <c r="D158" s="40"/>
      <c r="E158" s="40"/>
    </row>
    <row r="159" spans="1:5" ht="15" customHeight="1" x14ac:dyDescent="0.2">
      <c r="A159" s="41" t="s">
        <v>46</v>
      </c>
      <c r="B159" s="140"/>
      <c r="C159" s="40"/>
      <c r="D159" s="40"/>
      <c r="E159" s="42" t="s">
        <v>47</v>
      </c>
    </row>
    <row r="160" spans="1:5" ht="15" customHeight="1" x14ac:dyDescent="0.25">
      <c r="A160" s="43"/>
      <c r="B160" s="141"/>
      <c r="C160" s="40"/>
      <c r="D160" s="40"/>
      <c r="E160" s="44"/>
    </row>
    <row r="161" spans="1:5" ht="15" customHeight="1" x14ac:dyDescent="0.2">
      <c r="B161" s="45" t="s">
        <v>48</v>
      </c>
      <c r="C161" s="45" t="s">
        <v>49</v>
      </c>
      <c r="D161" s="46" t="s">
        <v>50</v>
      </c>
      <c r="E161" s="45" t="s">
        <v>51</v>
      </c>
    </row>
    <row r="162" spans="1:5" ht="15" customHeight="1" x14ac:dyDescent="0.2">
      <c r="B162" s="47">
        <v>33160</v>
      </c>
      <c r="C162" s="48"/>
      <c r="D162" s="49" t="s">
        <v>52</v>
      </c>
      <c r="E162" s="50">
        <v>-14000</v>
      </c>
    </row>
    <row r="163" spans="1:5" ht="15" customHeight="1" x14ac:dyDescent="0.2">
      <c r="B163" s="51"/>
      <c r="C163" s="52" t="s">
        <v>53</v>
      </c>
      <c r="D163" s="53"/>
      <c r="E163" s="54">
        <f>SUM(E162:E162)</f>
        <v>-14000</v>
      </c>
    </row>
    <row r="164" spans="1:5" ht="15" customHeight="1" x14ac:dyDescent="0.25">
      <c r="A164" s="55"/>
      <c r="B164" s="153"/>
      <c r="C164" s="56"/>
      <c r="D164" s="56"/>
      <c r="E164" s="56"/>
    </row>
    <row r="165" spans="1:5" ht="15" customHeight="1" x14ac:dyDescent="0.25">
      <c r="A165" s="57" t="s">
        <v>17</v>
      </c>
      <c r="B165" s="129"/>
      <c r="C165" s="58"/>
      <c r="D165" s="58"/>
      <c r="E165" s="59"/>
    </row>
    <row r="166" spans="1:5" ht="15" customHeight="1" x14ac:dyDescent="0.2">
      <c r="A166" s="41" t="s">
        <v>46</v>
      </c>
      <c r="B166" s="129"/>
      <c r="C166" s="58"/>
      <c r="D166" s="58"/>
      <c r="E166" s="60" t="s">
        <v>47</v>
      </c>
    </row>
    <row r="167" spans="1:5" ht="15" customHeight="1" x14ac:dyDescent="0.2">
      <c r="A167" s="64"/>
      <c r="B167" s="129"/>
      <c r="C167" s="58"/>
      <c r="D167" s="58"/>
      <c r="E167" s="60"/>
    </row>
    <row r="168" spans="1:5" ht="15" customHeight="1" x14ac:dyDescent="0.2">
      <c r="B168" s="45" t="s">
        <v>48</v>
      </c>
      <c r="C168" s="45" t="s">
        <v>49</v>
      </c>
      <c r="D168" s="46" t="s">
        <v>50</v>
      </c>
      <c r="E168" s="45" t="s">
        <v>51</v>
      </c>
    </row>
    <row r="169" spans="1:5" ht="15" customHeight="1" x14ac:dyDescent="0.2">
      <c r="B169" s="47">
        <v>33160</v>
      </c>
      <c r="C169" s="48"/>
      <c r="D169" s="49" t="s">
        <v>215</v>
      </c>
      <c r="E169" s="50">
        <v>-14000</v>
      </c>
    </row>
    <row r="170" spans="1:5" ht="15" customHeight="1" x14ac:dyDescent="0.2">
      <c r="B170" s="51"/>
      <c r="C170" s="52" t="s">
        <v>53</v>
      </c>
      <c r="D170" s="53"/>
      <c r="E170" s="54">
        <f>SUM(E169:E169)</f>
        <v>-14000</v>
      </c>
    </row>
    <row r="171" spans="1:5" ht="15" customHeight="1" x14ac:dyDescent="0.2"/>
    <row r="172" spans="1:5" ht="15" customHeight="1" x14ac:dyDescent="0.2"/>
    <row r="173" spans="1:5" ht="15" customHeight="1" x14ac:dyDescent="0.25">
      <c r="A173" s="37" t="s">
        <v>226</v>
      </c>
    </row>
    <row r="174" spans="1:5" ht="15" customHeight="1" x14ac:dyDescent="0.2">
      <c r="A174" s="167" t="s">
        <v>74</v>
      </c>
      <c r="B174" s="167"/>
      <c r="C174" s="167"/>
      <c r="D174" s="167"/>
      <c r="E174" s="167"/>
    </row>
    <row r="175" spans="1:5" ht="15" customHeight="1" x14ac:dyDescent="0.2">
      <c r="A175" s="165" t="s">
        <v>227</v>
      </c>
      <c r="B175" s="165"/>
      <c r="C175" s="165"/>
      <c r="D175" s="165"/>
      <c r="E175" s="165"/>
    </row>
    <row r="176" spans="1:5" ht="15" customHeight="1" x14ac:dyDescent="0.2">
      <c r="A176" s="165"/>
      <c r="B176" s="165"/>
      <c r="C176" s="165"/>
      <c r="D176" s="165"/>
      <c r="E176" s="165"/>
    </row>
    <row r="177" spans="1:5" ht="15" customHeight="1" x14ac:dyDescent="0.2">
      <c r="A177" s="165"/>
      <c r="B177" s="165"/>
      <c r="C177" s="165"/>
      <c r="D177" s="165"/>
      <c r="E177" s="165"/>
    </row>
    <row r="178" spans="1:5" ht="15" customHeight="1" x14ac:dyDescent="0.2">
      <c r="A178" s="165"/>
      <c r="B178" s="165"/>
      <c r="C178" s="165"/>
      <c r="D178" s="165"/>
      <c r="E178" s="165"/>
    </row>
    <row r="179" spans="1:5" ht="15" customHeight="1" x14ac:dyDescent="0.2">
      <c r="A179" s="165"/>
      <c r="B179" s="165"/>
      <c r="C179" s="165"/>
      <c r="D179" s="165"/>
      <c r="E179" s="165"/>
    </row>
    <row r="180" spans="1:5" ht="15" customHeight="1" x14ac:dyDescent="0.2">
      <c r="A180" s="165"/>
      <c r="B180" s="165"/>
      <c r="C180" s="165"/>
      <c r="D180" s="165"/>
      <c r="E180" s="165"/>
    </row>
    <row r="181" spans="1:5" ht="15" customHeight="1" x14ac:dyDescent="0.2">
      <c r="A181" s="165"/>
      <c r="B181" s="165"/>
      <c r="C181" s="165"/>
      <c r="D181" s="165"/>
      <c r="E181" s="165"/>
    </row>
    <row r="182" spans="1:5" ht="15" customHeight="1" x14ac:dyDescent="0.2"/>
    <row r="183" spans="1:5" ht="15" customHeight="1" x14ac:dyDescent="0.25">
      <c r="A183" s="57" t="s">
        <v>1</v>
      </c>
      <c r="B183" s="58"/>
      <c r="C183" s="58"/>
      <c r="D183" s="58"/>
      <c r="E183" s="58"/>
    </row>
    <row r="184" spans="1:5" ht="15" customHeight="1" x14ac:dyDescent="0.2">
      <c r="A184" s="64" t="s">
        <v>58</v>
      </c>
      <c r="B184" s="58"/>
      <c r="C184" s="58"/>
      <c r="D184" s="58"/>
      <c r="E184" s="60" t="s">
        <v>59</v>
      </c>
    </row>
    <row r="185" spans="1:5" ht="15" customHeight="1" x14ac:dyDescent="0.25">
      <c r="A185" s="59"/>
      <c r="B185" s="57"/>
      <c r="C185" s="58"/>
      <c r="D185" s="58"/>
      <c r="E185" s="65"/>
    </row>
    <row r="186" spans="1:5" ht="15" customHeight="1" x14ac:dyDescent="0.2">
      <c r="B186" s="45" t="s">
        <v>48</v>
      </c>
      <c r="C186" s="66" t="s">
        <v>49</v>
      </c>
      <c r="D186" s="67" t="s">
        <v>50</v>
      </c>
      <c r="E186" s="68" t="s">
        <v>51</v>
      </c>
    </row>
    <row r="187" spans="1:5" ht="15" customHeight="1" x14ac:dyDescent="0.2">
      <c r="B187" s="47">
        <v>883</v>
      </c>
      <c r="C187" s="138">
        <v>6172</v>
      </c>
      <c r="D187" s="139" t="s">
        <v>173</v>
      </c>
      <c r="E187" s="82">
        <v>-1603655.28</v>
      </c>
    </row>
    <row r="188" spans="1:5" ht="15" customHeight="1" x14ac:dyDescent="0.2">
      <c r="B188" s="51"/>
      <c r="C188" s="71" t="s">
        <v>53</v>
      </c>
      <c r="D188" s="72"/>
      <c r="E188" s="73">
        <f>SUM(E187:E187)</f>
        <v>-1603655.28</v>
      </c>
    </row>
    <row r="189" spans="1:5" ht="15" customHeight="1" x14ac:dyDescent="0.2"/>
    <row r="190" spans="1:5" ht="15" customHeight="1" x14ac:dyDescent="0.25">
      <c r="A190" s="39" t="s">
        <v>17</v>
      </c>
      <c r="B190" s="140"/>
      <c r="C190" s="40"/>
      <c r="D190" s="40"/>
      <c r="E190" s="59"/>
    </row>
    <row r="191" spans="1:5" ht="15" customHeight="1" x14ac:dyDescent="0.2">
      <c r="A191" s="41" t="s">
        <v>58</v>
      </c>
      <c r="B191" s="140"/>
      <c r="C191" s="40"/>
      <c r="D191" s="40"/>
      <c r="E191" t="s">
        <v>59</v>
      </c>
    </row>
    <row r="192" spans="1:5" ht="15" customHeight="1" x14ac:dyDescent="0.25">
      <c r="A192" s="43"/>
      <c r="B192" s="141"/>
      <c r="C192" s="40"/>
      <c r="D192" s="40"/>
      <c r="E192" s="65"/>
    </row>
    <row r="193" spans="1:5" ht="15" customHeight="1" x14ac:dyDescent="0.2">
      <c r="B193" s="110"/>
      <c r="C193" s="45" t="s">
        <v>49</v>
      </c>
      <c r="D193" s="76" t="s">
        <v>63</v>
      </c>
      <c r="E193" s="66" t="s">
        <v>51</v>
      </c>
    </row>
    <row r="194" spans="1:5" ht="15" customHeight="1" x14ac:dyDescent="0.2">
      <c r="B194" s="115"/>
      <c r="C194" s="77">
        <v>6409</v>
      </c>
      <c r="D194" s="104" t="s">
        <v>83</v>
      </c>
      <c r="E194" s="82">
        <v>-1603655.28</v>
      </c>
    </row>
    <row r="195" spans="1:5" ht="15" customHeight="1" x14ac:dyDescent="0.2">
      <c r="B195" s="92"/>
      <c r="C195" s="52" t="s">
        <v>53</v>
      </c>
      <c r="D195" s="142"/>
      <c r="E195" s="91">
        <f>SUM(E194:E194)</f>
        <v>-1603655.28</v>
      </c>
    </row>
    <row r="196" spans="1:5" ht="15" customHeight="1" x14ac:dyDescent="0.2"/>
    <row r="197" spans="1:5" ht="15" customHeight="1" x14ac:dyDescent="0.2"/>
    <row r="198" spans="1:5" ht="15" customHeight="1" x14ac:dyDescent="0.25">
      <c r="A198" s="37" t="s">
        <v>228</v>
      </c>
    </row>
    <row r="199" spans="1:5" ht="15" customHeight="1" x14ac:dyDescent="0.2">
      <c r="A199" s="168" t="s">
        <v>229</v>
      </c>
      <c r="B199" s="168"/>
      <c r="C199" s="168"/>
      <c r="D199" s="168"/>
      <c r="E199" s="168"/>
    </row>
    <row r="200" spans="1:5" ht="15" customHeight="1" x14ac:dyDescent="0.2">
      <c r="A200" s="168"/>
      <c r="B200" s="168"/>
      <c r="C200" s="168"/>
      <c r="D200" s="168"/>
      <c r="E200" s="168"/>
    </row>
    <row r="201" spans="1:5" ht="15" customHeight="1" x14ac:dyDescent="0.2">
      <c r="A201" s="165" t="s">
        <v>230</v>
      </c>
      <c r="B201" s="165"/>
      <c r="C201" s="165"/>
      <c r="D201" s="165"/>
      <c r="E201" s="165"/>
    </row>
    <row r="202" spans="1:5" ht="15" customHeight="1" x14ac:dyDescent="0.2">
      <c r="A202" s="165"/>
      <c r="B202" s="165"/>
      <c r="C202" s="165"/>
      <c r="D202" s="165"/>
      <c r="E202" s="165"/>
    </row>
    <row r="203" spans="1:5" ht="15" customHeight="1" x14ac:dyDescent="0.2">
      <c r="A203" s="165"/>
      <c r="B203" s="165"/>
      <c r="C203" s="165"/>
      <c r="D203" s="165"/>
      <c r="E203" s="165"/>
    </row>
    <row r="204" spans="1:5" ht="15" customHeight="1" x14ac:dyDescent="0.2">
      <c r="A204" s="165"/>
      <c r="B204" s="165"/>
      <c r="C204" s="165"/>
      <c r="D204" s="165"/>
      <c r="E204" s="165"/>
    </row>
    <row r="205" spans="1:5" ht="15" customHeight="1" x14ac:dyDescent="0.2">
      <c r="A205" s="165"/>
      <c r="B205" s="165"/>
      <c r="C205" s="165"/>
      <c r="D205" s="165"/>
      <c r="E205" s="165"/>
    </row>
    <row r="206" spans="1:5" ht="15" customHeight="1" x14ac:dyDescent="0.2">
      <c r="A206" s="165"/>
      <c r="B206" s="165"/>
      <c r="C206" s="165"/>
      <c r="D206" s="165"/>
      <c r="E206" s="165"/>
    </row>
    <row r="207" spans="1:5" ht="15" customHeight="1" x14ac:dyDescent="0.2">
      <c r="A207" s="163"/>
      <c r="B207" s="163"/>
      <c r="C207" s="163"/>
      <c r="D207" s="163"/>
      <c r="E207" s="163"/>
    </row>
    <row r="208" spans="1:5" ht="15" customHeight="1" x14ac:dyDescent="0.2">
      <c r="A208" s="163"/>
      <c r="B208" s="163"/>
      <c r="C208" s="163"/>
      <c r="D208" s="163"/>
      <c r="E208" s="163"/>
    </row>
    <row r="209" spans="1:5" ht="15" customHeight="1" x14ac:dyDescent="0.2">
      <c r="A209" s="163"/>
      <c r="B209" s="163"/>
      <c r="C209" s="163"/>
      <c r="D209" s="163"/>
      <c r="E209" s="163"/>
    </row>
    <row r="210" spans="1:5" ht="15" customHeight="1" x14ac:dyDescent="0.25">
      <c r="A210" s="57" t="s">
        <v>17</v>
      </c>
      <c r="B210" s="58"/>
      <c r="C210" s="58"/>
      <c r="D210" s="58"/>
      <c r="E210" s="58"/>
    </row>
    <row r="211" spans="1:5" ht="15" customHeight="1" x14ac:dyDescent="0.2">
      <c r="A211" s="64" t="s">
        <v>58</v>
      </c>
      <c r="B211" s="58"/>
      <c r="C211" s="58"/>
      <c r="D211" s="58"/>
      <c r="E211" s="60" t="s">
        <v>59</v>
      </c>
    </row>
    <row r="212" spans="1:5" ht="15" customHeight="1" x14ac:dyDescent="0.25">
      <c r="A212" s="57"/>
      <c r="B212" s="59"/>
      <c r="C212" s="58"/>
      <c r="D212" s="58"/>
      <c r="E212" s="65"/>
    </row>
    <row r="213" spans="1:5" ht="15" customHeight="1" x14ac:dyDescent="0.2">
      <c r="A213" s="84"/>
      <c r="B213" s="84"/>
      <c r="C213" s="66" t="s">
        <v>49</v>
      </c>
      <c r="D213" s="114" t="s">
        <v>63</v>
      </c>
      <c r="E213" s="68" t="s">
        <v>51</v>
      </c>
    </row>
    <row r="214" spans="1:5" ht="15" customHeight="1" x14ac:dyDescent="0.2">
      <c r="A214" s="86"/>
      <c r="B214" s="95"/>
      <c r="C214" s="123">
        <v>6409</v>
      </c>
      <c r="D214" s="78" t="s">
        <v>83</v>
      </c>
      <c r="E214" s="124">
        <v>-120000</v>
      </c>
    </row>
    <row r="215" spans="1:5" ht="15" customHeight="1" x14ac:dyDescent="0.2">
      <c r="A215" s="88"/>
      <c r="B215" s="125"/>
      <c r="C215" s="71" t="s">
        <v>53</v>
      </c>
      <c r="D215" s="72"/>
      <c r="E215" s="73">
        <f>E214</f>
        <v>-120000</v>
      </c>
    </row>
    <row r="216" spans="1:5" ht="15" customHeight="1" x14ac:dyDescent="0.2"/>
    <row r="217" spans="1:5" ht="15" customHeight="1" x14ac:dyDescent="0.25">
      <c r="A217" s="57" t="s">
        <v>17</v>
      </c>
      <c r="B217" s="58"/>
      <c r="C217" s="58"/>
      <c r="D217" s="58"/>
      <c r="E217" s="59"/>
    </row>
    <row r="218" spans="1:5" ht="15" customHeight="1" x14ac:dyDescent="0.2">
      <c r="A218" s="41" t="s">
        <v>231</v>
      </c>
      <c r="B218" s="40"/>
      <c r="C218" s="40"/>
      <c r="D218" s="40"/>
      <c r="E218" s="42" t="s">
        <v>232</v>
      </c>
    </row>
    <row r="219" spans="1:5" ht="15" customHeight="1" x14ac:dyDescent="0.2">
      <c r="A219" s="64"/>
      <c r="B219" s="59"/>
      <c r="C219" s="58"/>
      <c r="D219" s="58"/>
      <c r="E219" s="65"/>
    </row>
    <row r="220" spans="1:5" ht="15" customHeight="1" x14ac:dyDescent="0.2">
      <c r="A220" s="84"/>
      <c r="B220" s="84"/>
      <c r="C220" s="66" t="s">
        <v>49</v>
      </c>
      <c r="D220" s="114" t="s">
        <v>63</v>
      </c>
      <c r="E220" s="68" t="s">
        <v>51</v>
      </c>
    </row>
    <row r="221" spans="1:5" ht="15" customHeight="1" x14ac:dyDescent="0.2">
      <c r="A221" s="84"/>
      <c r="B221" s="84"/>
      <c r="C221" s="121">
        <v>6113</v>
      </c>
      <c r="D221" s="78" t="s">
        <v>64</v>
      </c>
      <c r="E221" s="82">
        <v>120000</v>
      </c>
    </row>
    <row r="222" spans="1:5" ht="15" customHeight="1" x14ac:dyDescent="0.2">
      <c r="A222" s="96"/>
      <c r="B222" s="96"/>
      <c r="C222" s="71" t="s">
        <v>53</v>
      </c>
      <c r="D222" s="72"/>
      <c r="E222" s="73">
        <f>SUM(E221:E221)</f>
        <v>120000</v>
      </c>
    </row>
    <row r="223" spans="1:5" ht="15" customHeight="1" x14ac:dyDescent="0.2"/>
    <row r="224" spans="1:5" ht="15" customHeight="1" x14ac:dyDescent="0.2"/>
    <row r="225" spans="1:5" ht="15" customHeight="1" x14ac:dyDescent="0.25">
      <c r="A225" s="37" t="s">
        <v>233</v>
      </c>
    </row>
    <row r="226" spans="1:5" ht="15" customHeight="1" x14ac:dyDescent="0.2">
      <c r="A226" s="168" t="s">
        <v>234</v>
      </c>
      <c r="B226" s="168"/>
      <c r="C226" s="168"/>
      <c r="D226" s="168"/>
      <c r="E226" s="168"/>
    </row>
    <row r="227" spans="1:5" ht="15" customHeight="1" x14ac:dyDescent="0.2">
      <c r="A227" s="168"/>
      <c r="B227" s="168"/>
      <c r="C227" s="168"/>
      <c r="D227" s="168"/>
      <c r="E227" s="168"/>
    </row>
    <row r="228" spans="1:5" ht="15" customHeight="1" x14ac:dyDescent="0.2">
      <c r="A228" s="165" t="s">
        <v>235</v>
      </c>
      <c r="B228" s="165"/>
      <c r="C228" s="165"/>
      <c r="D228" s="165"/>
      <c r="E228" s="165"/>
    </row>
    <row r="229" spans="1:5" ht="15" customHeight="1" x14ac:dyDescent="0.2">
      <c r="A229" s="165"/>
      <c r="B229" s="165"/>
      <c r="C229" s="165"/>
      <c r="D229" s="165"/>
      <c r="E229" s="165"/>
    </row>
    <row r="230" spans="1:5" ht="15" customHeight="1" x14ac:dyDescent="0.2">
      <c r="A230" s="165"/>
      <c r="B230" s="165"/>
      <c r="C230" s="165"/>
      <c r="D230" s="165"/>
      <c r="E230" s="165"/>
    </row>
    <row r="231" spans="1:5" ht="15" customHeight="1" x14ac:dyDescent="0.2">
      <c r="A231" s="165"/>
      <c r="B231" s="165"/>
      <c r="C231" s="165"/>
      <c r="D231" s="165"/>
      <c r="E231" s="165"/>
    </row>
    <row r="232" spans="1:5" ht="15" customHeight="1" x14ac:dyDescent="0.2">
      <c r="A232" s="165"/>
      <c r="B232" s="165"/>
      <c r="C232" s="165"/>
      <c r="D232" s="165"/>
      <c r="E232" s="165"/>
    </row>
    <row r="233" spans="1:5" ht="15" customHeight="1" x14ac:dyDescent="0.2">
      <c r="A233" s="165"/>
      <c r="B233" s="165"/>
      <c r="C233" s="165"/>
      <c r="D233" s="165"/>
      <c r="E233" s="165"/>
    </row>
    <row r="234" spans="1:5" ht="15" customHeight="1" x14ac:dyDescent="0.2">
      <c r="A234" s="165"/>
      <c r="B234" s="165"/>
      <c r="C234" s="165"/>
      <c r="D234" s="165"/>
      <c r="E234" s="165"/>
    </row>
    <row r="235" spans="1:5" ht="15" customHeight="1" x14ac:dyDescent="0.2">
      <c r="A235" s="165"/>
      <c r="B235" s="165"/>
      <c r="C235" s="165"/>
      <c r="D235" s="165"/>
      <c r="E235" s="165"/>
    </row>
    <row r="236" spans="1:5" ht="15" customHeight="1" x14ac:dyDescent="0.2">
      <c r="A236" s="165"/>
      <c r="B236" s="165"/>
      <c r="C236" s="165"/>
      <c r="D236" s="165"/>
      <c r="E236" s="165"/>
    </row>
    <row r="237" spans="1:5" ht="15" customHeight="1" x14ac:dyDescent="0.2">
      <c r="A237" s="163"/>
      <c r="B237" s="163"/>
      <c r="C237" s="163"/>
      <c r="D237" s="163"/>
      <c r="E237" s="163"/>
    </row>
    <row r="238" spans="1:5" ht="15" customHeight="1" x14ac:dyDescent="0.25">
      <c r="A238" s="57" t="s">
        <v>17</v>
      </c>
      <c r="B238" s="58"/>
      <c r="C238" s="58"/>
      <c r="D238" s="58"/>
      <c r="E238" s="58"/>
    </row>
    <row r="239" spans="1:5" ht="15" customHeight="1" x14ac:dyDescent="0.2">
      <c r="A239" s="64" t="s">
        <v>58</v>
      </c>
      <c r="B239" s="58"/>
      <c r="C239" s="58"/>
      <c r="D239" s="58"/>
      <c r="E239" s="60" t="s">
        <v>59</v>
      </c>
    </row>
    <row r="240" spans="1:5" ht="15" customHeight="1" x14ac:dyDescent="0.25">
      <c r="A240" s="57"/>
      <c r="B240" s="59"/>
      <c r="C240" s="58"/>
      <c r="D240" s="58"/>
      <c r="E240" s="65"/>
    </row>
    <row r="241" spans="1:5" ht="15" customHeight="1" x14ac:dyDescent="0.2">
      <c r="A241" s="84"/>
      <c r="B241" s="84"/>
      <c r="C241" s="66" t="s">
        <v>49</v>
      </c>
      <c r="D241" s="114" t="s">
        <v>63</v>
      </c>
      <c r="E241" s="68" t="s">
        <v>51</v>
      </c>
    </row>
    <row r="242" spans="1:5" ht="15" customHeight="1" x14ac:dyDescent="0.2">
      <c r="A242" s="115"/>
      <c r="B242" s="95"/>
      <c r="C242" s="123">
        <v>6409</v>
      </c>
      <c r="D242" s="78" t="s">
        <v>83</v>
      </c>
      <c r="E242" s="124">
        <v>-80000</v>
      </c>
    </row>
    <row r="243" spans="1:5" ht="15" customHeight="1" x14ac:dyDescent="0.2">
      <c r="A243" s="88"/>
      <c r="B243" s="125"/>
      <c r="C243" s="71" t="s">
        <v>53</v>
      </c>
      <c r="D243" s="72"/>
      <c r="E243" s="73">
        <f>E242</f>
        <v>-80000</v>
      </c>
    </row>
    <row r="244" spans="1:5" ht="15" customHeight="1" x14ac:dyDescent="0.2"/>
    <row r="245" spans="1:5" ht="15" customHeight="1" x14ac:dyDescent="0.25">
      <c r="A245" s="57" t="s">
        <v>17</v>
      </c>
      <c r="B245" s="58"/>
      <c r="C245" s="58"/>
      <c r="D245" s="58"/>
      <c r="E245" s="59"/>
    </row>
    <row r="246" spans="1:5" ht="15" customHeight="1" x14ac:dyDescent="0.2">
      <c r="A246" s="64" t="s">
        <v>68</v>
      </c>
      <c r="B246" s="83"/>
      <c r="C246" s="83"/>
      <c r="D246" s="83"/>
      <c r="E246" s="59" t="s">
        <v>69</v>
      </c>
    </row>
    <row r="247" spans="1:5" ht="15" customHeight="1" x14ac:dyDescent="0.2">
      <c r="A247" s="64"/>
      <c r="B247" s="59"/>
      <c r="C247" s="58"/>
      <c r="D247" s="58"/>
      <c r="E247" s="65"/>
    </row>
    <row r="248" spans="1:5" ht="15" customHeight="1" x14ac:dyDescent="0.2">
      <c r="A248" s="84"/>
      <c r="B248" s="45" t="s">
        <v>48</v>
      </c>
      <c r="C248" s="66" t="s">
        <v>49</v>
      </c>
      <c r="D248" s="85" t="s">
        <v>50</v>
      </c>
      <c r="E248" s="68" t="s">
        <v>51</v>
      </c>
    </row>
    <row r="249" spans="1:5" ht="15" customHeight="1" x14ac:dyDescent="0.2">
      <c r="A249" s="84"/>
      <c r="B249" s="69">
        <v>303</v>
      </c>
      <c r="C249" s="77"/>
      <c r="D249" s="87" t="s">
        <v>70</v>
      </c>
      <c r="E249" s="82">
        <v>80000</v>
      </c>
    </row>
    <row r="250" spans="1:5" ht="15" customHeight="1" x14ac:dyDescent="0.2">
      <c r="A250" s="96"/>
      <c r="B250" s="89"/>
      <c r="C250" s="71" t="s">
        <v>53</v>
      </c>
      <c r="D250" s="90"/>
      <c r="E250" s="91">
        <f>SUM(E249:E249)</f>
        <v>80000</v>
      </c>
    </row>
    <row r="251" spans="1:5" ht="15" customHeight="1" x14ac:dyDescent="0.25">
      <c r="A251" s="37"/>
    </row>
    <row r="252" spans="1:5" ht="15" customHeight="1" x14ac:dyDescent="0.25">
      <c r="A252" s="37"/>
    </row>
    <row r="253" spans="1:5" ht="15" customHeight="1" x14ac:dyDescent="0.25">
      <c r="A253" s="37"/>
    </row>
    <row r="254" spans="1:5" ht="15" customHeight="1" x14ac:dyDescent="0.25">
      <c r="A254" s="37"/>
    </row>
    <row r="255" spans="1:5" ht="15" customHeight="1" x14ac:dyDescent="0.25">
      <c r="A255" s="37"/>
    </row>
    <row r="256" spans="1:5" ht="15" customHeight="1" x14ac:dyDescent="0.25">
      <c r="A256" s="37"/>
    </row>
    <row r="257" spans="1:5" ht="15" customHeight="1" x14ac:dyDescent="0.25">
      <c r="A257" s="37"/>
    </row>
    <row r="258" spans="1:5" ht="15" customHeight="1" x14ac:dyDescent="0.25">
      <c r="A258" s="37"/>
    </row>
    <row r="259" spans="1:5" ht="15" customHeight="1" x14ac:dyDescent="0.25">
      <c r="A259" s="37"/>
    </row>
    <row r="260" spans="1:5" ht="15" customHeight="1" x14ac:dyDescent="0.25">
      <c r="A260" s="37"/>
    </row>
    <row r="261" spans="1:5" ht="15" customHeight="1" x14ac:dyDescent="0.25">
      <c r="A261" s="37"/>
    </row>
    <row r="262" spans="1:5" ht="15" customHeight="1" x14ac:dyDescent="0.25">
      <c r="A262" s="37" t="s">
        <v>236</v>
      </c>
    </row>
    <row r="263" spans="1:5" ht="15" customHeight="1" x14ac:dyDescent="0.2">
      <c r="A263" s="168" t="s">
        <v>81</v>
      </c>
      <c r="B263" s="168"/>
      <c r="C263" s="168"/>
      <c r="D263" s="168"/>
      <c r="E263" s="168"/>
    </row>
    <row r="264" spans="1:5" ht="15" customHeight="1" x14ac:dyDescent="0.2">
      <c r="A264" s="168"/>
      <c r="B264" s="168"/>
      <c r="C264" s="168"/>
      <c r="D264" s="168"/>
      <c r="E264" s="168"/>
    </row>
    <row r="265" spans="1:5" ht="15" customHeight="1" x14ac:dyDescent="0.2">
      <c r="A265" s="165" t="s">
        <v>237</v>
      </c>
      <c r="B265" s="165"/>
      <c r="C265" s="165"/>
      <c r="D265" s="165"/>
      <c r="E265" s="165"/>
    </row>
    <row r="266" spans="1:5" ht="15" customHeight="1" x14ac:dyDescent="0.2">
      <c r="A266" s="165"/>
      <c r="B266" s="165"/>
      <c r="C266" s="165"/>
      <c r="D266" s="165"/>
      <c r="E266" s="165"/>
    </row>
    <row r="267" spans="1:5" ht="15" customHeight="1" x14ac:dyDescent="0.2">
      <c r="A267" s="165"/>
      <c r="B267" s="165"/>
      <c r="C267" s="165"/>
      <c r="D267" s="165"/>
      <c r="E267" s="165"/>
    </row>
    <row r="268" spans="1:5" ht="15" customHeight="1" x14ac:dyDescent="0.2">
      <c r="A268" s="165"/>
      <c r="B268" s="165"/>
      <c r="C268" s="165"/>
      <c r="D268" s="165"/>
      <c r="E268" s="165"/>
    </row>
    <row r="269" spans="1:5" ht="15" customHeight="1" x14ac:dyDescent="0.2">
      <c r="A269" s="165"/>
      <c r="B269" s="165"/>
      <c r="C269" s="165"/>
      <c r="D269" s="165"/>
      <c r="E269" s="165"/>
    </row>
    <row r="270" spans="1:5" ht="15" customHeight="1" x14ac:dyDescent="0.2">
      <c r="A270" s="165"/>
      <c r="B270" s="165"/>
      <c r="C270" s="165"/>
      <c r="D270" s="165"/>
      <c r="E270" s="165"/>
    </row>
    <row r="271" spans="1:5" ht="15" customHeight="1" x14ac:dyDescent="0.2">
      <c r="A271" s="165"/>
      <c r="B271" s="165"/>
      <c r="C271" s="165"/>
      <c r="D271" s="165"/>
      <c r="E271" s="165"/>
    </row>
    <row r="272" spans="1:5" ht="15" customHeight="1" x14ac:dyDescent="0.2">
      <c r="A272" s="165"/>
      <c r="B272" s="165"/>
      <c r="C272" s="165"/>
      <c r="D272" s="165"/>
      <c r="E272" s="165"/>
    </row>
    <row r="273" spans="1:5" ht="15" customHeight="1" x14ac:dyDescent="0.2">
      <c r="A273" s="165"/>
      <c r="B273" s="165"/>
      <c r="C273" s="165"/>
      <c r="D273" s="165"/>
      <c r="E273" s="165"/>
    </row>
    <row r="274" spans="1:5" ht="15" customHeight="1" x14ac:dyDescent="0.2"/>
    <row r="275" spans="1:5" ht="15" customHeight="1" x14ac:dyDescent="0.25">
      <c r="A275" s="39" t="s">
        <v>17</v>
      </c>
      <c r="B275" s="40"/>
      <c r="C275" s="40"/>
      <c r="D275" s="40"/>
      <c r="E275" s="40"/>
    </row>
    <row r="276" spans="1:5" ht="15" customHeight="1" x14ac:dyDescent="0.2">
      <c r="A276" s="41" t="s">
        <v>58</v>
      </c>
      <c r="B276" s="40"/>
      <c r="C276" s="40"/>
      <c r="D276" s="40"/>
      <c r="E276" s="42" t="s">
        <v>59</v>
      </c>
    </row>
    <row r="277" spans="1:5" ht="15" customHeight="1" x14ac:dyDescent="0.25">
      <c r="A277" s="39"/>
      <c r="B277" s="101"/>
      <c r="C277" s="40"/>
      <c r="D277" s="40"/>
      <c r="E277" s="44"/>
    </row>
    <row r="278" spans="1:5" ht="15" customHeight="1" x14ac:dyDescent="0.2">
      <c r="B278" s="45" t="s">
        <v>48</v>
      </c>
      <c r="C278" s="45" t="s">
        <v>49</v>
      </c>
      <c r="D278" s="76" t="s">
        <v>63</v>
      </c>
      <c r="E278" s="68" t="s">
        <v>51</v>
      </c>
    </row>
    <row r="279" spans="1:5" ht="15" customHeight="1" x14ac:dyDescent="0.2">
      <c r="B279" s="102">
        <v>13307</v>
      </c>
      <c r="C279" s="103">
        <v>4324</v>
      </c>
      <c r="D279" s="104" t="s">
        <v>83</v>
      </c>
      <c r="E279" s="105">
        <v>-115520</v>
      </c>
    </row>
    <row r="280" spans="1:5" ht="15" customHeight="1" x14ac:dyDescent="0.2">
      <c r="B280" s="89"/>
      <c r="C280" s="52" t="s">
        <v>53</v>
      </c>
      <c r="D280" s="53"/>
      <c r="E280" s="54">
        <f>SUM(E279:E279)</f>
        <v>-115520</v>
      </c>
    </row>
    <row r="281" spans="1:5" ht="15" customHeight="1" x14ac:dyDescent="0.2"/>
    <row r="282" spans="1:5" ht="15" customHeight="1" x14ac:dyDescent="0.25">
      <c r="A282" s="57" t="s">
        <v>17</v>
      </c>
      <c r="B282" s="58"/>
      <c r="C282" s="58"/>
      <c r="D282" s="58"/>
      <c r="E282" s="58"/>
    </row>
    <row r="283" spans="1:5" ht="15" customHeight="1" x14ac:dyDescent="0.2">
      <c r="A283" s="64" t="s">
        <v>84</v>
      </c>
      <c r="B283" s="83"/>
      <c r="C283" s="83"/>
      <c r="D283" s="83"/>
      <c r="E283" s="83" t="s">
        <v>85</v>
      </c>
    </row>
    <row r="284" spans="1:5" ht="15" customHeight="1" x14ac:dyDescent="0.2">
      <c r="A284" s="83"/>
      <c r="B284" s="106"/>
      <c r="C284" s="58"/>
      <c r="D284" s="83"/>
      <c r="E284" s="107"/>
    </row>
    <row r="285" spans="1:5" ht="15" customHeight="1" x14ac:dyDescent="0.2">
      <c r="B285" s="45" t="s">
        <v>48</v>
      </c>
      <c r="C285" s="66" t="s">
        <v>49</v>
      </c>
      <c r="D285" s="85" t="s">
        <v>50</v>
      </c>
      <c r="E285" s="68" t="s">
        <v>51</v>
      </c>
    </row>
    <row r="286" spans="1:5" ht="15" customHeight="1" x14ac:dyDescent="0.2">
      <c r="B286" s="102">
        <v>13307</v>
      </c>
      <c r="C286" s="108"/>
      <c r="D286" s="87" t="s">
        <v>86</v>
      </c>
      <c r="E286" s="109">
        <v>44080</v>
      </c>
    </row>
    <row r="287" spans="1:5" ht="15" customHeight="1" x14ac:dyDescent="0.2">
      <c r="B287" s="89"/>
      <c r="C287" s="71" t="s">
        <v>53</v>
      </c>
      <c r="D287" s="90"/>
      <c r="E287" s="91">
        <f>SUM(E286:E286)</f>
        <v>44080</v>
      </c>
    </row>
    <row r="288" spans="1:5" ht="15" customHeight="1" x14ac:dyDescent="0.2">
      <c r="A288" s="83"/>
      <c r="B288" s="83"/>
      <c r="C288" s="83"/>
      <c r="D288" s="83"/>
      <c r="E288" s="83"/>
    </row>
    <row r="289" spans="1:5" ht="15" customHeight="1" x14ac:dyDescent="0.25">
      <c r="A289" s="57" t="s">
        <v>17</v>
      </c>
      <c r="B289" s="58"/>
      <c r="C289" s="58"/>
      <c r="D289" s="58"/>
      <c r="E289" s="58"/>
    </row>
    <row r="290" spans="1:5" ht="15" customHeight="1" x14ac:dyDescent="0.2">
      <c r="A290" s="64" t="s">
        <v>87</v>
      </c>
      <c r="B290" s="83"/>
      <c r="C290" s="83"/>
      <c r="D290" s="83"/>
      <c r="E290" s="83" t="s">
        <v>88</v>
      </c>
    </row>
    <row r="291" spans="1:5" ht="15" customHeight="1" x14ac:dyDescent="0.2">
      <c r="A291" s="83"/>
      <c r="B291" s="106"/>
      <c r="C291" s="58"/>
      <c r="D291" s="83"/>
      <c r="E291" s="107"/>
    </row>
    <row r="292" spans="1:5" ht="15" customHeight="1" x14ac:dyDescent="0.2">
      <c r="A292" s="110"/>
      <c r="B292" s="45" t="s">
        <v>48</v>
      </c>
      <c r="C292" s="66" t="s">
        <v>49</v>
      </c>
      <c r="D292" s="85" t="s">
        <v>50</v>
      </c>
      <c r="E292" s="68" t="s">
        <v>51</v>
      </c>
    </row>
    <row r="293" spans="1:5" ht="15" customHeight="1" x14ac:dyDescent="0.2">
      <c r="A293" s="111"/>
      <c r="B293" s="102">
        <v>13307</v>
      </c>
      <c r="C293" s="108"/>
      <c r="D293" s="87" t="s">
        <v>86</v>
      </c>
      <c r="E293" s="112">
        <v>71440</v>
      </c>
    </row>
    <row r="294" spans="1:5" ht="15" customHeight="1" x14ac:dyDescent="0.2">
      <c r="A294" s="113"/>
      <c r="B294" s="89"/>
      <c r="C294" s="71" t="s">
        <v>53</v>
      </c>
      <c r="D294" s="90"/>
      <c r="E294" s="91">
        <f>SUM(E293)</f>
        <v>71440</v>
      </c>
    </row>
    <row r="295" spans="1:5" ht="15" customHeight="1" x14ac:dyDescent="0.25">
      <c r="A295" s="37"/>
    </row>
    <row r="296" spans="1:5" ht="15" customHeight="1" x14ac:dyDescent="0.25">
      <c r="A296" s="37"/>
    </row>
    <row r="297" spans="1:5" ht="15" customHeight="1" x14ac:dyDescent="0.25">
      <c r="A297" s="37" t="s">
        <v>238</v>
      </c>
    </row>
    <row r="298" spans="1:5" ht="15" customHeight="1" x14ac:dyDescent="0.2">
      <c r="A298" s="168" t="s">
        <v>120</v>
      </c>
      <c r="B298" s="168"/>
      <c r="C298" s="168"/>
      <c r="D298" s="168"/>
      <c r="E298" s="168"/>
    </row>
    <row r="299" spans="1:5" ht="15" customHeight="1" x14ac:dyDescent="0.2">
      <c r="A299" s="168"/>
      <c r="B299" s="168"/>
      <c r="C299" s="168"/>
      <c r="D299" s="168"/>
      <c r="E299" s="168"/>
    </row>
    <row r="300" spans="1:5" ht="15" customHeight="1" x14ac:dyDescent="0.2">
      <c r="A300" s="165" t="s">
        <v>239</v>
      </c>
      <c r="B300" s="165"/>
      <c r="C300" s="165"/>
      <c r="D300" s="165"/>
      <c r="E300" s="165"/>
    </row>
    <row r="301" spans="1:5" ht="15" customHeight="1" x14ac:dyDescent="0.2">
      <c r="A301" s="165"/>
      <c r="B301" s="165"/>
      <c r="C301" s="165"/>
      <c r="D301" s="165"/>
      <c r="E301" s="165"/>
    </row>
    <row r="302" spans="1:5" ht="15" customHeight="1" x14ac:dyDescent="0.2">
      <c r="A302" s="165"/>
      <c r="B302" s="165"/>
      <c r="C302" s="165"/>
      <c r="D302" s="165"/>
      <c r="E302" s="165"/>
    </row>
    <row r="303" spans="1:5" ht="15" customHeight="1" x14ac:dyDescent="0.2">
      <c r="A303" s="165"/>
      <c r="B303" s="165"/>
      <c r="C303" s="165"/>
      <c r="D303" s="165"/>
      <c r="E303" s="165"/>
    </row>
    <row r="304" spans="1:5" ht="15" customHeight="1" x14ac:dyDescent="0.2">
      <c r="A304" s="165"/>
      <c r="B304" s="165"/>
      <c r="C304" s="165"/>
      <c r="D304" s="165"/>
      <c r="E304" s="165"/>
    </row>
    <row r="305" spans="1:5" ht="15" customHeight="1" x14ac:dyDescent="0.2">
      <c r="A305" s="165"/>
      <c r="B305" s="165"/>
      <c r="C305" s="165"/>
      <c r="D305" s="165"/>
      <c r="E305" s="165"/>
    </row>
    <row r="306" spans="1:5" ht="15" customHeight="1" x14ac:dyDescent="0.2">
      <c r="A306" s="165"/>
      <c r="B306" s="165"/>
      <c r="C306" s="165"/>
      <c r="D306" s="165"/>
      <c r="E306" s="165"/>
    </row>
    <row r="307" spans="1:5" ht="15" customHeight="1" x14ac:dyDescent="0.2">
      <c r="A307" s="58"/>
      <c r="B307" s="132"/>
      <c r="C307" s="133"/>
      <c r="D307" s="58"/>
      <c r="E307" s="134"/>
    </row>
    <row r="308" spans="1:5" ht="15" customHeight="1" x14ac:dyDescent="0.2">
      <c r="A308" s="58"/>
      <c r="B308" s="132"/>
      <c r="C308" s="133"/>
      <c r="D308" s="58"/>
      <c r="E308" s="134"/>
    </row>
    <row r="309" spans="1:5" ht="15" customHeight="1" x14ac:dyDescent="0.2">
      <c r="A309" s="58"/>
      <c r="B309" s="132"/>
      <c r="C309" s="133"/>
      <c r="D309" s="58"/>
      <c r="E309" s="134"/>
    </row>
    <row r="310" spans="1:5" ht="15" customHeight="1" x14ac:dyDescent="0.2">
      <c r="A310" s="58"/>
      <c r="B310" s="132"/>
      <c r="C310" s="133"/>
      <c r="D310" s="58"/>
      <c r="E310" s="134"/>
    </row>
    <row r="311" spans="1:5" ht="15" customHeight="1" x14ac:dyDescent="0.2">
      <c r="A311" s="58"/>
      <c r="B311" s="132"/>
      <c r="C311" s="133"/>
      <c r="D311" s="58"/>
      <c r="E311" s="134"/>
    </row>
    <row r="312" spans="1:5" ht="15" customHeight="1" x14ac:dyDescent="0.2">
      <c r="A312" s="58"/>
      <c r="B312" s="132"/>
      <c r="C312" s="133"/>
      <c r="D312" s="58"/>
      <c r="E312" s="134"/>
    </row>
    <row r="313" spans="1:5" ht="15" customHeight="1" x14ac:dyDescent="0.2">
      <c r="A313" s="58"/>
      <c r="B313" s="132"/>
      <c r="C313" s="133"/>
      <c r="D313" s="58"/>
      <c r="E313" s="134"/>
    </row>
    <row r="314" spans="1:5" ht="15" customHeight="1" x14ac:dyDescent="0.25">
      <c r="A314" s="57" t="s">
        <v>17</v>
      </c>
      <c r="B314" s="58"/>
      <c r="C314" s="58"/>
      <c r="D314" s="58"/>
      <c r="E314" s="59"/>
    </row>
    <row r="315" spans="1:5" ht="15" customHeight="1" x14ac:dyDescent="0.2">
      <c r="A315" s="64" t="s">
        <v>122</v>
      </c>
      <c r="B315" s="58"/>
      <c r="C315" s="58"/>
      <c r="D315" s="58"/>
      <c r="E315" s="60" t="s">
        <v>123</v>
      </c>
    </row>
    <row r="316" spans="1:5" ht="15" customHeight="1" x14ac:dyDescent="0.2">
      <c r="A316" s="64"/>
      <c r="B316" s="59"/>
      <c r="C316" s="58"/>
      <c r="D316" s="58"/>
      <c r="E316" s="65"/>
    </row>
    <row r="317" spans="1:5" ht="15" customHeight="1" x14ac:dyDescent="0.2">
      <c r="A317" s="84"/>
      <c r="B317" s="84"/>
      <c r="C317" s="66" t="s">
        <v>49</v>
      </c>
      <c r="D317" s="114" t="s">
        <v>63</v>
      </c>
      <c r="E317" s="45" t="s">
        <v>51</v>
      </c>
    </row>
    <row r="318" spans="1:5" ht="15" customHeight="1" x14ac:dyDescent="0.2">
      <c r="A318" s="86"/>
      <c r="B318" s="95"/>
      <c r="C318" s="121">
        <v>5273</v>
      </c>
      <c r="D318" s="78" t="s">
        <v>83</v>
      </c>
      <c r="E318" s="82">
        <v>-70000</v>
      </c>
    </row>
    <row r="319" spans="1:5" ht="15" customHeight="1" x14ac:dyDescent="0.2">
      <c r="A319" s="86"/>
      <c r="B319" s="95"/>
      <c r="C319" s="121">
        <v>5273</v>
      </c>
      <c r="D319" s="78" t="s">
        <v>64</v>
      </c>
      <c r="E319" s="82">
        <v>70000</v>
      </c>
    </row>
    <row r="320" spans="1:5" ht="15" customHeight="1" x14ac:dyDescent="0.2">
      <c r="A320" s="96"/>
      <c r="B320" s="96"/>
      <c r="C320" s="71" t="s">
        <v>53</v>
      </c>
      <c r="D320" s="99"/>
      <c r="E320" s="73">
        <f>SUM(E318:E319)</f>
        <v>0</v>
      </c>
    </row>
    <row r="321" spans="1:5" ht="15" customHeight="1" x14ac:dyDescent="0.2"/>
    <row r="322" spans="1:5" ht="15" customHeight="1" x14ac:dyDescent="0.2"/>
    <row r="323" spans="1:5" ht="15" customHeight="1" x14ac:dyDescent="0.25">
      <c r="A323" s="37" t="s">
        <v>240</v>
      </c>
    </row>
    <row r="324" spans="1:5" ht="15" customHeight="1" x14ac:dyDescent="0.2">
      <c r="A324" s="168" t="s">
        <v>146</v>
      </c>
      <c r="B324" s="168"/>
      <c r="C324" s="168"/>
      <c r="D324" s="168"/>
      <c r="E324" s="168"/>
    </row>
    <row r="325" spans="1:5" ht="15" customHeight="1" x14ac:dyDescent="0.2">
      <c r="A325" s="168"/>
      <c r="B325" s="168"/>
      <c r="C325" s="168"/>
      <c r="D325" s="168"/>
      <c r="E325" s="168"/>
    </row>
    <row r="326" spans="1:5" ht="15" customHeight="1" x14ac:dyDescent="0.2">
      <c r="A326" s="165" t="s">
        <v>241</v>
      </c>
      <c r="B326" s="165"/>
      <c r="C326" s="165"/>
      <c r="D326" s="165"/>
      <c r="E326" s="165"/>
    </row>
    <row r="327" spans="1:5" ht="15" customHeight="1" x14ac:dyDescent="0.2">
      <c r="A327" s="165"/>
      <c r="B327" s="165"/>
      <c r="C327" s="165"/>
      <c r="D327" s="165"/>
      <c r="E327" s="165"/>
    </row>
    <row r="328" spans="1:5" ht="15" customHeight="1" x14ac:dyDescent="0.2">
      <c r="A328" s="165"/>
      <c r="B328" s="165"/>
      <c r="C328" s="165"/>
      <c r="D328" s="165"/>
      <c r="E328" s="165"/>
    </row>
    <row r="329" spans="1:5" ht="15" customHeight="1" x14ac:dyDescent="0.2">
      <c r="A329" s="165"/>
      <c r="B329" s="165"/>
      <c r="C329" s="165"/>
      <c r="D329" s="165"/>
      <c r="E329" s="165"/>
    </row>
    <row r="330" spans="1:5" ht="15" customHeight="1" x14ac:dyDescent="0.2">
      <c r="A330" s="165"/>
      <c r="B330" s="165"/>
      <c r="C330" s="165"/>
      <c r="D330" s="165"/>
      <c r="E330" s="165"/>
    </row>
    <row r="331" spans="1:5" ht="15" customHeight="1" x14ac:dyDescent="0.2">
      <c r="A331" s="165"/>
      <c r="B331" s="165"/>
      <c r="C331" s="165"/>
      <c r="D331" s="165"/>
      <c r="E331" s="165"/>
    </row>
    <row r="332" spans="1:5" ht="15" customHeight="1" x14ac:dyDescent="0.2">
      <c r="A332" s="165"/>
      <c r="B332" s="165"/>
      <c r="C332" s="165"/>
      <c r="D332" s="165"/>
      <c r="E332" s="165"/>
    </row>
    <row r="333" spans="1:5" ht="15" customHeight="1" x14ac:dyDescent="0.2"/>
    <row r="334" spans="1:5" ht="15" customHeight="1" x14ac:dyDescent="0.25">
      <c r="A334" s="39" t="s">
        <v>17</v>
      </c>
      <c r="B334" s="40"/>
      <c r="C334" s="40"/>
      <c r="D334" s="40"/>
      <c r="E334" s="43"/>
    </row>
    <row r="335" spans="1:5" ht="15" customHeight="1" x14ac:dyDescent="0.2">
      <c r="A335" s="64" t="s">
        <v>84</v>
      </c>
      <c r="B335" s="83"/>
      <c r="C335" s="83"/>
      <c r="D335" s="83"/>
      <c r="E335" s="83" t="s">
        <v>85</v>
      </c>
    </row>
    <row r="336" spans="1:5" ht="15" customHeight="1" x14ac:dyDescent="0.2"/>
    <row r="337" spans="1:5" ht="15" customHeight="1" x14ac:dyDescent="0.2">
      <c r="C337" s="66" t="s">
        <v>49</v>
      </c>
      <c r="D337" s="114" t="s">
        <v>63</v>
      </c>
      <c r="E337" s="45" t="s">
        <v>51</v>
      </c>
    </row>
    <row r="338" spans="1:5" ht="15" customHeight="1" x14ac:dyDescent="0.2">
      <c r="C338" s="121">
        <v>4349</v>
      </c>
      <c r="D338" s="128" t="s">
        <v>76</v>
      </c>
      <c r="E338" s="82">
        <v>-24000</v>
      </c>
    </row>
    <row r="339" spans="1:5" ht="15" customHeight="1" x14ac:dyDescent="0.2">
      <c r="C339" s="121">
        <v>4349</v>
      </c>
      <c r="D339" s="99" t="s">
        <v>79</v>
      </c>
      <c r="E339" s="82">
        <v>-9000</v>
      </c>
    </row>
    <row r="340" spans="1:5" ht="15" customHeight="1" x14ac:dyDescent="0.2">
      <c r="C340" s="121">
        <v>4349</v>
      </c>
      <c r="D340" s="78" t="s">
        <v>94</v>
      </c>
      <c r="E340" s="82">
        <v>33000</v>
      </c>
    </row>
    <row r="341" spans="1:5" ht="15" customHeight="1" x14ac:dyDescent="0.2">
      <c r="C341" s="71" t="s">
        <v>53</v>
      </c>
      <c r="D341" s="99"/>
      <c r="E341" s="73">
        <f>SUM(E338:E340)</f>
        <v>0</v>
      </c>
    </row>
    <row r="342" spans="1:5" ht="15" customHeight="1" x14ac:dyDescent="0.2"/>
    <row r="343" spans="1:5" ht="15" customHeight="1" x14ac:dyDescent="0.2"/>
    <row r="344" spans="1:5" ht="15" customHeight="1" x14ac:dyDescent="0.25">
      <c r="A344" s="37" t="s">
        <v>242</v>
      </c>
    </row>
    <row r="345" spans="1:5" ht="15" customHeight="1" x14ac:dyDescent="0.2">
      <c r="A345" s="168" t="s">
        <v>150</v>
      </c>
      <c r="B345" s="168"/>
      <c r="C345" s="168"/>
      <c r="D345" s="168"/>
      <c r="E345" s="168"/>
    </row>
    <row r="346" spans="1:5" ht="15" customHeight="1" x14ac:dyDescent="0.2">
      <c r="A346" s="168"/>
      <c r="B346" s="168"/>
      <c r="C346" s="168"/>
      <c r="D346" s="168"/>
      <c r="E346" s="168"/>
    </row>
    <row r="347" spans="1:5" ht="15" customHeight="1" x14ac:dyDescent="0.2">
      <c r="A347" s="169" t="s">
        <v>243</v>
      </c>
      <c r="B347" s="169"/>
      <c r="C347" s="169"/>
      <c r="D347" s="169"/>
      <c r="E347" s="169"/>
    </row>
    <row r="348" spans="1:5" ht="15" customHeight="1" x14ac:dyDescent="0.2">
      <c r="A348" s="169"/>
      <c r="B348" s="169"/>
      <c r="C348" s="169"/>
      <c r="D348" s="169"/>
      <c r="E348" s="169"/>
    </row>
    <row r="349" spans="1:5" ht="15" customHeight="1" x14ac:dyDescent="0.2">
      <c r="A349" s="169"/>
      <c r="B349" s="169"/>
      <c r="C349" s="169"/>
      <c r="D349" s="169"/>
      <c r="E349" s="169"/>
    </row>
    <row r="350" spans="1:5" ht="15" customHeight="1" x14ac:dyDescent="0.2">
      <c r="A350" s="169"/>
      <c r="B350" s="169"/>
      <c r="C350" s="169"/>
      <c r="D350" s="169"/>
      <c r="E350" s="169"/>
    </row>
    <row r="351" spans="1:5" ht="15" customHeight="1" x14ac:dyDescent="0.2">
      <c r="A351" s="169"/>
      <c r="B351" s="169"/>
      <c r="C351" s="169"/>
      <c r="D351" s="169"/>
      <c r="E351" s="169"/>
    </row>
    <row r="352" spans="1:5" ht="15" customHeight="1" x14ac:dyDescent="0.2">
      <c r="A352" s="169"/>
      <c r="B352" s="169"/>
      <c r="C352" s="169"/>
      <c r="D352" s="169"/>
      <c r="E352" s="169"/>
    </row>
    <row r="353" spans="1:5" ht="15" customHeight="1" x14ac:dyDescent="0.2">
      <c r="A353" s="169"/>
      <c r="B353" s="169"/>
      <c r="C353" s="169"/>
      <c r="D353" s="169"/>
      <c r="E353" s="169"/>
    </row>
    <row r="354" spans="1:5" ht="15" customHeight="1" x14ac:dyDescent="0.2">
      <c r="A354" s="169"/>
      <c r="B354" s="169"/>
      <c r="C354" s="169"/>
      <c r="D354" s="169"/>
      <c r="E354" s="169"/>
    </row>
    <row r="355" spans="1:5" ht="15" customHeight="1" x14ac:dyDescent="0.2"/>
    <row r="356" spans="1:5" ht="15" customHeight="1" x14ac:dyDescent="0.25">
      <c r="A356" s="57" t="s">
        <v>17</v>
      </c>
      <c r="B356" s="58"/>
      <c r="C356" s="58"/>
      <c r="D356" s="58"/>
      <c r="E356" s="58"/>
    </row>
    <row r="357" spans="1:5" ht="15" customHeight="1" x14ac:dyDescent="0.2">
      <c r="A357" s="41" t="s">
        <v>117</v>
      </c>
      <c r="B357" s="40"/>
      <c r="C357" s="40"/>
      <c r="D357" s="40"/>
      <c r="E357" s="42" t="s">
        <v>118</v>
      </c>
    </row>
    <row r="358" spans="1:5" ht="15" customHeight="1" x14ac:dyDescent="0.2"/>
    <row r="359" spans="1:5" ht="15" customHeight="1" x14ac:dyDescent="0.2">
      <c r="C359" s="66" t="s">
        <v>49</v>
      </c>
      <c r="D359" s="67" t="s">
        <v>63</v>
      </c>
      <c r="E359" s="45" t="s">
        <v>51</v>
      </c>
    </row>
    <row r="360" spans="1:5" ht="15" customHeight="1" x14ac:dyDescent="0.2">
      <c r="C360" s="77">
        <v>2212</v>
      </c>
      <c r="D360" s="78" t="s">
        <v>94</v>
      </c>
      <c r="E360" s="50">
        <f>-204337.6-202807.85</f>
        <v>-407145.45</v>
      </c>
    </row>
    <row r="361" spans="1:5" ht="15" customHeight="1" x14ac:dyDescent="0.2">
      <c r="C361" s="77">
        <v>2212</v>
      </c>
      <c r="D361" s="99" t="s">
        <v>79</v>
      </c>
      <c r="E361" s="50">
        <f>204337.6+202807.85</f>
        <v>407145.45</v>
      </c>
    </row>
    <row r="362" spans="1:5" ht="15" customHeight="1" x14ac:dyDescent="0.2">
      <c r="C362" s="71" t="s">
        <v>53</v>
      </c>
      <c r="D362" s="72"/>
      <c r="E362" s="73">
        <f>SUM(E360:E361)</f>
        <v>0</v>
      </c>
    </row>
    <row r="363" spans="1:5" ht="15" customHeight="1" x14ac:dyDescent="0.2">
      <c r="C363" s="133"/>
      <c r="D363" s="58"/>
      <c r="E363" s="182"/>
    </row>
    <row r="364" spans="1:5" ht="15" customHeight="1" x14ac:dyDescent="0.2"/>
    <row r="365" spans="1:5" ht="15" customHeight="1" x14ac:dyDescent="0.25">
      <c r="A365" s="37" t="s">
        <v>244</v>
      </c>
    </row>
    <row r="366" spans="1:5" ht="15" customHeight="1" x14ac:dyDescent="0.2">
      <c r="A366" s="168" t="s">
        <v>245</v>
      </c>
      <c r="B366" s="168"/>
      <c r="C366" s="168"/>
      <c r="D366" s="168"/>
      <c r="E366" s="168"/>
    </row>
    <row r="367" spans="1:5" ht="15" customHeight="1" x14ac:dyDescent="0.2">
      <c r="A367" s="168"/>
      <c r="B367" s="168"/>
      <c r="C367" s="168"/>
      <c r="D367" s="168"/>
      <c r="E367" s="168"/>
    </row>
    <row r="368" spans="1:5" ht="15" customHeight="1" x14ac:dyDescent="0.2">
      <c r="A368" s="165" t="s">
        <v>246</v>
      </c>
      <c r="B368" s="165"/>
      <c r="C368" s="165"/>
      <c r="D368" s="165"/>
      <c r="E368" s="165"/>
    </row>
    <row r="369" spans="1:5" ht="15" customHeight="1" x14ac:dyDescent="0.2">
      <c r="A369" s="165"/>
      <c r="B369" s="165"/>
      <c r="C369" s="165"/>
      <c r="D369" s="165"/>
      <c r="E369" s="165"/>
    </row>
    <row r="370" spans="1:5" ht="15" customHeight="1" x14ac:dyDescent="0.2">
      <c r="A370" s="165"/>
      <c r="B370" s="165"/>
      <c r="C370" s="165"/>
      <c r="D370" s="165"/>
      <c r="E370" s="165"/>
    </row>
    <row r="371" spans="1:5" ht="15" customHeight="1" x14ac:dyDescent="0.2">
      <c r="A371" s="165"/>
      <c r="B371" s="165"/>
      <c r="C371" s="165"/>
      <c r="D371" s="165"/>
      <c r="E371" s="165"/>
    </row>
    <row r="372" spans="1:5" ht="15" customHeight="1" x14ac:dyDescent="0.2">
      <c r="A372" s="165"/>
      <c r="B372" s="165"/>
      <c r="C372" s="165"/>
      <c r="D372" s="165"/>
      <c r="E372" s="165"/>
    </row>
    <row r="373" spans="1:5" ht="15" customHeight="1" x14ac:dyDescent="0.2">
      <c r="A373" s="165"/>
      <c r="B373" s="165"/>
      <c r="C373" s="165"/>
      <c r="D373" s="165"/>
      <c r="E373" s="165"/>
    </row>
    <row r="374" spans="1:5" ht="15" customHeight="1" x14ac:dyDescent="0.2">
      <c r="A374" s="58"/>
      <c r="B374" s="132"/>
      <c r="C374" s="133"/>
      <c r="D374" s="58"/>
      <c r="E374" s="134"/>
    </row>
    <row r="375" spans="1:5" ht="15" customHeight="1" x14ac:dyDescent="0.25">
      <c r="A375" s="39" t="s">
        <v>17</v>
      </c>
      <c r="B375" s="40"/>
      <c r="C375" s="40"/>
      <c r="D375" s="59"/>
      <c r="E375" s="59"/>
    </row>
    <row r="376" spans="1:5" ht="15" customHeight="1" x14ac:dyDescent="0.2">
      <c r="A376" s="41" t="s">
        <v>198</v>
      </c>
      <c r="B376" s="40"/>
      <c r="C376" s="40"/>
      <c r="D376" s="40"/>
      <c r="E376" s="42" t="s">
        <v>199</v>
      </c>
    </row>
    <row r="377" spans="1:5" ht="15" customHeight="1" x14ac:dyDescent="0.25">
      <c r="A377" s="183"/>
      <c r="B377" s="184"/>
      <c r="C377" s="40"/>
      <c r="D377" s="43"/>
      <c r="E377" s="75"/>
    </row>
    <row r="378" spans="1:5" ht="15" customHeight="1" x14ac:dyDescent="0.2">
      <c r="A378" s="110"/>
      <c r="B378" s="66" t="s">
        <v>48</v>
      </c>
      <c r="C378" s="45" t="s">
        <v>49</v>
      </c>
      <c r="D378" s="114" t="s">
        <v>63</v>
      </c>
      <c r="E378" s="68" t="s">
        <v>51</v>
      </c>
    </row>
    <row r="379" spans="1:5" ht="15" customHeight="1" x14ac:dyDescent="0.2">
      <c r="A379" s="115"/>
      <c r="B379" s="47">
        <v>15</v>
      </c>
      <c r="C379" s="77"/>
      <c r="D379" s="78" t="s">
        <v>171</v>
      </c>
      <c r="E379" s="50">
        <v>-39000</v>
      </c>
    </row>
    <row r="380" spans="1:5" ht="15" customHeight="1" x14ac:dyDescent="0.2">
      <c r="A380" s="92"/>
      <c r="B380" s="70"/>
      <c r="C380" s="52" t="s">
        <v>53</v>
      </c>
      <c r="D380" s="79"/>
      <c r="E380" s="80">
        <f>SUM(E379:E379)</f>
        <v>-39000</v>
      </c>
    </row>
    <row r="381" spans="1:5" ht="15" customHeight="1" x14ac:dyDescent="0.2"/>
    <row r="382" spans="1:5" ht="15" customHeight="1" x14ac:dyDescent="0.25">
      <c r="A382" s="39" t="s">
        <v>17</v>
      </c>
      <c r="B382" s="40"/>
      <c r="C382" s="40"/>
      <c r="D382" s="40"/>
      <c r="E382" s="43"/>
    </row>
    <row r="383" spans="1:5" ht="15" customHeight="1" x14ac:dyDescent="0.2">
      <c r="A383" s="64" t="s">
        <v>247</v>
      </c>
      <c r="B383" s="83"/>
      <c r="C383" s="83"/>
      <c r="D383" s="83"/>
      <c r="E383" s="83" t="s">
        <v>248</v>
      </c>
    </row>
    <row r="384" spans="1:5" ht="15" customHeight="1" x14ac:dyDescent="0.2"/>
    <row r="385" spans="1:5" ht="15" customHeight="1" x14ac:dyDescent="0.2">
      <c r="B385" s="110"/>
      <c r="C385" s="66" t="s">
        <v>49</v>
      </c>
      <c r="D385" s="114" t="s">
        <v>63</v>
      </c>
      <c r="E385" s="45" t="s">
        <v>51</v>
      </c>
    </row>
    <row r="386" spans="1:5" ht="15" customHeight="1" x14ac:dyDescent="0.2">
      <c r="B386" s="115"/>
      <c r="C386" s="121">
        <v>3522</v>
      </c>
      <c r="D386" s="78" t="s">
        <v>171</v>
      </c>
      <c r="E386" s="82">
        <v>39000</v>
      </c>
    </row>
    <row r="387" spans="1:5" ht="15" customHeight="1" x14ac:dyDescent="0.2">
      <c r="B387" s="113"/>
      <c r="C387" s="71" t="s">
        <v>53</v>
      </c>
      <c r="D387" s="99"/>
      <c r="E387" s="73">
        <f>SUM(E386:E386)</f>
        <v>39000</v>
      </c>
    </row>
    <row r="388" spans="1:5" ht="15" customHeight="1" x14ac:dyDescent="0.25">
      <c r="A388" s="37"/>
    </row>
    <row r="389" spans="1:5" ht="15" customHeight="1" x14ac:dyDescent="0.25">
      <c r="A389" s="37"/>
    </row>
    <row r="390" spans="1:5" ht="15" customHeight="1" x14ac:dyDescent="0.25">
      <c r="A390" s="37" t="s">
        <v>249</v>
      </c>
    </row>
    <row r="391" spans="1:5" ht="15" customHeight="1" x14ac:dyDescent="0.2">
      <c r="A391" s="168" t="s">
        <v>136</v>
      </c>
      <c r="B391" s="168"/>
      <c r="C391" s="168"/>
      <c r="D391" s="168"/>
      <c r="E391" s="168"/>
    </row>
    <row r="392" spans="1:5" ht="15" customHeight="1" x14ac:dyDescent="0.2">
      <c r="A392" s="168"/>
      <c r="B392" s="168"/>
      <c r="C392" s="168"/>
      <c r="D392" s="168"/>
      <c r="E392" s="168"/>
    </row>
    <row r="393" spans="1:5" ht="15" customHeight="1" x14ac:dyDescent="0.2">
      <c r="A393" s="165" t="s">
        <v>250</v>
      </c>
      <c r="B393" s="165"/>
      <c r="C393" s="165"/>
      <c r="D393" s="165"/>
      <c r="E393" s="165"/>
    </row>
    <row r="394" spans="1:5" ht="15" customHeight="1" x14ac:dyDescent="0.2">
      <c r="A394" s="165"/>
      <c r="B394" s="165"/>
      <c r="C394" s="165"/>
      <c r="D394" s="165"/>
      <c r="E394" s="165"/>
    </row>
    <row r="395" spans="1:5" ht="15" customHeight="1" x14ac:dyDescent="0.2">
      <c r="A395" s="165"/>
      <c r="B395" s="165"/>
      <c r="C395" s="165"/>
      <c r="D395" s="165"/>
      <c r="E395" s="165"/>
    </row>
    <row r="396" spans="1:5" ht="15" customHeight="1" x14ac:dyDescent="0.2">
      <c r="A396" s="165"/>
      <c r="B396" s="165"/>
      <c r="C396" s="165"/>
      <c r="D396" s="165"/>
      <c r="E396" s="165"/>
    </row>
    <row r="397" spans="1:5" ht="15" customHeight="1" x14ac:dyDescent="0.2">
      <c r="A397" s="165"/>
      <c r="B397" s="165"/>
      <c r="C397" s="165"/>
      <c r="D397" s="165"/>
      <c r="E397" s="165"/>
    </row>
    <row r="398" spans="1:5" ht="15" customHeight="1" x14ac:dyDescent="0.2">
      <c r="A398" s="165"/>
      <c r="B398" s="165"/>
      <c r="C398" s="165"/>
      <c r="D398" s="165"/>
      <c r="E398" s="165"/>
    </row>
    <row r="399" spans="1:5" ht="15" customHeight="1" x14ac:dyDescent="0.2">
      <c r="A399" s="165"/>
      <c r="B399" s="165"/>
      <c r="C399" s="165"/>
      <c r="D399" s="165"/>
      <c r="E399" s="165"/>
    </row>
    <row r="400" spans="1:5" ht="15" customHeight="1" x14ac:dyDescent="0.2">
      <c r="A400" s="165"/>
      <c r="B400" s="165"/>
      <c r="C400" s="165"/>
      <c r="D400" s="165"/>
      <c r="E400" s="165"/>
    </row>
    <row r="401" spans="1:5" ht="15" customHeight="1" x14ac:dyDescent="0.2">
      <c r="A401" s="165"/>
      <c r="B401" s="165"/>
      <c r="C401" s="165"/>
      <c r="D401" s="165"/>
      <c r="E401" s="165"/>
    </row>
    <row r="402" spans="1:5" ht="15" customHeight="1" x14ac:dyDescent="0.2">
      <c r="A402" s="163"/>
      <c r="B402" s="163"/>
      <c r="C402" s="163"/>
      <c r="D402" s="163"/>
      <c r="E402" s="163"/>
    </row>
    <row r="403" spans="1:5" ht="15" customHeight="1" x14ac:dyDescent="0.25">
      <c r="A403" s="39" t="s">
        <v>17</v>
      </c>
      <c r="B403" s="40"/>
      <c r="C403" s="40"/>
      <c r="D403" s="59"/>
      <c r="E403" s="59"/>
    </row>
    <row r="404" spans="1:5" ht="15" customHeight="1" x14ac:dyDescent="0.2">
      <c r="A404" s="41" t="s">
        <v>92</v>
      </c>
      <c r="B404" s="40"/>
      <c r="C404" s="40"/>
      <c r="D404" s="40"/>
      <c r="E404" s="42" t="s">
        <v>169</v>
      </c>
    </row>
    <row r="405" spans="1:5" ht="15" customHeight="1" x14ac:dyDescent="0.2">
      <c r="A405" s="43"/>
      <c r="B405" s="74"/>
      <c r="C405" s="40"/>
      <c r="D405" s="43"/>
      <c r="E405" s="75"/>
    </row>
    <row r="406" spans="1:5" ht="15" customHeight="1" x14ac:dyDescent="0.2">
      <c r="A406" s="110"/>
      <c r="B406" s="110"/>
      <c r="C406" s="45" t="s">
        <v>49</v>
      </c>
      <c r="D406" s="114" t="s">
        <v>63</v>
      </c>
      <c r="E406" s="45" t="s">
        <v>51</v>
      </c>
    </row>
    <row r="407" spans="1:5" ht="15" customHeight="1" x14ac:dyDescent="0.2">
      <c r="A407" s="120"/>
      <c r="B407" s="95"/>
      <c r="C407" s="77">
        <v>3636</v>
      </c>
      <c r="D407" s="78" t="s">
        <v>64</v>
      </c>
      <c r="E407" s="50">
        <v>-20000</v>
      </c>
    </row>
    <row r="408" spans="1:5" ht="15" customHeight="1" x14ac:dyDescent="0.2">
      <c r="A408" s="92"/>
      <c r="B408" s="40"/>
      <c r="C408" s="52" t="s">
        <v>53</v>
      </c>
      <c r="D408" s="79"/>
      <c r="E408" s="80">
        <f>SUM(E407:E407)</f>
        <v>-20000</v>
      </c>
    </row>
    <row r="409" spans="1:5" ht="15" customHeight="1" x14ac:dyDescent="0.25">
      <c r="A409" s="55"/>
    </row>
    <row r="410" spans="1:5" ht="15" customHeight="1" x14ac:dyDescent="0.25">
      <c r="A410" s="39" t="s">
        <v>17</v>
      </c>
      <c r="B410" s="40"/>
      <c r="C410" s="40"/>
      <c r="D410" s="59"/>
      <c r="E410" s="59"/>
    </row>
    <row r="411" spans="1:5" ht="15" customHeight="1" x14ac:dyDescent="0.2">
      <c r="A411" s="41" t="s">
        <v>92</v>
      </c>
      <c r="B411" s="40"/>
      <c r="C411" s="40"/>
      <c r="D411" s="40"/>
      <c r="E411" s="42" t="s">
        <v>170</v>
      </c>
    </row>
    <row r="412" spans="1:5" ht="15" customHeight="1" x14ac:dyDescent="0.2">
      <c r="A412" s="43"/>
      <c r="B412" s="74"/>
      <c r="C412" s="40"/>
      <c r="D412" s="43"/>
      <c r="E412" s="75"/>
    </row>
    <row r="413" spans="1:5" ht="15" customHeight="1" x14ac:dyDescent="0.2">
      <c r="A413" s="110"/>
      <c r="B413" s="110"/>
      <c r="C413" s="45" t="s">
        <v>49</v>
      </c>
      <c r="D413" s="114" t="s">
        <v>63</v>
      </c>
      <c r="E413" s="45" t="s">
        <v>51</v>
      </c>
    </row>
    <row r="414" spans="1:5" ht="15" customHeight="1" x14ac:dyDescent="0.2">
      <c r="A414" s="120"/>
      <c r="B414" s="95"/>
      <c r="C414" s="77">
        <v>3122</v>
      </c>
      <c r="D414" s="78" t="s">
        <v>171</v>
      </c>
      <c r="E414" s="50">
        <v>20000</v>
      </c>
    </row>
    <row r="415" spans="1:5" ht="15" customHeight="1" x14ac:dyDescent="0.2">
      <c r="A415" s="92"/>
      <c r="B415" s="40"/>
      <c r="C415" s="52" t="s">
        <v>53</v>
      </c>
      <c r="D415" s="79"/>
      <c r="E415" s="80">
        <f>SUM(E414:E414)</f>
        <v>20000</v>
      </c>
    </row>
    <row r="416" spans="1:5" ht="15" customHeight="1" x14ac:dyDescent="0.25">
      <c r="A416" s="37"/>
    </row>
    <row r="417" spans="1:5" ht="15" customHeight="1" x14ac:dyDescent="0.25">
      <c r="A417" s="37"/>
    </row>
    <row r="418" spans="1:5" ht="15" customHeight="1" x14ac:dyDescent="0.25">
      <c r="A418" s="37" t="s">
        <v>251</v>
      </c>
    </row>
    <row r="419" spans="1:5" ht="15" customHeight="1" x14ac:dyDescent="0.2">
      <c r="A419" s="168" t="s">
        <v>136</v>
      </c>
      <c r="B419" s="168"/>
      <c r="C419" s="168"/>
      <c r="D419" s="168"/>
      <c r="E419" s="168"/>
    </row>
    <row r="420" spans="1:5" ht="15" customHeight="1" x14ac:dyDescent="0.2">
      <c r="A420" s="168"/>
      <c r="B420" s="168"/>
      <c r="C420" s="168"/>
      <c r="D420" s="168"/>
      <c r="E420" s="168"/>
    </row>
    <row r="421" spans="1:5" ht="15" customHeight="1" x14ac:dyDescent="0.2">
      <c r="A421" s="165" t="s">
        <v>252</v>
      </c>
      <c r="B421" s="165"/>
      <c r="C421" s="165"/>
      <c r="D421" s="165"/>
      <c r="E421" s="165"/>
    </row>
    <row r="422" spans="1:5" ht="15" customHeight="1" x14ac:dyDescent="0.2">
      <c r="A422" s="165"/>
      <c r="B422" s="165"/>
      <c r="C422" s="165"/>
      <c r="D422" s="165"/>
      <c r="E422" s="165"/>
    </row>
    <row r="423" spans="1:5" ht="15" customHeight="1" x14ac:dyDescent="0.2">
      <c r="A423" s="165"/>
      <c r="B423" s="165"/>
      <c r="C423" s="165"/>
      <c r="D423" s="165"/>
      <c r="E423" s="165"/>
    </row>
    <row r="424" spans="1:5" ht="15" customHeight="1" x14ac:dyDescent="0.2">
      <c r="A424" s="165"/>
      <c r="B424" s="165"/>
      <c r="C424" s="165"/>
      <c r="D424" s="165"/>
      <c r="E424" s="165"/>
    </row>
    <row r="425" spans="1:5" ht="15" customHeight="1" x14ac:dyDescent="0.2">
      <c r="A425" s="165"/>
      <c r="B425" s="165"/>
      <c r="C425" s="165"/>
      <c r="D425" s="165"/>
      <c r="E425" s="165"/>
    </row>
    <row r="426" spans="1:5" ht="15" customHeight="1" x14ac:dyDescent="0.2">
      <c r="A426" s="165"/>
      <c r="B426" s="165"/>
      <c r="C426" s="165"/>
      <c r="D426" s="165"/>
      <c r="E426" s="165"/>
    </row>
    <row r="427" spans="1:5" ht="15" customHeight="1" x14ac:dyDescent="0.2">
      <c r="A427" s="165"/>
      <c r="B427" s="165"/>
      <c r="C427" s="165"/>
      <c r="D427" s="165"/>
      <c r="E427" s="165"/>
    </row>
    <row r="428" spans="1:5" ht="15" customHeight="1" x14ac:dyDescent="0.2">
      <c r="A428" s="163"/>
      <c r="B428" s="163"/>
      <c r="C428" s="163"/>
      <c r="D428" s="163"/>
      <c r="E428" s="163"/>
    </row>
    <row r="429" spans="1:5" ht="15" customHeight="1" x14ac:dyDescent="0.25">
      <c r="A429" s="39" t="s">
        <v>17</v>
      </c>
      <c r="B429" s="40"/>
      <c r="C429" s="40"/>
      <c r="D429" s="59"/>
      <c r="E429" s="59"/>
    </row>
    <row r="430" spans="1:5" ht="15" customHeight="1" x14ac:dyDescent="0.2">
      <c r="A430" s="41" t="s">
        <v>92</v>
      </c>
      <c r="B430" s="40"/>
      <c r="C430" s="40"/>
      <c r="D430" s="40"/>
      <c r="E430" s="42" t="s">
        <v>169</v>
      </c>
    </row>
    <row r="431" spans="1:5" ht="15" customHeight="1" x14ac:dyDescent="0.2">
      <c r="A431" s="43"/>
      <c r="B431" s="74"/>
      <c r="C431" s="40"/>
      <c r="D431" s="43"/>
      <c r="E431" s="75"/>
    </row>
    <row r="432" spans="1:5" ht="15" customHeight="1" x14ac:dyDescent="0.2">
      <c r="A432" s="110"/>
      <c r="B432" s="110"/>
      <c r="C432" s="45" t="s">
        <v>49</v>
      </c>
      <c r="D432" s="114" t="s">
        <v>63</v>
      </c>
      <c r="E432" s="45" t="s">
        <v>51</v>
      </c>
    </row>
    <row r="433" spans="1:5" ht="15" customHeight="1" x14ac:dyDescent="0.2">
      <c r="A433" s="120"/>
      <c r="B433" s="95"/>
      <c r="C433" s="77">
        <v>3636</v>
      </c>
      <c r="D433" s="78" t="s">
        <v>64</v>
      </c>
      <c r="E433" s="50">
        <v>-80000</v>
      </c>
    </row>
    <row r="434" spans="1:5" ht="15" customHeight="1" x14ac:dyDescent="0.2">
      <c r="A434" s="92"/>
      <c r="B434" s="40"/>
      <c r="C434" s="52" t="s">
        <v>53</v>
      </c>
      <c r="D434" s="79"/>
      <c r="E434" s="80">
        <f>SUM(E433:E433)</f>
        <v>-80000</v>
      </c>
    </row>
    <row r="435" spans="1:5" ht="15" customHeight="1" x14ac:dyDescent="0.25">
      <c r="A435" s="55"/>
    </row>
    <row r="436" spans="1:5" ht="15" customHeight="1" x14ac:dyDescent="0.25">
      <c r="A436" s="39" t="s">
        <v>17</v>
      </c>
      <c r="B436" s="40"/>
      <c r="C436" s="40"/>
      <c r="D436" s="59"/>
      <c r="E436" s="59"/>
    </row>
    <row r="437" spans="1:5" ht="15" customHeight="1" x14ac:dyDescent="0.2">
      <c r="A437" s="41" t="s">
        <v>92</v>
      </c>
      <c r="B437" s="40"/>
      <c r="C437" s="40"/>
      <c r="D437" s="40"/>
      <c r="E437" s="42" t="s">
        <v>170</v>
      </c>
    </row>
    <row r="438" spans="1:5" ht="15" customHeight="1" x14ac:dyDescent="0.2">
      <c r="A438" s="43"/>
      <c r="B438" s="74"/>
      <c r="C438" s="40"/>
      <c r="D438" s="43"/>
      <c r="E438" s="75"/>
    </row>
    <row r="439" spans="1:5" ht="15" customHeight="1" x14ac:dyDescent="0.2">
      <c r="A439" s="110"/>
      <c r="B439" s="110"/>
      <c r="C439" s="45" t="s">
        <v>49</v>
      </c>
      <c r="D439" s="114" t="s">
        <v>63</v>
      </c>
      <c r="E439" s="45" t="s">
        <v>51</v>
      </c>
    </row>
    <row r="440" spans="1:5" ht="15" customHeight="1" x14ac:dyDescent="0.2">
      <c r="A440" s="120"/>
      <c r="B440" s="95"/>
      <c r="C440" s="77">
        <v>3122</v>
      </c>
      <c r="D440" s="78" t="s">
        <v>171</v>
      </c>
      <c r="E440" s="50">
        <v>80000</v>
      </c>
    </row>
    <row r="441" spans="1:5" ht="15" customHeight="1" x14ac:dyDescent="0.2">
      <c r="A441" s="92"/>
      <c r="B441" s="40"/>
      <c r="C441" s="52" t="s">
        <v>53</v>
      </c>
      <c r="D441" s="79"/>
      <c r="E441" s="80">
        <f>SUM(E440:E440)</f>
        <v>80000</v>
      </c>
    </row>
    <row r="442" spans="1:5" ht="15" customHeight="1" x14ac:dyDescent="0.25">
      <c r="A442" s="37"/>
    </row>
    <row r="443" spans="1:5" ht="15" customHeight="1" x14ac:dyDescent="0.25">
      <c r="A443" s="37"/>
    </row>
    <row r="444" spans="1:5" ht="15" customHeight="1" x14ac:dyDescent="0.25">
      <c r="A444" s="37" t="s">
        <v>253</v>
      </c>
    </row>
    <row r="445" spans="1:5" ht="15" customHeight="1" x14ac:dyDescent="0.2">
      <c r="A445" s="168" t="s">
        <v>136</v>
      </c>
      <c r="B445" s="168"/>
      <c r="C445" s="168"/>
      <c r="D445" s="168"/>
      <c r="E445" s="168"/>
    </row>
    <row r="446" spans="1:5" ht="15" customHeight="1" x14ac:dyDescent="0.2">
      <c r="A446" s="168"/>
      <c r="B446" s="168"/>
      <c r="C446" s="168"/>
      <c r="D446" s="168"/>
      <c r="E446" s="168"/>
    </row>
    <row r="447" spans="1:5" ht="15" customHeight="1" x14ac:dyDescent="0.2">
      <c r="A447" s="165" t="s">
        <v>254</v>
      </c>
      <c r="B447" s="165"/>
      <c r="C447" s="165"/>
      <c r="D447" s="165"/>
      <c r="E447" s="165"/>
    </row>
    <row r="448" spans="1:5" ht="15" customHeight="1" x14ac:dyDescent="0.2">
      <c r="A448" s="165"/>
      <c r="B448" s="165"/>
      <c r="C448" s="165"/>
      <c r="D448" s="165"/>
      <c r="E448" s="165"/>
    </row>
    <row r="449" spans="1:5" ht="15" customHeight="1" x14ac:dyDescent="0.2">
      <c r="A449" s="165"/>
      <c r="B449" s="165"/>
      <c r="C449" s="165"/>
      <c r="D449" s="165"/>
      <c r="E449" s="165"/>
    </row>
    <row r="450" spans="1:5" ht="15" customHeight="1" x14ac:dyDescent="0.2">
      <c r="A450" s="165"/>
      <c r="B450" s="165"/>
      <c r="C450" s="165"/>
      <c r="D450" s="165"/>
      <c r="E450" s="165"/>
    </row>
    <row r="451" spans="1:5" ht="15" customHeight="1" x14ac:dyDescent="0.2">
      <c r="A451" s="165"/>
      <c r="B451" s="165"/>
      <c r="C451" s="165"/>
      <c r="D451" s="165"/>
      <c r="E451" s="165"/>
    </row>
    <row r="452" spans="1:5" ht="15" customHeight="1" x14ac:dyDescent="0.2">
      <c r="A452" s="165"/>
      <c r="B452" s="165"/>
      <c r="C452" s="165"/>
      <c r="D452" s="165"/>
      <c r="E452" s="165"/>
    </row>
    <row r="453" spans="1:5" ht="15" customHeight="1" x14ac:dyDescent="0.2">
      <c r="A453" s="165"/>
      <c r="B453" s="165"/>
      <c r="C453" s="165"/>
      <c r="D453" s="165"/>
      <c r="E453" s="165"/>
    </row>
    <row r="454" spans="1:5" ht="15" customHeight="1" x14ac:dyDescent="0.2">
      <c r="A454" s="163"/>
      <c r="B454" s="163"/>
      <c r="C454" s="163"/>
      <c r="D454" s="163"/>
      <c r="E454" s="163"/>
    </row>
    <row r="455" spans="1:5" ht="15" customHeight="1" x14ac:dyDescent="0.25">
      <c r="A455" s="39" t="s">
        <v>17</v>
      </c>
      <c r="B455" s="40"/>
      <c r="C455" s="40"/>
      <c r="D455" s="59"/>
      <c r="E455" s="59"/>
    </row>
    <row r="456" spans="1:5" ht="15" customHeight="1" x14ac:dyDescent="0.2">
      <c r="A456" s="41" t="s">
        <v>92</v>
      </c>
      <c r="B456" s="40"/>
      <c r="C456" s="40"/>
      <c r="D456" s="40"/>
      <c r="E456" s="42" t="s">
        <v>169</v>
      </c>
    </row>
    <row r="457" spans="1:5" ht="15" customHeight="1" x14ac:dyDescent="0.2">
      <c r="A457" s="43"/>
      <c r="B457" s="74"/>
      <c r="C457" s="40"/>
      <c r="D457" s="43"/>
      <c r="E457" s="75"/>
    </row>
    <row r="458" spans="1:5" ht="15" customHeight="1" x14ac:dyDescent="0.2">
      <c r="A458" s="110"/>
      <c r="B458" s="110"/>
      <c r="C458" s="45" t="s">
        <v>49</v>
      </c>
      <c r="D458" s="114" t="s">
        <v>63</v>
      </c>
      <c r="E458" s="45" t="s">
        <v>51</v>
      </c>
    </row>
    <row r="459" spans="1:5" ht="15" customHeight="1" x14ac:dyDescent="0.2">
      <c r="A459" s="120"/>
      <c r="B459" s="95"/>
      <c r="C459" s="77">
        <v>3636</v>
      </c>
      <c r="D459" s="78" t="s">
        <v>64</v>
      </c>
      <c r="E459" s="50">
        <v>-80000</v>
      </c>
    </row>
    <row r="460" spans="1:5" ht="15" customHeight="1" x14ac:dyDescent="0.2">
      <c r="A460" s="92"/>
      <c r="B460" s="40"/>
      <c r="C460" s="52" t="s">
        <v>53</v>
      </c>
      <c r="D460" s="79"/>
      <c r="E460" s="80">
        <f>SUM(E459:E459)</f>
        <v>-80000</v>
      </c>
    </row>
    <row r="461" spans="1:5" ht="15" customHeight="1" x14ac:dyDescent="0.25">
      <c r="A461" s="55"/>
    </row>
    <row r="462" spans="1:5" ht="15" customHeight="1" x14ac:dyDescent="0.25">
      <c r="A462" s="39" t="s">
        <v>17</v>
      </c>
      <c r="B462" s="40"/>
      <c r="C462" s="40"/>
      <c r="D462" s="59"/>
      <c r="E462" s="59"/>
    </row>
    <row r="463" spans="1:5" ht="15" customHeight="1" x14ac:dyDescent="0.2">
      <c r="A463" s="41" t="s">
        <v>92</v>
      </c>
      <c r="B463" s="40"/>
      <c r="C463" s="40"/>
      <c r="D463" s="40"/>
      <c r="E463" s="42" t="s">
        <v>170</v>
      </c>
    </row>
    <row r="464" spans="1:5" ht="15" customHeight="1" x14ac:dyDescent="0.2">
      <c r="A464" s="43"/>
      <c r="B464" s="74"/>
      <c r="C464" s="40"/>
      <c r="D464" s="43"/>
      <c r="E464" s="75"/>
    </row>
    <row r="465" spans="1:5" ht="15" customHeight="1" x14ac:dyDescent="0.2">
      <c r="A465" s="110"/>
      <c r="B465" s="110"/>
      <c r="C465" s="45" t="s">
        <v>49</v>
      </c>
      <c r="D465" s="114" t="s">
        <v>63</v>
      </c>
      <c r="E465" s="45" t="s">
        <v>51</v>
      </c>
    </row>
    <row r="466" spans="1:5" ht="15" customHeight="1" x14ac:dyDescent="0.2">
      <c r="A466" s="120"/>
      <c r="B466" s="95"/>
      <c r="C466" s="77">
        <v>3122</v>
      </c>
      <c r="D466" s="78" t="s">
        <v>171</v>
      </c>
      <c r="E466" s="50">
        <v>80000</v>
      </c>
    </row>
    <row r="467" spans="1:5" ht="15" customHeight="1" x14ac:dyDescent="0.2">
      <c r="A467" s="92"/>
      <c r="B467" s="40"/>
      <c r="C467" s="52" t="s">
        <v>53</v>
      </c>
      <c r="D467" s="79"/>
      <c r="E467" s="80">
        <f>SUM(E466:E466)</f>
        <v>80000</v>
      </c>
    </row>
    <row r="468" spans="1:5" ht="15" customHeight="1" x14ac:dyDescent="0.25">
      <c r="A468" s="37"/>
    </row>
    <row r="469" spans="1:5" ht="15" customHeight="1" x14ac:dyDescent="0.25">
      <c r="A469" s="37"/>
    </row>
    <row r="470" spans="1:5" ht="15" customHeight="1" x14ac:dyDescent="0.25">
      <c r="A470" s="37" t="s">
        <v>255</v>
      </c>
    </row>
    <row r="471" spans="1:5" ht="15" customHeight="1" x14ac:dyDescent="0.2">
      <c r="A471" s="168" t="s">
        <v>136</v>
      </c>
      <c r="B471" s="168"/>
      <c r="C471" s="168"/>
      <c r="D471" s="168"/>
      <c r="E471" s="168"/>
    </row>
    <row r="472" spans="1:5" ht="15" customHeight="1" x14ac:dyDescent="0.2">
      <c r="A472" s="168"/>
      <c r="B472" s="168"/>
      <c r="C472" s="168"/>
      <c r="D472" s="168"/>
      <c r="E472" s="168"/>
    </row>
    <row r="473" spans="1:5" ht="15" customHeight="1" x14ac:dyDescent="0.2">
      <c r="A473" s="169" t="s">
        <v>256</v>
      </c>
      <c r="B473" s="169"/>
      <c r="C473" s="169"/>
      <c r="D473" s="169"/>
      <c r="E473" s="169"/>
    </row>
    <row r="474" spans="1:5" ht="15" customHeight="1" x14ac:dyDescent="0.2">
      <c r="A474" s="169"/>
      <c r="B474" s="169"/>
      <c r="C474" s="169"/>
      <c r="D474" s="169"/>
      <c r="E474" s="169"/>
    </row>
    <row r="475" spans="1:5" ht="15" customHeight="1" x14ac:dyDescent="0.2">
      <c r="A475" s="169"/>
      <c r="B475" s="169"/>
      <c r="C475" s="169"/>
      <c r="D475" s="169"/>
      <c r="E475" s="169"/>
    </row>
    <row r="476" spans="1:5" ht="15" customHeight="1" x14ac:dyDescent="0.2">
      <c r="A476" s="169"/>
      <c r="B476" s="169"/>
      <c r="C476" s="169"/>
      <c r="D476" s="169"/>
      <c r="E476" s="169"/>
    </row>
    <row r="477" spans="1:5" ht="15" customHeight="1" x14ac:dyDescent="0.2">
      <c r="A477" s="169"/>
      <c r="B477" s="169"/>
      <c r="C477" s="169"/>
      <c r="D477" s="169"/>
      <c r="E477" s="169"/>
    </row>
    <row r="478" spans="1:5" ht="15" customHeight="1" x14ac:dyDescent="0.2">
      <c r="A478" s="169"/>
      <c r="B478" s="169"/>
      <c r="C478" s="169"/>
      <c r="D478" s="169"/>
      <c r="E478" s="169"/>
    </row>
    <row r="479" spans="1:5" ht="15" customHeight="1" x14ac:dyDescent="0.2">
      <c r="A479" s="164"/>
      <c r="B479" s="164"/>
      <c r="C479" s="164"/>
      <c r="D479" s="164"/>
      <c r="E479" s="164"/>
    </row>
    <row r="480" spans="1:5" ht="15" customHeight="1" x14ac:dyDescent="0.25">
      <c r="A480" s="39" t="s">
        <v>17</v>
      </c>
      <c r="B480" s="40"/>
      <c r="C480" s="40"/>
      <c r="D480" s="59"/>
      <c r="E480" s="59"/>
    </row>
    <row r="481" spans="1:5" ht="15" customHeight="1" x14ac:dyDescent="0.2">
      <c r="A481" s="41" t="s">
        <v>92</v>
      </c>
      <c r="B481" s="40"/>
      <c r="C481" s="40"/>
      <c r="D481" s="40"/>
      <c r="E481" s="42" t="s">
        <v>169</v>
      </c>
    </row>
    <row r="482" spans="1:5" ht="15" customHeight="1" x14ac:dyDescent="0.2">
      <c r="A482" s="43"/>
      <c r="B482" s="74"/>
      <c r="C482" s="40"/>
      <c r="D482" s="43"/>
      <c r="E482" s="75"/>
    </row>
    <row r="483" spans="1:5" ht="15" customHeight="1" x14ac:dyDescent="0.2">
      <c r="A483" s="110"/>
      <c r="B483" s="110"/>
      <c r="C483" s="45" t="s">
        <v>49</v>
      </c>
      <c r="D483" s="114" t="s">
        <v>63</v>
      </c>
      <c r="E483" s="45" t="s">
        <v>51</v>
      </c>
    </row>
    <row r="484" spans="1:5" ht="15" customHeight="1" x14ac:dyDescent="0.2">
      <c r="A484" s="120"/>
      <c r="B484" s="95"/>
      <c r="C484" s="77">
        <v>3636</v>
      </c>
      <c r="D484" s="78" t="s">
        <v>64</v>
      </c>
      <c r="E484" s="50">
        <v>-1400</v>
      </c>
    </row>
    <row r="485" spans="1:5" ht="15" customHeight="1" x14ac:dyDescent="0.2">
      <c r="A485" s="92"/>
      <c r="B485" s="40"/>
      <c r="C485" s="52" t="s">
        <v>53</v>
      </c>
      <c r="D485" s="79"/>
      <c r="E485" s="80">
        <f>SUM(E484:E484)</f>
        <v>-1400</v>
      </c>
    </row>
    <row r="486" spans="1:5" ht="15" customHeight="1" x14ac:dyDescent="0.25">
      <c r="A486" s="55"/>
    </row>
    <row r="487" spans="1:5" ht="15" customHeight="1" x14ac:dyDescent="0.25">
      <c r="A487" s="39" t="s">
        <v>17</v>
      </c>
      <c r="B487" s="40"/>
      <c r="C487" s="40"/>
      <c r="D487" s="59"/>
      <c r="E487" s="59"/>
    </row>
    <row r="488" spans="1:5" ht="15" customHeight="1" x14ac:dyDescent="0.2">
      <c r="A488" s="41" t="s">
        <v>92</v>
      </c>
      <c r="B488" s="40"/>
      <c r="C488" s="40"/>
      <c r="D488" s="40"/>
      <c r="E488" s="42" t="s">
        <v>257</v>
      </c>
    </row>
    <row r="489" spans="1:5" ht="15" customHeight="1" x14ac:dyDescent="0.2">
      <c r="A489" s="43"/>
      <c r="B489" s="74"/>
      <c r="C489" s="40"/>
      <c r="D489" s="43"/>
      <c r="E489" s="75"/>
    </row>
    <row r="490" spans="1:5" ht="15" customHeight="1" x14ac:dyDescent="0.2">
      <c r="C490" s="66" t="s">
        <v>49</v>
      </c>
      <c r="D490" s="67" t="s">
        <v>63</v>
      </c>
      <c r="E490" s="68" t="s">
        <v>51</v>
      </c>
    </row>
    <row r="491" spans="1:5" ht="15" customHeight="1" x14ac:dyDescent="0.2">
      <c r="C491" s="121">
        <v>6172</v>
      </c>
      <c r="D491" s="99" t="s">
        <v>79</v>
      </c>
      <c r="E491" s="148">
        <v>1400</v>
      </c>
    </row>
    <row r="492" spans="1:5" ht="15" customHeight="1" x14ac:dyDescent="0.2">
      <c r="C492" s="71" t="s">
        <v>53</v>
      </c>
      <c r="D492" s="72"/>
      <c r="E492" s="73">
        <f>SUM(E491:E491)</f>
        <v>1400</v>
      </c>
    </row>
    <row r="493" spans="1:5" ht="15" customHeight="1" x14ac:dyDescent="0.2"/>
    <row r="494" spans="1:5" ht="15" customHeight="1" x14ac:dyDescent="0.2"/>
    <row r="495" spans="1:5" ht="15" customHeight="1" x14ac:dyDescent="0.25">
      <c r="A495" s="37" t="s">
        <v>258</v>
      </c>
    </row>
    <row r="496" spans="1:5" ht="15" customHeight="1" x14ac:dyDescent="0.2">
      <c r="A496" s="168" t="s">
        <v>156</v>
      </c>
      <c r="B496" s="168"/>
      <c r="C496" s="168"/>
      <c r="D496" s="168"/>
      <c r="E496" s="168"/>
    </row>
    <row r="497" spans="1:5" ht="15" customHeight="1" x14ac:dyDescent="0.2">
      <c r="A497" s="168"/>
      <c r="B497" s="168"/>
      <c r="C497" s="168"/>
      <c r="D497" s="168"/>
      <c r="E497" s="168"/>
    </row>
    <row r="498" spans="1:5" ht="15" customHeight="1" x14ac:dyDescent="0.2">
      <c r="A498" s="165" t="s">
        <v>259</v>
      </c>
      <c r="B498" s="165"/>
      <c r="C498" s="165"/>
      <c r="D498" s="165"/>
      <c r="E498" s="165"/>
    </row>
    <row r="499" spans="1:5" ht="15" customHeight="1" x14ac:dyDescent="0.2">
      <c r="A499" s="165"/>
      <c r="B499" s="165"/>
      <c r="C499" s="165"/>
      <c r="D499" s="165"/>
      <c r="E499" s="165"/>
    </row>
    <row r="500" spans="1:5" ht="15" customHeight="1" x14ac:dyDescent="0.2">
      <c r="A500" s="165"/>
      <c r="B500" s="165"/>
      <c r="C500" s="165"/>
      <c r="D500" s="165"/>
      <c r="E500" s="165"/>
    </row>
    <row r="501" spans="1:5" ht="15" customHeight="1" x14ac:dyDescent="0.2">
      <c r="A501" s="165"/>
      <c r="B501" s="165"/>
      <c r="C501" s="165"/>
      <c r="D501" s="165"/>
      <c r="E501" s="165"/>
    </row>
    <row r="502" spans="1:5" ht="15" customHeight="1" x14ac:dyDescent="0.2">
      <c r="A502" s="165"/>
      <c r="B502" s="165"/>
      <c r="C502" s="165"/>
      <c r="D502" s="165"/>
      <c r="E502" s="165"/>
    </row>
    <row r="503" spans="1:5" ht="15" customHeight="1" x14ac:dyDescent="0.2">
      <c r="A503" s="165"/>
      <c r="B503" s="165"/>
      <c r="C503" s="165"/>
      <c r="D503" s="165"/>
      <c r="E503" s="165"/>
    </row>
    <row r="504" spans="1:5" ht="15" customHeight="1" x14ac:dyDescent="0.2">
      <c r="A504" s="165"/>
      <c r="B504" s="165"/>
      <c r="C504" s="165"/>
      <c r="D504" s="165"/>
      <c r="E504" s="165"/>
    </row>
    <row r="505" spans="1:5" ht="15" customHeight="1" x14ac:dyDescent="0.2">
      <c r="A505" s="165"/>
      <c r="B505" s="165"/>
      <c r="C505" s="165"/>
      <c r="D505" s="165"/>
      <c r="E505" s="165"/>
    </row>
    <row r="506" spans="1:5" ht="15" customHeight="1" x14ac:dyDescent="0.2">
      <c r="A506" s="165"/>
      <c r="B506" s="165"/>
      <c r="C506" s="165"/>
      <c r="D506" s="165"/>
      <c r="E506" s="165"/>
    </row>
    <row r="507" spans="1:5" ht="15" customHeight="1" x14ac:dyDescent="0.2"/>
    <row r="508" spans="1:5" ht="15" customHeight="1" x14ac:dyDescent="0.25">
      <c r="A508" s="57" t="s">
        <v>17</v>
      </c>
      <c r="B508" s="58"/>
      <c r="C508" s="58"/>
      <c r="D508" s="58"/>
      <c r="E508" s="59"/>
    </row>
    <row r="509" spans="1:5" ht="15" customHeight="1" x14ac:dyDescent="0.2">
      <c r="A509" s="64" t="s">
        <v>68</v>
      </c>
      <c r="B509" s="83"/>
      <c r="C509" s="83"/>
      <c r="D509" s="83"/>
      <c r="E509" s="59" t="s">
        <v>69</v>
      </c>
    </row>
    <row r="510" spans="1:5" ht="15" customHeight="1" x14ac:dyDescent="0.2"/>
    <row r="511" spans="1:5" ht="15" customHeight="1" x14ac:dyDescent="0.2">
      <c r="B511" s="45" t="s">
        <v>48</v>
      </c>
      <c r="C511" s="66" t="s">
        <v>49</v>
      </c>
      <c r="D511" s="85" t="s">
        <v>50</v>
      </c>
      <c r="E511" s="68" t="s">
        <v>51</v>
      </c>
    </row>
    <row r="512" spans="1:5" ht="15" customHeight="1" x14ac:dyDescent="0.2">
      <c r="B512" s="47">
        <v>13</v>
      </c>
      <c r="C512" s="77"/>
      <c r="D512" s="78" t="s">
        <v>70</v>
      </c>
      <c r="E512" s="50">
        <v>-750000</v>
      </c>
    </row>
    <row r="513" spans="1:5" ht="15" customHeight="1" x14ac:dyDescent="0.2">
      <c r="B513" s="47">
        <v>13</v>
      </c>
      <c r="C513" s="77"/>
      <c r="D513" s="136" t="s">
        <v>158</v>
      </c>
      <c r="E513" s="50">
        <v>750000</v>
      </c>
    </row>
    <row r="514" spans="1:5" ht="15" customHeight="1" x14ac:dyDescent="0.2">
      <c r="B514" s="89"/>
      <c r="C514" s="71" t="s">
        <v>53</v>
      </c>
      <c r="D514" s="90"/>
      <c r="E514" s="91">
        <f>SUM(E512:E513)</f>
        <v>0</v>
      </c>
    </row>
    <row r="515" spans="1:5" ht="15" customHeight="1" x14ac:dyDescent="0.2"/>
    <row r="516" spans="1:5" ht="15" customHeight="1" x14ac:dyDescent="0.2"/>
    <row r="517" spans="1:5" ht="15" customHeight="1" x14ac:dyDescent="0.2"/>
    <row r="518" spans="1:5" ht="15" customHeight="1" x14ac:dyDescent="0.2"/>
    <row r="519" spans="1:5" ht="15" customHeight="1" x14ac:dyDescent="0.2"/>
    <row r="520" spans="1:5" ht="15" customHeight="1" x14ac:dyDescent="0.2"/>
    <row r="521" spans="1:5" ht="15" customHeight="1" x14ac:dyDescent="0.2"/>
    <row r="522" spans="1:5" ht="15" customHeight="1" x14ac:dyDescent="0.25">
      <c r="A522" s="37" t="s">
        <v>260</v>
      </c>
    </row>
    <row r="523" spans="1:5" ht="15" customHeight="1" x14ac:dyDescent="0.2">
      <c r="A523" s="168" t="s">
        <v>156</v>
      </c>
      <c r="B523" s="168"/>
      <c r="C523" s="168"/>
      <c r="D523" s="168"/>
      <c r="E523" s="168"/>
    </row>
    <row r="524" spans="1:5" ht="15" customHeight="1" x14ac:dyDescent="0.2">
      <c r="A524" s="168"/>
      <c r="B524" s="168"/>
      <c r="C524" s="168"/>
      <c r="D524" s="168"/>
      <c r="E524" s="168"/>
    </row>
    <row r="525" spans="1:5" ht="15" customHeight="1" x14ac:dyDescent="0.2">
      <c r="A525" s="165" t="s">
        <v>261</v>
      </c>
      <c r="B525" s="165"/>
      <c r="C525" s="165"/>
      <c r="D525" s="165"/>
      <c r="E525" s="165"/>
    </row>
    <row r="526" spans="1:5" ht="15" customHeight="1" x14ac:dyDescent="0.2">
      <c r="A526" s="165"/>
      <c r="B526" s="165"/>
      <c r="C526" s="165"/>
      <c r="D526" s="165"/>
      <c r="E526" s="165"/>
    </row>
    <row r="527" spans="1:5" ht="15" customHeight="1" x14ac:dyDescent="0.2">
      <c r="A527" s="165"/>
      <c r="B527" s="165"/>
      <c r="C527" s="165"/>
      <c r="D527" s="165"/>
      <c r="E527" s="165"/>
    </row>
    <row r="528" spans="1:5" ht="15" customHeight="1" x14ac:dyDescent="0.2">
      <c r="A528" s="165"/>
      <c r="B528" s="165"/>
      <c r="C528" s="165"/>
      <c r="D528" s="165"/>
      <c r="E528" s="165"/>
    </row>
    <row r="529" spans="1:5" ht="15" customHeight="1" x14ac:dyDescent="0.2">
      <c r="A529" s="165"/>
      <c r="B529" s="165"/>
      <c r="C529" s="165"/>
      <c r="D529" s="165"/>
      <c r="E529" s="165"/>
    </row>
    <row r="530" spans="1:5" ht="15" customHeight="1" x14ac:dyDescent="0.2">
      <c r="A530" s="165"/>
      <c r="B530" s="165"/>
      <c r="C530" s="165"/>
      <c r="D530" s="165"/>
      <c r="E530" s="165"/>
    </row>
    <row r="531" spans="1:5" ht="15" customHeight="1" x14ac:dyDescent="0.2">
      <c r="A531" s="165"/>
      <c r="B531" s="165"/>
      <c r="C531" s="165"/>
      <c r="D531" s="165"/>
      <c r="E531" s="165"/>
    </row>
    <row r="532" spans="1:5" ht="15" customHeight="1" x14ac:dyDescent="0.2">
      <c r="A532" s="165"/>
      <c r="B532" s="165"/>
      <c r="C532" s="165"/>
      <c r="D532" s="165"/>
      <c r="E532" s="165"/>
    </row>
    <row r="533" spans="1:5" ht="15" customHeight="1" x14ac:dyDescent="0.2">
      <c r="A533" s="165"/>
      <c r="B533" s="165"/>
      <c r="C533" s="165"/>
      <c r="D533" s="165"/>
      <c r="E533" s="165"/>
    </row>
    <row r="534" spans="1:5" ht="15" customHeight="1" x14ac:dyDescent="0.2"/>
    <row r="535" spans="1:5" ht="15" customHeight="1" x14ac:dyDescent="0.25">
      <c r="A535" s="57" t="s">
        <v>17</v>
      </c>
      <c r="B535" s="58"/>
      <c r="C535" s="58"/>
      <c r="D535" s="58"/>
      <c r="E535" s="59"/>
    </row>
    <row r="536" spans="1:5" ht="15" customHeight="1" x14ac:dyDescent="0.2">
      <c r="A536" s="64" t="s">
        <v>68</v>
      </c>
      <c r="B536" s="83"/>
      <c r="C536" s="83"/>
      <c r="D536" s="83"/>
      <c r="E536" s="59" t="s">
        <v>69</v>
      </c>
    </row>
    <row r="537" spans="1:5" ht="15" customHeight="1" x14ac:dyDescent="0.2"/>
    <row r="538" spans="1:5" ht="15" customHeight="1" x14ac:dyDescent="0.2">
      <c r="B538" s="45" t="s">
        <v>48</v>
      </c>
      <c r="C538" s="66" t="s">
        <v>49</v>
      </c>
      <c r="D538" s="85" t="s">
        <v>50</v>
      </c>
      <c r="E538" s="68" t="s">
        <v>51</v>
      </c>
    </row>
    <row r="539" spans="1:5" ht="15" customHeight="1" x14ac:dyDescent="0.2">
      <c r="B539" s="47">
        <v>10</v>
      </c>
      <c r="C539" s="77"/>
      <c r="D539" s="78" t="s">
        <v>158</v>
      </c>
      <c r="E539" s="50">
        <v>-190000</v>
      </c>
    </row>
    <row r="540" spans="1:5" ht="15" customHeight="1" x14ac:dyDescent="0.2">
      <c r="B540" s="47">
        <v>10</v>
      </c>
      <c r="C540" s="77"/>
      <c r="D540" s="87" t="s">
        <v>70</v>
      </c>
      <c r="E540" s="50">
        <v>115000</v>
      </c>
    </row>
    <row r="541" spans="1:5" ht="15" customHeight="1" x14ac:dyDescent="0.2">
      <c r="B541" s="47">
        <v>307</v>
      </c>
      <c r="C541" s="77"/>
      <c r="D541" s="87" t="s">
        <v>70</v>
      </c>
      <c r="E541" s="50">
        <v>75000</v>
      </c>
    </row>
    <row r="542" spans="1:5" ht="15" customHeight="1" x14ac:dyDescent="0.2">
      <c r="B542" s="89"/>
      <c r="C542" s="71" t="s">
        <v>53</v>
      </c>
      <c r="D542" s="90"/>
      <c r="E542" s="91">
        <f>SUM(E539:E541)</f>
        <v>0</v>
      </c>
    </row>
    <row r="543" spans="1:5" ht="15" customHeight="1" x14ac:dyDescent="0.2"/>
    <row r="544" spans="1:5" ht="15" customHeight="1" x14ac:dyDescent="0.2"/>
    <row r="545" spans="1:5" ht="15" customHeight="1" x14ac:dyDescent="0.25">
      <c r="A545" s="37" t="s">
        <v>262</v>
      </c>
    </row>
    <row r="546" spans="1:5" ht="15" customHeight="1" x14ac:dyDescent="0.2">
      <c r="A546" s="168" t="s">
        <v>156</v>
      </c>
      <c r="B546" s="168"/>
      <c r="C546" s="168"/>
      <c r="D546" s="168"/>
      <c r="E546" s="168"/>
    </row>
    <row r="547" spans="1:5" ht="15" customHeight="1" x14ac:dyDescent="0.2">
      <c r="A547" s="168"/>
      <c r="B547" s="168"/>
      <c r="C547" s="168"/>
      <c r="D547" s="168"/>
      <c r="E547" s="168"/>
    </row>
    <row r="548" spans="1:5" ht="15" customHeight="1" x14ac:dyDescent="0.2">
      <c r="A548" s="165" t="s">
        <v>263</v>
      </c>
      <c r="B548" s="165"/>
      <c r="C548" s="165"/>
      <c r="D548" s="165"/>
      <c r="E548" s="165"/>
    </row>
    <row r="549" spans="1:5" ht="15" customHeight="1" x14ac:dyDescent="0.2">
      <c r="A549" s="165"/>
      <c r="B549" s="165"/>
      <c r="C549" s="165"/>
      <c r="D549" s="165"/>
      <c r="E549" s="165"/>
    </row>
    <row r="550" spans="1:5" ht="15" customHeight="1" x14ac:dyDescent="0.2">
      <c r="A550" s="165"/>
      <c r="B550" s="165"/>
      <c r="C550" s="165"/>
      <c r="D550" s="165"/>
      <c r="E550" s="165"/>
    </row>
    <row r="551" spans="1:5" ht="15" customHeight="1" x14ac:dyDescent="0.2">
      <c r="A551" s="165"/>
      <c r="B551" s="165"/>
      <c r="C551" s="165"/>
      <c r="D551" s="165"/>
      <c r="E551" s="165"/>
    </row>
    <row r="552" spans="1:5" ht="15" customHeight="1" x14ac:dyDescent="0.2">
      <c r="A552" s="165"/>
      <c r="B552" s="165"/>
      <c r="C552" s="165"/>
      <c r="D552" s="165"/>
      <c r="E552" s="165"/>
    </row>
    <row r="553" spans="1:5" ht="15" customHeight="1" x14ac:dyDescent="0.2">
      <c r="A553" s="165"/>
      <c r="B553" s="165"/>
      <c r="C553" s="165"/>
      <c r="D553" s="165"/>
      <c r="E553" s="165"/>
    </row>
    <row r="554" spans="1:5" ht="15" customHeight="1" x14ac:dyDescent="0.2">
      <c r="A554" s="165"/>
      <c r="B554" s="165"/>
      <c r="C554" s="165"/>
      <c r="D554" s="165"/>
      <c r="E554" s="165"/>
    </row>
    <row r="555" spans="1:5" ht="15" customHeight="1" x14ac:dyDescent="0.2">
      <c r="A555" s="165"/>
      <c r="B555" s="165"/>
      <c r="C555" s="165"/>
      <c r="D555" s="165"/>
      <c r="E555" s="165"/>
    </row>
    <row r="556" spans="1:5" ht="15" customHeight="1" x14ac:dyDescent="0.2">
      <c r="A556" s="165"/>
      <c r="B556" s="165"/>
      <c r="C556" s="165"/>
      <c r="D556" s="165"/>
      <c r="E556" s="165"/>
    </row>
    <row r="557" spans="1:5" ht="15" customHeight="1" x14ac:dyDescent="0.2"/>
    <row r="558" spans="1:5" ht="15" customHeight="1" x14ac:dyDescent="0.25">
      <c r="A558" s="57" t="s">
        <v>17</v>
      </c>
      <c r="B558" s="58"/>
      <c r="C558" s="58"/>
      <c r="D558" s="58"/>
      <c r="E558" s="59"/>
    </row>
    <row r="559" spans="1:5" ht="15" customHeight="1" x14ac:dyDescent="0.2">
      <c r="A559" s="64" t="s">
        <v>68</v>
      </c>
      <c r="B559" s="83"/>
      <c r="C559" s="83"/>
      <c r="D559" s="83"/>
      <c r="E559" s="59" t="s">
        <v>69</v>
      </c>
    </row>
    <row r="560" spans="1:5" ht="15" customHeight="1" x14ac:dyDescent="0.2"/>
    <row r="561" spans="1:5" ht="15" customHeight="1" x14ac:dyDescent="0.2">
      <c r="B561" s="45" t="s">
        <v>48</v>
      </c>
      <c r="C561" s="66" t="s">
        <v>49</v>
      </c>
      <c r="D561" s="85" t="s">
        <v>50</v>
      </c>
      <c r="E561" s="68" t="s">
        <v>51</v>
      </c>
    </row>
    <row r="562" spans="1:5" ht="15" customHeight="1" x14ac:dyDescent="0.2">
      <c r="B562" s="47">
        <v>307</v>
      </c>
      <c r="C562" s="77"/>
      <c r="D562" s="87" t="s">
        <v>70</v>
      </c>
      <c r="E562" s="50">
        <v>-160000</v>
      </c>
    </row>
    <row r="563" spans="1:5" ht="15" customHeight="1" x14ac:dyDescent="0.2">
      <c r="B563" s="47">
        <v>303</v>
      </c>
      <c r="C563" s="77"/>
      <c r="D563" s="87" t="s">
        <v>70</v>
      </c>
      <c r="E563" s="50">
        <v>160000</v>
      </c>
    </row>
    <row r="564" spans="1:5" ht="15" customHeight="1" x14ac:dyDescent="0.2">
      <c r="B564" s="89"/>
      <c r="C564" s="71" t="s">
        <v>53</v>
      </c>
      <c r="D564" s="90"/>
      <c r="E564" s="91">
        <f>SUM(E562:E563)</f>
        <v>0</v>
      </c>
    </row>
    <row r="565" spans="1:5" ht="15" customHeight="1" x14ac:dyDescent="0.2"/>
    <row r="566" spans="1:5" ht="15" customHeight="1" x14ac:dyDescent="0.2"/>
    <row r="567" spans="1:5" ht="15" customHeight="1" x14ac:dyDescent="0.2"/>
    <row r="568" spans="1:5" ht="15" customHeight="1" x14ac:dyDescent="0.2"/>
    <row r="569" spans="1:5" ht="15" customHeight="1" x14ac:dyDescent="0.2"/>
    <row r="570" spans="1:5" ht="15" customHeight="1" x14ac:dyDescent="0.2"/>
    <row r="571" spans="1:5" ht="15" customHeight="1" x14ac:dyDescent="0.2"/>
    <row r="572" spans="1:5" ht="15" customHeight="1" x14ac:dyDescent="0.2"/>
    <row r="573" spans="1:5" ht="15" customHeight="1" x14ac:dyDescent="0.2"/>
    <row r="574" spans="1:5" ht="15" customHeight="1" x14ac:dyDescent="0.25">
      <c r="A574" s="37" t="s">
        <v>264</v>
      </c>
    </row>
    <row r="575" spans="1:5" ht="15" customHeight="1" x14ac:dyDescent="0.2">
      <c r="A575" s="168" t="s">
        <v>156</v>
      </c>
      <c r="B575" s="168"/>
      <c r="C575" s="168"/>
      <c r="D575" s="168"/>
      <c r="E575" s="168"/>
    </row>
    <row r="576" spans="1:5" ht="15" customHeight="1" x14ac:dyDescent="0.2">
      <c r="A576" s="168"/>
      <c r="B576" s="168"/>
      <c r="C576" s="168"/>
      <c r="D576" s="168"/>
      <c r="E576" s="168"/>
    </row>
    <row r="577" spans="1:5" ht="15" customHeight="1" x14ac:dyDescent="0.2">
      <c r="A577" s="165" t="s">
        <v>265</v>
      </c>
      <c r="B577" s="165"/>
      <c r="C577" s="165"/>
      <c r="D577" s="165"/>
      <c r="E577" s="165"/>
    </row>
    <row r="578" spans="1:5" ht="15" customHeight="1" x14ac:dyDescent="0.2">
      <c r="A578" s="165"/>
      <c r="B578" s="165"/>
      <c r="C578" s="165"/>
      <c r="D578" s="165"/>
      <c r="E578" s="165"/>
    </row>
    <row r="579" spans="1:5" ht="15" customHeight="1" x14ac:dyDescent="0.2">
      <c r="A579" s="165"/>
      <c r="B579" s="165"/>
      <c r="C579" s="165"/>
      <c r="D579" s="165"/>
      <c r="E579" s="165"/>
    </row>
    <row r="580" spans="1:5" ht="15" customHeight="1" x14ac:dyDescent="0.2">
      <c r="A580" s="165"/>
      <c r="B580" s="165"/>
      <c r="C580" s="165"/>
      <c r="D580" s="165"/>
      <c r="E580" s="165"/>
    </row>
    <row r="581" spans="1:5" ht="15" customHeight="1" x14ac:dyDescent="0.2">
      <c r="A581" s="165"/>
      <c r="B581" s="165"/>
      <c r="C581" s="165"/>
      <c r="D581" s="165"/>
      <c r="E581" s="165"/>
    </row>
    <row r="582" spans="1:5" ht="15" customHeight="1" x14ac:dyDescent="0.2">
      <c r="A582" s="165"/>
      <c r="B582" s="165"/>
      <c r="C582" s="165"/>
      <c r="D582" s="165"/>
      <c r="E582" s="165"/>
    </row>
    <row r="583" spans="1:5" ht="15" customHeight="1" x14ac:dyDescent="0.2">
      <c r="A583" s="165"/>
      <c r="B583" s="165"/>
      <c r="C583" s="165"/>
      <c r="D583" s="165"/>
      <c r="E583" s="165"/>
    </row>
    <row r="584" spans="1:5" ht="15" customHeight="1" x14ac:dyDescent="0.2">
      <c r="A584" s="165"/>
      <c r="B584" s="165"/>
      <c r="C584" s="165"/>
      <c r="D584" s="165"/>
      <c r="E584" s="165"/>
    </row>
    <row r="585" spans="1:5" ht="15" customHeight="1" x14ac:dyDescent="0.2">
      <c r="A585" s="165"/>
      <c r="B585" s="165"/>
      <c r="C585" s="165"/>
      <c r="D585" s="165"/>
      <c r="E585" s="165"/>
    </row>
    <row r="586" spans="1:5" ht="15" customHeight="1" x14ac:dyDescent="0.2">
      <c r="A586" s="165"/>
      <c r="B586" s="165"/>
      <c r="C586" s="165"/>
      <c r="D586" s="165"/>
      <c r="E586" s="165"/>
    </row>
    <row r="587" spans="1:5" ht="15" customHeight="1" x14ac:dyDescent="0.2"/>
    <row r="588" spans="1:5" ht="15" customHeight="1" x14ac:dyDescent="0.25">
      <c r="A588" s="57" t="s">
        <v>17</v>
      </c>
      <c r="B588" s="58"/>
      <c r="C588" s="58"/>
      <c r="D588" s="58"/>
      <c r="E588" s="59"/>
    </row>
    <row r="589" spans="1:5" ht="15" customHeight="1" x14ac:dyDescent="0.2">
      <c r="A589" s="64" t="s">
        <v>68</v>
      </c>
      <c r="B589" s="83"/>
      <c r="C589" s="83"/>
      <c r="D589" s="83"/>
      <c r="E589" s="59" t="s">
        <v>69</v>
      </c>
    </row>
    <row r="590" spans="1:5" ht="15" customHeight="1" x14ac:dyDescent="0.2"/>
    <row r="591" spans="1:5" ht="15" customHeight="1" x14ac:dyDescent="0.2">
      <c r="B591" s="45" t="s">
        <v>48</v>
      </c>
      <c r="C591" s="66" t="s">
        <v>49</v>
      </c>
      <c r="D591" s="85" t="s">
        <v>50</v>
      </c>
      <c r="E591" s="68" t="s">
        <v>51</v>
      </c>
    </row>
    <row r="592" spans="1:5" ht="15" customHeight="1" x14ac:dyDescent="0.2">
      <c r="B592" s="47">
        <v>307</v>
      </c>
      <c r="C592" s="77"/>
      <c r="D592" s="87" t="s">
        <v>70</v>
      </c>
      <c r="E592" s="50">
        <v>-277241</v>
      </c>
    </row>
    <row r="593" spans="1:5" ht="15" customHeight="1" x14ac:dyDescent="0.2">
      <c r="B593" s="47">
        <v>303</v>
      </c>
      <c r="C593" s="77"/>
      <c r="D593" s="87" t="s">
        <v>70</v>
      </c>
      <c r="E593" s="50">
        <v>277241</v>
      </c>
    </row>
    <row r="594" spans="1:5" ht="15" customHeight="1" x14ac:dyDescent="0.2">
      <c r="B594" s="89"/>
      <c r="C594" s="71" t="s">
        <v>53</v>
      </c>
      <c r="D594" s="90"/>
      <c r="E594" s="91">
        <f>SUM(E592:E593)</f>
        <v>0</v>
      </c>
    </row>
    <row r="595" spans="1:5" ht="15" customHeight="1" x14ac:dyDescent="0.2"/>
    <row r="596" spans="1:5" ht="15" customHeight="1" x14ac:dyDescent="0.2"/>
    <row r="597" spans="1:5" ht="15" customHeight="1" x14ac:dyDescent="0.25">
      <c r="A597" s="37" t="s">
        <v>266</v>
      </c>
    </row>
    <row r="598" spans="1:5" ht="15" customHeight="1" x14ac:dyDescent="0.2">
      <c r="A598" s="168" t="s">
        <v>120</v>
      </c>
      <c r="B598" s="168"/>
      <c r="C598" s="168"/>
      <c r="D598" s="168"/>
      <c r="E598" s="168"/>
    </row>
    <row r="599" spans="1:5" ht="15" customHeight="1" x14ac:dyDescent="0.2">
      <c r="A599" s="168"/>
      <c r="B599" s="168"/>
      <c r="C599" s="168"/>
      <c r="D599" s="168"/>
      <c r="E599" s="168"/>
    </row>
    <row r="600" spans="1:5" ht="15" customHeight="1" x14ac:dyDescent="0.2">
      <c r="A600" s="165" t="s">
        <v>267</v>
      </c>
      <c r="B600" s="165"/>
      <c r="C600" s="165"/>
      <c r="D600" s="165"/>
      <c r="E600" s="165"/>
    </row>
    <row r="601" spans="1:5" ht="15" customHeight="1" x14ac:dyDescent="0.2">
      <c r="A601" s="165"/>
      <c r="B601" s="165"/>
      <c r="C601" s="165"/>
      <c r="D601" s="165"/>
      <c r="E601" s="165"/>
    </row>
    <row r="602" spans="1:5" ht="15" customHeight="1" x14ac:dyDescent="0.2">
      <c r="A602" s="165"/>
      <c r="B602" s="165"/>
      <c r="C602" s="165"/>
      <c r="D602" s="165"/>
      <c r="E602" s="165"/>
    </row>
    <row r="603" spans="1:5" ht="15" customHeight="1" x14ac:dyDescent="0.2">
      <c r="A603" s="165"/>
      <c r="B603" s="165"/>
      <c r="C603" s="165"/>
      <c r="D603" s="165"/>
      <c r="E603" s="165"/>
    </row>
    <row r="604" spans="1:5" ht="15" customHeight="1" x14ac:dyDescent="0.2">
      <c r="A604" s="165"/>
      <c r="B604" s="165"/>
      <c r="C604" s="165"/>
      <c r="D604" s="165"/>
      <c r="E604" s="165"/>
    </row>
    <row r="605" spans="1:5" ht="15" customHeight="1" x14ac:dyDescent="0.2">
      <c r="A605" s="165"/>
      <c r="B605" s="165"/>
      <c r="C605" s="165"/>
      <c r="D605" s="165"/>
      <c r="E605" s="165"/>
    </row>
    <row r="606" spans="1:5" ht="15" customHeight="1" x14ac:dyDescent="0.2">
      <c r="A606" s="165"/>
      <c r="B606" s="165"/>
      <c r="C606" s="165"/>
      <c r="D606" s="165"/>
      <c r="E606" s="165"/>
    </row>
    <row r="607" spans="1:5" ht="15" customHeight="1" x14ac:dyDescent="0.2">
      <c r="A607" s="58"/>
      <c r="B607" s="132"/>
      <c r="C607" s="133"/>
      <c r="D607" s="58"/>
      <c r="E607" s="134"/>
    </row>
    <row r="608" spans="1:5" ht="15" customHeight="1" x14ac:dyDescent="0.25">
      <c r="A608" s="57" t="s">
        <v>17</v>
      </c>
      <c r="B608" s="58"/>
      <c r="C608" s="58"/>
      <c r="D608" s="58"/>
      <c r="E608" s="59"/>
    </row>
    <row r="609" spans="1:5" ht="15" customHeight="1" x14ac:dyDescent="0.2">
      <c r="A609" s="64" t="s">
        <v>122</v>
      </c>
      <c r="B609" s="58"/>
      <c r="C609" s="58"/>
      <c r="D609" s="58"/>
      <c r="E609" s="60" t="s">
        <v>123</v>
      </c>
    </row>
    <row r="610" spans="1:5" ht="15" customHeight="1" x14ac:dyDescent="0.2">
      <c r="A610" s="64"/>
      <c r="B610" s="59"/>
      <c r="C610" s="58"/>
      <c r="D610" s="58"/>
      <c r="E610" s="65"/>
    </row>
    <row r="611" spans="1:5" ht="15" customHeight="1" x14ac:dyDescent="0.2">
      <c r="A611" s="84"/>
      <c r="B611" s="84"/>
      <c r="C611" s="66" t="s">
        <v>49</v>
      </c>
      <c r="D611" s="114" t="s">
        <v>63</v>
      </c>
      <c r="E611" s="45" t="s">
        <v>51</v>
      </c>
    </row>
    <row r="612" spans="1:5" ht="15" customHeight="1" x14ac:dyDescent="0.2">
      <c r="A612" s="86"/>
      <c r="B612" s="95"/>
      <c r="C612" s="121">
        <v>5273</v>
      </c>
      <c r="D612" s="78" t="s">
        <v>83</v>
      </c>
      <c r="E612" s="82">
        <v>-40000</v>
      </c>
    </row>
    <row r="613" spans="1:5" ht="15" customHeight="1" x14ac:dyDescent="0.2">
      <c r="A613" s="86"/>
      <c r="B613" s="95"/>
      <c r="C613" s="121">
        <v>4339</v>
      </c>
      <c r="D613" s="78" t="s">
        <v>76</v>
      </c>
      <c r="E613" s="82">
        <v>40000</v>
      </c>
    </row>
    <row r="614" spans="1:5" ht="15" customHeight="1" x14ac:dyDescent="0.2">
      <c r="A614" s="96"/>
      <c r="B614" s="96"/>
      <c r="C614" s="71" t="s">
        <v>53</v>
      </c>
      <c r="D614" s="99"/>
      <c r="E614" s="73">
        <f>SUM(E612:E613)</f>
        <v>0</v>
      </c>
    </row>
    <row r="615" spans="1:5" ht="15" customHeight="1" x14ac:dyDescent="0.2"/>
    <row r="616" spans="1:5" ht="15" customHeight="1" x14ac:dyDescent="0.2"/>
    <row r="617" spans="1:5" ht="15" customHeight="1" x14ac:dyDescent="0.2"/>
    <row r="618" spans="1:5" ht="15" customHeight="1" x14ac:dyDescent="0.2"/>
    <row r="619" spans="1:5" ht="15" customHeight="1" x14ac:dyDescent="0.2"/>
    <row r="620" spans="1:5" ht="15" customHeight="1" x14ac:dyDescent="0.2"/>
    <row r="621" spans="1:5" ht="15" customHeight="1" x14ac:dyDescent="0.2"/>
    <row r="622" spans="1:5" ht="15" customHeight="1" x14ac:dyDescent="0.2"/>
    <row r="623" spans="1:5" ht="15" customHeight="1" x14ac:dyDescent="0.2"/>
    <row r="624" spans="1:5" ht="15" customHeight="1" x14ac:dyDescent="0.2"/>
    <row r="625" spans="1:5" ht="15" customHeight="1" x14ac:dyDescent="0.25">
      <c r="A625" s="37" t="s">
        <v>268</v>
      </c>
    </row>
    <row r="626" spans="1:5" ht="15" customHeight="1" x14ac:dyDescent="0.2">
      <c r="A626" s="167" t="s">
        <v>43</v>
      </c>
      <c r="B626" s="167"/>
      <c r="C626" s="167"/>
      <c r="D626" s="167"/>
      <c r="E626" s="167"/>
    </row>
    <row r="627" spans="1:5" ht="15" customHeight="1" x14ac:dyDescent="0.2">
      <c r="A627" s="167" t="s">
        <v>218</v>
      </c>
      <c r="B627" s="167"/>
      <c r="C627" s="167"/>
      <c r="D627" s="167"/>
      <c r="E627" s="167"/>
    </row>
    <row r="628" spans="1:5" ht="15" customHeight="1" x14ac:dyDescent="0.2">
      <c r="A628" s="165" t="s">
        <v>269</v>
      </c>
      <c r="B628" s="179"/>
      <c r="C628" s="179"/>
      <c r="D628" s="179"/>
      <c r="E628" s="179"/>
    </row>
    <row r="629" spans="1:5" ht="15" customHeight="1" x14ac:dyDescent="0.2">
      <c r="A629" s="179"/>
      <c r="B629" s="179"/>
      <c r="C629" s="179"/>
      <c r="D629" s="179"/>
      <c r="E629" s="179"/>
    </row>
    <row r="630" spans="1:5" ht="15" customHeight="1" x14ac:dyDescent="0.2">
      <c r="A630" s="179"/>
      <c r="B630" s="179"/>
      <c r="C630" s="179"/>
      <c r="D630" s="179"/>
      <c r="E630" s="179"/>
    </row>
    <row r="631" spans="1:5" ht="15" customHeight="1" x14ac:dyDescent="0.2">
      <c r="A631" s="179"/>
      <c r="B631" s="179"/>
      <c r="C631" s="179"/>
      <c r="D631" s="179"/>
      <c r="E631" s="179"/>
    </row>
    <row r="632" spans="1:5" ht="15" customHeight="1" x14ac:dyDescent="0.2">
      <c r="A632" s="179"/>
      <c r="B632" s="179"/>
      <c r="C632" s="179"/>
      <c r="D632" s="179"/>
      <c r="E632" s="179"/>
    </row>
    <row r="633" spans="1:5" ht="15" customHeight="1" x14ac:dyDescent="0.2">
      <c r="A633" s="179"/>
      <c r="B633" s="179"/>
      <c r="C633" s="179"/>
      <c r="D633" s="179"/>
      <c r="E633" s="179"/>
    </row>
    <row r="634" spans="1:5" ht="9.75" customHeight="1" x14ac:dyDescent="0.2">
      <c r="A634" s="180"/>
      <c r="B634" s="180"/>
      <c r="C634" s="180"/>
      <c r="D634" s="180"/>
      <c r="E634" s="180"/>
    </row>
    <row r="635" spans="1:5" ht="15" customHeight="1" x14ac:dyDescent="0.25">
      <c r="A635" s="39" t="s">
        <v>1</v>
      </c>
      <c r="B635" s="40"/>
      <c r="C635" s="40"/>
      <c r="D635" s="40"/>
      <c r="E635" s="40"/>
    </row>
    <row r="636" spans="1:5" ht="15" customHeight="1" x14ac:dyDescent="0.2">
      <c r="A636" s="64" t="s">
        <v>58</v>
      </c>
      <c r="B636" s="40"/>
      <c r="C636" s="40"/>
      <c r="D636" s="40"/>
      <c r="E636" s="42" t="s">
        <v>59</v>
      </c>
    </row>
    <row r="637" spans="1:5" ht="15" customHeight="1" x14ac:dyDescent="0.25">
      <c r="A637" s="59"/>
      <c r="B637" s="57"/>
      <c r="C637" s="58"/>
      <c r="D637" s="58"/>
      <c r="E637" s="65"/>
    </row>
    <row r="638" spans="1:5" ht="15" customHeight="1" x14ac:dyDescent="0.2">
      <c r="A638" s="59"/>
      <c r="B638" s="66" t="s">
        <v>48</v>
      </c>
      <c r="C638" s="66" t="s">
        <v>49</v>
      </c>
      <c r="D638" s="67" t="s">
        <v>50</v>
      </c>
      <c r="E638" s="68" t="s">
        <v>51</v>
      </c>
    </row>
    <row r="639" spans="1:5" ht="15" customHeight="1" x14ac:dyDescent="0.2">
      <c r="A639" s="59"/>
      <c r="B639" s="123">
        <v>104513013</v>
      </c>
      <c r="C639" s="48"/>
      <c r="D639" s="49" t="s">
        <v>52</v>
      </c>
      <c r="E639" s="50">
        <v>33362.5</v>
      </c>
    </row>
    <row r="640" spans="1:5" ht="15" customHeight="1" x14ac:dyDescent="0.2">
      <c r="A640" s="59"/>
      <c r="B640" s="123">
        <v>104113013</v>
      </c>
      <c r="C640" s="48"/>
      <c r="D640" s="181" t="s">
        <v>52</v>
      </c>
      <c r="E640" s="50">
        <v>3925</v>
      </c>
    </row>
    <row r="641" spans="1:5" ht="15" customHeight="1" x14ac:dyDescent="0.2">
      <c r="A641" s="59"/>
      <c r="B641" s="70"/>
      <c r="C641" s="71" t="s">
        <v>53</v>
      </c>
      <c r="D641" s="72"/>
      <c r="E641" s="73">
        <f>SUM(E639:E640)</f>
        <v>37287.5</v>
      </c>
    </row>
    <row r="642" spans="1:5" ht="15" customHeight="1" x14ac:dyDescent="0.25">
      <c r="A642" s="55"/>
      <c r="B642" s="43"/>
      <c r="C642" s="43"/>
      <c r="D642" s="43"/>
      <c r="E642" s="43"/>
    </row>
    <row r="643" spans="1:5" ht="15" customHeight="1" x14ac:dyDescent="0.25">
      <c r="A643" s="57" t="s">
        <v>17</v>
      </c>
      <c r="B643" s="58"/>
      <c r="C643" s="58"/>
      <c r="D643" s="58"/>
      <c r="E643" s="58"/>
    </row>
    <row r="644" spans="1:5" ht="15" customHeight="1" x14ac:dyDescent="0.2">
      <c r="A644" s="64" t="s">
        <v>84</v>
      </c>
      <c r="B644" s="59"/>
      <c r="C644" s="59"/>
      <c r="D644" s="59"/>
      <c r="E644" s="59" t="s">
        <v>85</v>
      </c>
    </row>
    <row r="645" spans="1:5" ht="15" customHeight="1" x14ac:dyDescent="0.2">
      <c r="A645" s="59"/>
      <c r="B645" s="106"/>
      <c r="C645" s="58"/>
      <c r="D645" s="59"/>
      <c r="E645" s="107"/>
    </row>
    <row r="646" spans="1:5" ht="15" customHeight="1" x14ac:dyDescent="0.2">
      <c r="A646" s="59"/>
      <c r="B646" s="45" t="s">
        <v>48</v>
      </c>
      <c r="C646" s="66" t="s">
        <v>49</v>
      </c>
      <c r="D646" s="85" t="s">
        <v>50</v>
      </c>
      <c r="E646" s="68" t="s">
        <v>51</v>
      </c>
    </row>
    <row r="647" spans="1:5" ht="15" customHeight="1" x14ac:dyDescent="0.2">
      <c r="A647" s="59"/>
      <c r="B647" s="123">
        <v>104513013</v>
      </c>
      <c r="C647" s="121"/>
      <c r="D647" s="87" t="s">
        <v>86</v>
      </c>
      <c r="E647" s="50">
        <v>33362.5</v>
      </c>
    </row>
    <row r="648" spans="1:5" ht="15" customHeight="1" x14ac:dyDescent="0.2">
      <c r="A648" s="59"/>
      <c r="B648" s="123">
        <v>104113013</v>
      </c>
      <c r="C648" s="121"/>
      <c r="D648" s="87" t="s">
        <v>86</v>
      </c>
      <c r="E648" s="50">
        <v>3925</v>
      </c>
    </row>
    <row r="649" spans="1:5" ht="15" customHeight="1" x14ac:dyDescent="0.2">
      <c r="A649" s="59"/>
      <c r="B649" s="70"/>
      <c r="C649" s="71" t="s">
        <v>53</v>
      </c>
      <c r="D649" s="90"/>
      <c r="E649" s="91">
        <f>SUM(E647:E648)</f>
        <v>37287.5</v>
      </c>
    </row>
    <row r="650" spans="1:5" ht="15" customHeight="1" x14ac:dyDescent="0.2"/>
    <row r="651" spans="1:5" ht="15" customHeight="1" x14ac:dyDescent="0.2"/>
    <row r="652" spans="1:5" ht="15" customHeight="1" x14ac:dyDescent="0.25">
      <c r="A652" s="37" t="s">
        <v>270</v>
      </c>
    </row>
    <row r="653" spans="1:5" ht="15" customHeight="1" x14ac:dyDescent="0.2">
      <c r="A653" s="167" t="s">
        <v>43</v>
      </c>
      <c r="B653" s="167"/>
      <c r="C653" s="167"/>
      <c r="D653" s="167"/>
      <c r="E653" s="167"/>
    </row>
    <row r="654" spans="1:5" ht="15" customHeight="1" x14ac:dyDescent="0.2">
      <c r="A654" s="167" t="s">
        <v>218</v>
      </c>
      <c r="B654" s="167"/>
      <c r="C654" s="167"/>
      <c r="D654" s="167"/>
      <c r="E654" s="167"/>
    </row>
    <row r="655" spans="1:5" ht="15" customHeight="1" x14ac:dyDescent="0.2">
      <c r="A655" s="165" t="s">
        <v>271</v>
      </c>
      <c r="B655" s="179"/>
      <c r="C655" s="179"/>
      <c r="D655" s="179"/>
      <c r="E655" s="179"/>
    </row>
    <row r="656" spans="1:5" ht="15" customHeight="1" x14ac:dyDescent="0.2">
      <c r="A656" s="179"/>
      <c r="B656" s="179"/>
      <c r="C656" s="179"/>
      <c r="D656" s="179"/>
      <c r="E656" s="179"/>
    </row>
    <row r="657" spans="1:5" ht="15" customHeight="1" x14ac:dyDescent="0.2">
      <c r="A657" s="179"/>
      <c r="B657" s="179"/>
      <c r="C657" s="179"/>
      <c r="D657" s="179"/>
      <c r="E657" s="179"/>
    </row>
    <row r="658" spans="1:5" ht="15" customHeight="1" x14ac:dyDescent="0.2">
      <c r="A658" s="179"/>
      <c r="B658" s="179"/>
      <c r="C658" s="179"/>
      <c r="D658" s="179"/>
      <c r="E658" s="179"/>
    </row>
    <row r="659" spans="1:5" ht="15" customHeight="1" x14ac:dyDescent="0.2">
      <c r="A659" s="179"/>
      <c r="B659" s="179"/>
      <c r="C659" s="179"/>
      <c r="D659" s="179"/>
      <c r="E659" s="179"/>
    </row>
    <row r="660" spans="1:5" ht="15" customHeight="1" x14ac:dyDescent="0.2">
      <c r="A660" s="179"/>
      <c r="B660" s="179"/>
      <c r="C660" s="179"/>
      <c r="D660" s="179"/>
      <c r="E660" s="179"/>
    </row>
    <row r="661" spans="1:5" ht="15" customHeight="1" x14ac:dyDescent="0.2">
      <c r="A661" s="179"/>
      <c r="B661" s="179"/>
      <c r="C661" s="179"/>
      <c r="D661" s="179"/>
      <c r="E661" s="179"/>
    </row>
    <row r="662" spans="1:5" ht="15" customHeight="1" x14ac:dyDescent="0.2">
      <c r="A662" s="180"/>
      <c r="B662" s="180"/>
      <c r="C662" s="180"/>
      <c r="D662" s="180"/>
      <c r="E662" s="180"/>
    </row>
    <row r="663" spans="1:5" ht="15" customHeight="1" x14ac:dyDescent="0.25">
      <c r="A663" s="39" t="s">
        <v>1</v>
      </c>
      <c r="B663" s="40"/>
      <c r="C663" s="40"/>
      <c r="D663" s="40"/>
      <c r="E663" s="40"/>
    </row>
    <row r="664" spans="1:5" ht="15" customHeight="1" x14ac:dyDescent="0.2">
      <c r="A664" s="64" t="s">
        <v>58</v>
      </c>
      <c r="B664" s="40"/>
      <c r="C664" s="40"/>
      <c r="D664" s="40"/>
      <c r="E664" s="42" t="s">
        <v>59</v>
      </c>
    </row>
    <row r="665" spans="1:5" ht="15" customHeight="1" x14ac:dyDescent="0.25">
      <c r="A665" s="59"/>
      <c r="B665" s="57"/>
      <c r="C665" s="58"/>
      <c r="D665" s="58"/>
      <c r="E665" s="65"/>
    </row>
    <row r="666" spans="1:5" ht="15" customHeight="1" x14ac:dyDescent="0.2">
      <c r="A666" s="59"/>
      <c r="B666" s="66" t="s">
        <v>48</v>
      </c>
      <c r="C666" s="66" t="s">
        <v>49</v>
      </c>
      <c r="D666" s="67" t="s">
        <v>50</v>
      </c>
      <c r="E666" s="68" t="s">
        <v>51</v>
      </c>
    </row>
    <row r="667" spans="1:5" ht="15" customHeight="1" x14ac:dyDescent="0.2">
      <c r="A667" s="59"/>
      <c r="B667" s="123">
        <v>104513013</v>
      </c>
      <c r="C667" s="48"/>
      <c r="D667" s="49" t="s">
        <v>52</v>
      </c>
      <c r="E667" s="50">
        <v>192497.37</v>
      </c>
    </row>
    <row r="668" spans="1:5" ht="15" customHeight="1" x14ac:dyDescent="0.2">
      <c r="A668" s="59"/>
      <c r="B668" s="123">
        <v>104113013</v>
      </c>
      <c r="C668" s="48"/>
      <c r="D668" s="181" t="s">
        <v>52</v>
      </c>
      <c r="E668" s="50">
        <v>22646.75</v>
      </c>
    </row>
    <row r="669" spans="1:5" ht="15" customHeight="1" x14ac:dyDescent="0.2">
      <c r="A669" s="59"/>
      <c r="B669" s="70"/>
      <c r="C669" s="71" t="s">
        <v>53</v>
      </c>
      <c r="D669" s="72"/>
      <c r="E669" s="73">
        <f>SUM(E667:E668)</f>
        <v>215144.12</v>
      </c>
    </row>
    <row r="670" spans="1:5" ht="9.75" customHeight="1" x14ac:dyDescent="0.25">
      <c r="A670" s="55"/>
      <c r="B670" s="43"/>
      <c r="C670" s="43"/>
      <c r="D670" s="43"/>
      <c r="E670" s="43"/>
    </row>
    <row r="671" spans="1:5" ht="15" customHeight="1" x14ac:dyDescent="0.25">
      <c r="A671" s="57" t="s">
        <v>17</v>
      </c>
      <c r="B671" s="58"/>
      <c r="C671" s="58"/>
      <c r="D671" s="58"/>
      <c r="E671" s="58"/>
    </row>
    <row r="672" spans="1:5" ht="15" customHeight="1" x14ac:dyDescent="0.2">
      <c r="A672" s="64" t="s">
        <v>84</v>
      </c>
      <c r="B672" s="59"/>
      <c r="C672" s="59"/>
      <c r="D672" s="59"/>
      <c r="E672" s="59" t="s">
        <v>85</v>
      </c>
    </row>
    <row r="673" spans="1:5" ht="15" customHeight="1" x14ac:dyDescent="0.2">
      <c r="A673" s="59"/>
      <c r="B673" s="106"/>
      <c r="C673" s="58"/>
      <c r="D673" s="59"/>
      <c r="E673" s="107"/>
    </row>
    <row r="674" spans="1:5" ht="15" customHeight="1" x14ac:dyDescent="0.2">
      <c r="A674" s="59"/>
      <c r="B674" s="45" t="s">
        <v>48</v>
      </c>
      <c r="C674" s="66" t="s">
        <v>49</v>
      </c>
      <c r="D674" s="85" t="s">
        <v>50</v>
      </c>
      <c r="E674" s="68" t="s">
        <v>51</v>
      </c>
    </row>
    <row r="675" spans="1:5" ht="15" customHeight="1" x14ac:dyDescent="0.2">
      <c r="A675" s="59"/>
      <c r="B675" s="123">
        <v>104513013</v>
      </c>
      <c r="C675" s="121"/>
      <c r="D675" s="87" t="s">
        <v>86</v>
      </c>
      <c r="E675" s="50">
        <v>192497.37</v>
      </c>
    </row>
    <row r="676" spans="1:5" ht="15" customHeight="1" x14ac:dyDescent="0.2">
      <c r="A676" s="59"/>
      <c r="B676" s="123">
        <v>104113013</v>
      </c>
      <c r="C676" s="121"/>
      <c r="D676" s="87" t="s">
        <v>86</v>
      </c>
      <c r="E676" s="50">
        <v>22646.75</v>
      </c>
    </row>
    <row r="677" spans="1:5" ht="15" customHeight="1" x14ac:dyDescent="0.2">
      <c r="A677" s="59"/>
      <c r="B677" s="70"/>
      <c r="C677" s="71" t="s">
        <v>53</v>
      </c>
      <c r="D677" s="90"/>
      <c r="E677" s="91">
        <f>SUM(E675:E676)</f>
        <v>215144.12</v>
      </c>
    </row>
    <row r="678" spans="1:5" ht="15" customHeight="1" x14ac:dyDescent="0.2"/>
    <row r="679" spans="1:5" ht="15" customHeight="1" x14ac:dyDescent="0.2"/>
    <row r="680" spans="1:5" ht="15" customHeight="1" x14ac:dyDescent="0.2"/>
    <row r="681" spans="1:5" ht="15" customHeight="1" x14ac:dyDescent="0.2"/>
    <row r="682" spans="1:5" ht="15" customHeight="1" x14ac:dyDescent="0.2"/>
    <row r="683" spans="1:5" ht="15" customHeight="1" x14ac:dyDescent="0.2"/>
    <row r="684" spans="1:5" ht="15" customHeight="1" x14ac:dyDescent="0.2"/>
    <row r="685" spans="1:5" ht="15" customHeight="1" x14ac:dyDescent="0.2"/>
    <row r="686" spans="1:5" ht="15" customHeight="1" x14ac:dyDescent="0.2"/>
    <row r="687" spans="1:5" ht="15" customHeight="1" x14ac:dyDescent="0.2"/>
    <row r="688" spans="1:5"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sheetData>
  <mergeCells count="56">
    <mergeCell ref="A654:E654"/>
    <mergeCell ref="A655:E661"/>
    <mergeCell ref="A598:E599"/>
    <mergeCell ref="A600:E606"/>
    <mergeCell ref="A626:E626"/>
    <mergeCell ref="A627:E627"/>
    <mergeCell ref="A628:E633"/>
    <mergeCell ref="A653:E653"/>
    <mergeCell ref="A523:E524"/>
    <mergeCell ref="A525:E533"/>
    <mergeCell ref="A546:E547"/>
    <mergeCell ref="A548:E556"/>
    <mergeCell ref="A575:E576"/>
    <mergeCell ref="A577:E586"/>
    <mergeCell ref="A445:E446"/>
    <mergeCell ref="A447:E453"/>
    <mergeCell ref="A471:E472"/>
    <mergeCell ref="A473:E478"/>
    <mergeCell ref="A496:E497"/>
    <mergeCell ref="A498:E506"/>
    <mergeCell ref="A366:E367"/>
    <mergeCell ref="A368:E373"/>
    <mergeCell ref="A391:E392"/>
    <mergeCell ref="A393:E401"/>
    <mergeCell ref="A419:E420"/>
    <mergeCell ref="A421:E427"/>
    <mergeCell ref="A298:E299"/>
    <mergeCell ref="A300:E306"/>
    <mergeCell ref="A324:E325"/>
    <mergeCell ref="A326:E332"/>
    <mergeCell ref="A345:E346"/>
    <mergeCell ref="A347:E354"/>
    <mergeCell ref="A199:E200"/>
    <mergeCell ref="A201:E206"/>
    <mergeCell ref="A226:E227"/>
    <mergeCell ref="A228:E236"/>
    <mergeCell ref="A263:E264"/>
    <mergeCell ref="A265:E273"/>
    <mergeCell ref="A116:E116"/>
    <mergeCell ref="A117:E126"/>
    <mergeCell ref="A145:E145"/>
    <mergeCell ref="A146:E154"/>
    <mergeCell ref="A174:E174"/>
    <mergeCell ref="A175:E181"/>
    <mergeCell ref="A55:E55"/>
    <mergeCell ref="A56:E56"/>
    <mergeCell ref="A57:E63"/>
    <mergeCell ref="A88:E88"/>
    <mergeCell ref="A89:E89"/>
    <mergeCell ref="A90:E95"/>
    <mergeCell ref="A2:E2"/>
    <mergeCell ref="A3:E3"/>
    <mergeCell ref="A4:E8"/>
    <mergeCell ref="A26:E26"/>
    <mergeCell ref="A27:E27"/>
    <mergeCell ref="A28:E33"/>
  </mergeCells>
  <pageMargins left="0.98425196850393704" right="0.98425196850393704" top="0.98425196850393704" bottom="0.98425196850393704" header="0.51181102362204722" footer="0.51181102362204722"/>
  <pageSetup paperSize="9" scale="92" firstPageNumber="25" orientation="portrait" useFirstPageNumber="1" r:id="rId1"/>
  <headerFooter alignWithMargins="0">
    <oddHeader>&amp;C&amp;"Arial,Kurzíva"Příloha č. 2: Rozpočtové změny č. 214/17 - 238/17 schválené Radou Olomouckého kraje 2.6.2017</oddHeader>
    <oddFooter xml:space="preserve">&amp;L&amp;"Arial,Kurzíva"Zastupitelstvo OK 19.6.2017
6.1. - Rozpočet Olomouckého kraje 2017 - rozpočtové změny
Příloha č.2: Rozpočtové změny č. 214/17 - 238/17 schválené Radou Olomouckého kraje 2.6.2017&amp;R&amp;"Arial,Kurzíva"Strana &amp;P (celkem 42)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zoomScale="92" zoomScaleNormal="92" zoomScaleSheetLayoutView="92" workbookViewId="0"/>
  </sheetViews>
  <sheetFormatPr defaultRowHeight="12.75" x14ac:dyDescent="0.2"/>
  <cols>
    <col min="1" max="1" width="9.7109375" style="157" customWidth="1"/>
    <col min="2" max="2" width="12.85546875" style="157" customWidth="1"/>
    <col min="3" max="3" width="8.28515625" style="157" customWidth="1"/>
    <col min="4" max="4" width="39.140625" style="157" customWidth="1"/>
    <col min="5" max="5" width="18.85546875" style="157" customWidth="1"/>
    <col min="6" max="16384" width="9.140625" style="157"/>
  </cols>
  <sheetData>
    <row r="1" spans="1:5" ht="15" customHeight="1" x14ac:dyDescent="0.25">
      <c r="A1" s="37" t="s">
        <v>188</v>
      </c>
    </row>
    <row r="2" spans="1:5" ht="15" customHeight="1" x14ac:dyDescent="0.2">
      <c r="A2" s="167" t="s">
        <v>43</v>
      </c>
      <c r="B2" s="167"/>
      <c r="C2" s="167"/>
      <c r="D2" s="167"/>
      <c r="E2" s="167"/>
    </row>
    <row r="3" spans="1:5" ht="15" customHeight="1" x14ac:dyDescent="0.2">
      <c r="A3" s="169" t="s">
        <v>189</v>
      </c>
      <c r="B3" s="169"/>
      <c r="C3" s="169"/>
      <c r="D3" s="169"/>
      <c r="E3" s="169"/>
    </row>
    <row r="4" spans="1:5" ht="15" customHeight="1" x14ac:dyDescent="0.2">
      <c r="A4" s="169"/>
      <c r="B4" s="169"/>
      <c r="C4" s="169"/>
      <c r="D4" s="169"/>
      <c r="E4" s="169"/>
    </row>
    <row r="5" spans="1:5" ht="15" customHeight="1" x14ac:dyDescent="0.2">
      <c r="A5" s="169"/>
      <c r="B5" s="169"/>
      <c r="C5" s="169"/>
      <c r="D5" s="169"/>
      <c r="E5" s="169"/>
    </row>
    <row r="6" spans="1:5" ht="15" customHeight="1" x14ac:dyDescent="0.2">
      <c r="A6" s="169"/>
      <c r="B6" s="169"/>
      <c r="C6" s="169"/>
      <c r="D6" s="169"/>
      <c r="E6" s="169"/>
    </row>
    <row r="7" spans="1:5" ht="15" customHeight="1" x14ac:dyDescent="0.2">
      <c r="A7" s="169"/>
      <c r="B7" s="169"/>
      <c r="C7" s="169"/>
      <c r="D7" s="169"/>
      <c r="E7" s="169"/>
    </row>
    <row r="8" spans="1:5" ht="15" customHeight="1" x14ac:dyDescent="0.2">
      <c r="A8" s="169"/>
      <c r="B8" s="169"/>
      <c r="C8" s="169"/>
      <c r="D8" s="169"/>
      <c r="E8" s="169"/>
    </row>
    <row r="9" spans="1:5" ht="15" customHeight="1" x14ac:dyDescent="0.2">
      <c r="A9" s="169"/>
      <c r="B9" s="169"/>
      <c r="C9" s="169"/>
      <c r="D9" s="169"/>
      <c r="E9" s="169"/>
    </row>
    <row r="10" spans="1:5" ht="15" customHeight="1" x14ac:dyDescent="0.2">
      <c r="A10" s="169"/>
      <c r="B10" s="169"/>
      <c r="C10" s="169"/>
      <c r="D10" s="169"/>
      <c r="E10" s="169"/>
    </row>
    <row r="11" spans="1:5" ht="15" customHeight="1" x14ac:dyDescent="0.2">
      <c r="A11" s="169"/>
      <c r="B11" s="169"/>
      <c r="C11" s="169"/>
      <c r="D11" s="169"/>
      <c r="E11" s="169"/>
    </row>
    <row r="12" spans="1:5" ht="15" customHeight="1" x14ac:dyDescent="0.2">
      <c r="A12" s="169"/>
      <c r="B12" s="169"/>
      <c r="C12" s="169"/>
      <c r="D12" s="169"/>
      <c r="E12" s="169"/>
    </row>
    <row r="13" spans="1:5" ht="15" customHeight="1" x14ac:dyDescent="0.2">
      <c r="A13" s="144"/>
      <c r="B13" s="144"/>
      <c r="C13" s="144"/>
      <c r="D13" s="144"/>
      <c r="E13" s="144"/>
    </row>
    <row r="14" spans="1:5" ht="15" customHeight="1" x14ac:dyDescent="0.25">
      <c r="A14" s="57" t="s">
        <v>1</v>
      </c>
      <c r="B14" s="58"/>
      <c r="C14" s="58"/>
      <c r="D14" s="58"/>
      <c r="E14" s="58"/>
    </row>
    <row r="15" spans="1:5" ht="15" customHeight="1" x14ac:dyDescent="0.2">
      <c r="A15" s="64" t="s">
        <v>122</v>
      </c>
      <c r="B15" s="158"/>
      <c r="C15" s="158"/>
      <c r="D15" s="158"/>
      <c r="E15" s="158" t="s">
        <v>123</v>
      </c>
    </row>
    <row r="16" spans="1:5" ht="15" customHeight="1" x14ac:dyDescent="0.25">
      <c r="A16" s="158"/>
      <c r="B16" s="57"/>
      <c r="C16" s="58"/>
      <c r="D16" s="58"/>
      <c r="E16" s="65"/>
    </row>
    <row r="17" spans="1:5" ht="15" customHeight="1" x14ac:dyDescent="0.2">
      <c r="A17" s="84"/>
      <c r="B17" s="110"/>
      <c r="C17" s="66" t="s">
        <v>49</v>
      </c>
      <c r="D17" s="67" t="s">
        <v>50</v>
      </c>
      <c r="E17" s="66" t="s">
        <v>51</v>
      </c>
    </row>
    <row r="18" spans="1:5" ht="15" customHeight="1" x14ac:dyDescent="0.2">
      <c r="A18" s="86"/>
      <c r="B18" s="116"/>
      <c r="C18" s="121">
        <v>6172</v>
      </c>
      <c r="D18" s="128" t="s">
        <v>190</v>
      </c>
      <c r="E18" s="148">
        <v>827837.14</v>
      </c>
    </row>
    <row r="19" spans="1:5" ht="15" customHeight="1" x14ac:dyDescent="0.2">
      <c r="A19" s="86"/>
      <c r="B19" s="40"/>
      <c r="C19" s="71" t="s">
        <v>53</v>
      </c>
      <c r="D19" s="72"/>
      <c r="E19" s="73">
        <f>SUM(E18:E18)</f>
        <v>827837.14</v>
      </c>
    </row>
    <row r="20" spans="1:5" ht="15" customHeight="1" x14ac:dyDescent="0.2">
      <c r="A20" s="59"/>
      <c r="B20" s="59"/>
      <c r="C20" s="59"/>
      <c r="D20" s="59"/>
      <c r="E20" s="59"/>
    </row>
    <row r="21" spans="1:5" ht="15" customHeight="1" x14ac:dyDescent="0.25">
      <c r="A21" s="57" t="s">
        <v>17</v>
      </c>
      <c r="B21" s="58"/>
      <c r="C21" s="58"/>
      <c r="D21" s="58"/>
      <c r="E21" s="58"/>
    </row>
    <row r="22" spans="1:5" ht="15" customHeight="1" x14ac:dyDescent="0.2">
      <c r="A22" s="64" t="s">
        <v>122</v>
      </c>
      <c r="B22" s="158"/>
      <c r="C22" s="158"/>
      <c r="D22" s="158"/>
      <c r="E22" s="158" t="s">
        <v>123</v>
      </c>
    </row>
    <row r="23" spans="1:5" ht="15" customHeight="1" x14ac:dyDescent="0.25">
      <c r="A23" s="57"/>
      <c r="B23" s="59"/>
      <c r="C23" s="58"/>
      <c r="D23" s="58"/>
      <c r="E23" s="65"/>
    </row>
    <row r="24" spans="1:5" ht="15" customHeight="1" x14ac:dyDescent="0.2">
      <c r="A24" s="110"/>
      <c r="B24" s="110"/>
      <c r="C24" s="66" t="s">
        <v>49</v>
      </c>
      <c r="D24" s="114" t="s">
        <v>63</v>
      </c>
      <c r="E24" s="68" t="s">
        <v>51</v>
      </c>
    </row>
    <row r="25" spans="1:5" ht="15" customHeight="1" x14ac:dyDescent="0.2">
      <c r="A25" s="159"/>
      <c r="B25" s="116"/>
      <c r="C25" s="121">
        <v>6172</v>
      </c>
      <c r="D25" s="78" t="s">
        <v>166</v>
      </c>
      <c r="E25" s="148">
        <v>827837.14</v>
      </c>
    </row>
    <row r="26" spans="1:5" ht="15" customHeight="1" x14ac:dyDescent="0.2">
      <c r="A26" s="115"/>
      <c r="B26" s="116"/>
      <c r="C26" s="71" t="s">
        <v>53</v>
      </c>
      <c r="D26" s="72"/>
      <c r="E26" s="73">
        <f>SUM(E25:E25)</f>
        <v>827837.14</v>
      </c>
    </row>
    <row r="27" spans="1:5" ht="15" customHeight="1" x14ac:dyDescent="0.2"/>
    <row r="28" spans="1:5" ht="15" customHeight="1" x14ac:dyDescent="0.2"/>
    <row r="29" spans="1:5" ht="15" customHeight="1" x14ac:dyDescent="0.25">
      <c r="A29" s="37" t="s">
        <v>191</v>
      </c>
    </row>
    <row r="30" spans="1:5" ht="15" customHeight="1" x14ac:dyDescent="0.2">
      <c r="A30" s="168" t="s">
        <v>192</v>
      </c>
      <c r="B30" s="168"/>
      <c r="C30" s="168"/>
      <c r="D30" s="168"/>
      <c r="E30" s="168"/>
    </row>
    <row r="31" spans="1:5" ht="15" customHeight="1" x14ac:dyDescent="0.2">
      <c r="A31" s="169" t="s">
        <v>193</v>
      </c>
      <c r="B31" s="169"/>
      <c r="C31" s="169"/>
      <c r="D31" s="169"/>
      <c r="E31" s="169"/>
    </row>
    <row r="32" spans="1:5" ht="15" customHeight="1" x14ac:dyDescent="0.2">
      <c r="A32" s="169"/>
      <c r="B32" s="169"/>
      <c r="C32" s="169"/>
      <c r="D32" s="169"/>
      <c r="E32" s="169"/>
    </row>
    <row r="33" spans="1:5" ht="15" customHeight="1" x14ac:dyDescent="0.2">
      <c r="A33" s="169"/>
      <c r="B33" s="169"/>
      <c r="C33" s="169"/>
      <c r="D33" s="169"/>
      <c r="E33" s="169"/>
    </row>
    <row r="34" spans="1:5" ht="15" customHeight="1" x14ac:dyDescent="0.2">
      <c r="A34" s="169"/>
      <c r="B34" s="169"/>
      <c r="C34" s="169"/>
      <c r="D34" s="169"/>
      <c r="E34" s="169"/>
    </row>
    <row r="35" spans="1:5" ht="15" customHeight="1" x14ac:dyDescent="0.2">
      <c r="A35" s="169"/>
      <c r="B35" s="169"/>
      <c r="C35" s="169"/>
      <c r="D35" s="169"/>
      <c r="E35" s="169"/>
    </row>
    <row r="36" spans="1:5" ht="15" customHeight="1" x14ac:dyDescent="0.2">
      <c r="A36" s="169"/>
      <c r="B36" s="169"/>
      <c r="C36" s="169"/>
      <c r="D36" s="169"/>
      <c r="E36" s="169"/>
    </row>
    <row r="37" spans="1:5" ht="15" customHeight="1" x14ac:dyDescent="0.2">
      <c r="A37" s="169"/>
      <c r="B37" s="169"/>
      <c r="C37" s="169"/>
      <c r="D37" s="169"/>
      <c r="E37" s="169"/>
    </row>
    <row r="38" spans="1:5" ht="15" customHeight="1" x14ac:dyDescent="0.2">
      <c r="A38" s="169"/>
      <c r="B38" s="169"/>
      <c r="C38" s="169"/>
      <c r="D38" s="169"/>
      <c r="E38" s="169"/>
    </row>
    <row r="39" spans="1:5" ht="15" customHeight="1" x14ac:dyDescent="0.2">
      <c r="A39" s="158"/>
      <c r="B39" s="158"/>
      <c r="C39" s="158"/>
      <c r="D39" s="158"/>
      <c r="E39" s="158"/>
    </row>
    <row r="40" spans="1:5" ht="15" customHeight="1" x14ac:dyDescent="0.25">
      <c r="A40" s="39" t="s">
        <v>1</v>
      </c>
      <c r="B40" s="58"/>
      <c r="C40" s="58"/>
      <c r="D40" s="58"/>
      <c r="E40" s="58"/>
    </row>
    <row r="41" spans="1:5" ht="15" customHeight="1" x14ac:dyDescent="0.2">
      <c r="A41" s="41" t="s">
        <v>46</v>
      </c>
      <c r="B41" s="58"/>
      <c r="C41" s="58"/>
      <c r="D41" s="58"/>
      <c r="E41" s="60" t="s">
        <v>47</v>
      </c>
    </row>
    <row r="42" spans="1:5" ht="15" customHeight="1" x14ac:dyDescent="0.25">
      <c r="A42" s="57"/>
      <c r="B42" s="59"/>
      <c r="C42" s="58"/>
      <c r="D42" s="58"/>
      <c r="E42" s="65"/>
    </row>
    <row r="43" spans="1:5" ht="15" customHeight="1" x14ac:dyDescent="0.2">
      <c r="A43" s="110"/>
      <c r="B43" s="84"/>
      <c r="C43" s="66" t="s">
        <v>49</v>
      </c>
      <c r="D43" s="67" t="s">
        <v>50</v>
      </c>
      <c r="E43" s="68" t="s">
        <v>51</v>
      </c>
    </row>
    <row r="44" spans="1:5" ht="15" customHeight="1" x14ac:dyDescent="0.2">
      <c r="A44" s="115"/>
      <c r="B44" s="95"/>
      <c r="C44" s="121">
        <v>6172</v>
      </c>
      <c r="D44" s="128" t="s">
        <v>194</v>
      </c>
      <c r="E44" s="82">
        <v>948</v>
      </c>
    </row>
    <row r="45" spans="1:5" ht="15" customHeight="1" x14ac:dyDescent="0.2">
      <c r="A45" s="115"/>
      <c r="B45" s="96"/>
      <c r="C45" s="71" t="s">
        <v>53</v>
      </c>
      <c r="D45" s="72"/>
      <c r="E45" s="73">
        <f>SUM(E44:E44)</f>
        <v>948</v>
      </c>
    </row>
    <row r="46" spans="1:5" ht="15" customHeight="1" x14ac:dyDescent="0.2"/>
    <row r="47" spans="1:5" ht="15" customHeight="1" x14ac:dyDescent="0.25">
      <c r="A47" s="57" t="s">
        <v>17</v>
      </c>
      <c r="B47" s="58"/>
      <c r="C47" s="58"/>
      <c r="D47" s="58"/>
      <c r="E47" s="58"/>
    </row>
    <row r="48" spans="1:5" ht="15" customHeight="1" x14ac:dyDescent="0.2">
      <c r="A48" s="41" t="s">
        <v>46</v>
      </c>
      <c r="B48" s="58"/>
      <c r="C48" s="58"/>
      <c r="D48" s="58"/>
      <c r="E48" s="60" t="s">
        <v>47</v>
      </c>
    </row>
    <row r="49" spans="1:5" ht="15" customHeight="1" x14ac:dyDescent="0.25">
      <c r="A49" s="57"/>
      <c r="B49" s="59"/>
      <c r="C49" s="58"/>
      <c r="D49" s="58"/>
      <c r="E49" s="65"/>
    </row>
    <row r="50" spans="1:5" ht="15" customHeight="1" x14ac:dyDescent="0.2">
      <c r="A50" s="84"/>
      <c r="B50" s="84"/>
      <c r="C50" s="66" t="s">
        <v>49</v>
      </c>
      <c r="D50" s="114" t="s">
        <v>63</v>
      </c>
      <c r="E50" s="68" t="s">
        <v>51</v>
      </c>
    </row>
    <row r="51" spans="1:5" ht="15" customHeight="1" x14ac:dyDescent="0.2">
      <c r="A51" s="86"/>
      <c r="B51" s="95"/>
      <c r="C51" s="123">
        <v>6409</v>
      </c>
      <c r="D51" s="78" t="s">
        <v>83</v>
      </c>
      <c r="E51" s="124">
        <v>948</v>
      </c>
    </row>
    <row r="52" spans="1:5" ht="15" customHeight="1" x14ac:dyDescent="0.2">
      <c r="A52" s="88"/>
      <c r="B52" s="125"/>
      <c r="C52" s="71" t="s">
        <v>53</v>
      </c>
      <c r="D52" s="72"/>
      <c r="E52" s="73">
        <f>E51</f>
        <v>948</v>
      </c>
    </row>
    <row r="53" spans="1:5" ht="15" customHeight="1" x14ac:dyDescent="0.2"/>
    <row r="54" spans="1:5" ht="15" customHeight="1" x14ac:dyDescent="0.25">
      <c r="A54" s="37" t="s">
        <v>195</v>
      </c>
    </row>
    <row r="55" spans="1:5" ht="15" customHeight="1" x14ac:dyDescent="0.2">
      <c r="A55" s="167" t="s">
        <v>43</v>
      </c>
      <c r="B55" s="167"/>
      <c r="C55" s="167"/>
      <c r="D55" s="167"/>
      <c r="E55" s="167"/>
    </row>
    <row r="56" spans="1:5" ht="15" customHeight="1" x14ac:dyDescent="0.2">
      <c r="A56" s="169" t="s">
        <v>196</v>
      </c>
      <c r="B56" s="169"/>
      <c r="C56" s="169"/>
      <c r="D56" s="169"/>
      <c r="E56" s="169"/>
    </row>
    <row r="57" spans="1:5" ht="15" customHeight="1" x14ac:dyDescent="0.2">
      <c r="A57" s="169"/>
      <c r="B57" s="169"/>
      <c r="C57" s="169"/>
      <c r="D57" s="169"/>
      <c r="E57" s="169"/>
    </row>
    <row r="58" spans="1:5" ht="15" customHeight="1" x14ac:dyDescent="0.2">
      <c r="A58" s="169"/>
      <c r="B58" s="169"/>
      <c r="C58" s="169"/>
      <c r="D58" s="169"/>
      <c r="E58" s="169"/>
    </row>
    <row r="59" spans="1:5" ht="15" customHeight="1" x14ac:dyDescent="0.2">
      <c r="A59" s="169"/>
      <c r="B59" s="169"/>
      <c r="C59" s="169"/>
      <c r="D59" s="169"/>
      <c r="E59" s="169"/>
    </row>
    <row r="60" spans="1:5" ht="15" customHeight="1" x14ac:dyDescent="0.2">
      <c r="A60" s="169"/>
      <c r="B60" s="169"/>
      <c r="C60" s="169"/>
      <c r="D60" s="169"/>
      <c r="E60" s="169"/>
    </row>
    <row r="61" spans="1:5" ht="15" customHeight="1" x14ac:dyDescent="0.2">
      <c r="A61" s="169"/>
      <c r="B61" s="169"/>
      <c r="C61" s="169"/>
      <c r="D61" s="169"/>
      <c r="E61" s="169"/>
    </row>
    <row r="62" spans="1:5" ht="15" customHeight="1" x14ac:dyDescent="0.2">
      <c r="A62" s="169"/>
      <c r="B62" s="169"/>
      <c r="C62" s="169"/>
      <c r="D62" s="169"/>
      <c r="E62" s="169"/>
    </row>
    <row r="63" spans="1:5" ht="15" customHeight="1" x14ac:dyDescent="0.2">
      <c r="A63" s="144"/>
      <c r="B63" s="144"/>
      <c r="C63" s="144"/>
      <c r="D63" s="144"/>
      <c r="E63" s="144"/>
    </row>
    <row r="64" spans="1:5" ht="15" customHeight="1" x14ac:dyDescent="0.25">
      <c r="A64" s="57" t="s">
        <v>1</v>
      </c>
      <c r="B64" s="58"/>
      <c r="C64" s="58"/>
      <c r="D64" s="58"/>
      <c r="E64" s="58"/>
    </row>
    <row r="65" spans="1:5" ht="15" customHeight="1" x14ac:dyDescent="0.2">
      <c r="A65" s="64" t="s">
        <v>87</v>
      </c>
      <c r="B65" s="83"/>
      <c r="C65" s="83"/>
      <c r="D65" s="83"/>
      <c r="E65" s="83" t="s">
        <v>88</v>
      </c>
    </row>
    <row r="66" spans="1:5" ht="15" customHeight="1" x14ac:dyDescent="0.25">
      <c r="A66" s="158"/>
      <c r="B66" s="57"/>
      <c r="C66" s="58"/>
      <c r="D66" s="58"/>
      <c r="E66" s="65"/>
    </row>
    <row r="67" spans="1:5" ht="15" customHeight="1" x14ac:dyDescent="0.2">
      <c r="A67" s="84"/>
      <c r="B67" s="66" t="s">
        <v>48</v>
      </c>
      <c r="C67" s="66" t="s">
        <v>49</v>
      </c>
      <c r="D67" s="85" t="s">
        <v>50</v>
      </c>
      <c r="E67" s="45" t="s">
        <v>51</v>
      </c>
    </row>
    <row r="68" spans="1:5" ht="15" customHeight="1" x14ac:dyDescent="0.2">
      <c r="A68" s="86"/>
      <c r="B68" s="160">
        <v>15</v>
      </c>
      <c r="C68" s="121">
        <v>6172</v>
      </c>
      <c r="D68" s="147" t="s">
        <v>197</v>
      </c>
      <c r="E68" s="161">
        <v>741852</v>
      </c>
    </row>
    <row r="69" spans="1:5" ht="15" customHeight="1" x14ac:dyDescent="0.2">
      <c r="A69" s="86"/>
      <c r="B69" s="160">
        <v>23</v>
      </c>
      <c r="C69" s="121">
        <v>6172</v>
      </c>
      <c r="D69" s="147" t="s">
        <v>197</v>
      </c>
      <c r="E69" s="161">
        <v>155840</v>
      </c>
    </row>
    <row r="70" spans="1:5" ht="15" customHeight="1" x14ac:dyDescent="0.2">
      <c r="A70" s="86"/>
      <c r="B70" s="160"/>
      <c r="C70" s="162" t="s">
        <v>53</v>
      </c>
      <c r="D70" s="72"/>
      <c r="E70" s="73">
        <f>SUM(E68:E69)</f>
        <v>897692</v>
      </c>
    </row>
    <row r="71" spans="1:5" ht="15" customHeight="1" x14ac:dyDescent="0.2">
      <c r="A71" s="59"/>
      <c r="B71" s="59"/>
      <c r="C71" s="59"/>
      <c r="D71" s="59"/>
      <c r="E71" s="59"/>
    </row>
    <row r="72" spans="1:5" ht="15" customHeight="1" x14ac:dyDescent="0.25">
      <c r="A72" s="39" t="s">
        <v>17</v>
      </c>
      <c r="B72" s="40"/>
      <c r="C72" s="40"/>
      <c r="D72" s="40"/>
      <c r="E72" s="40"/>
    </row>
    <row r="73" spans="1:5" ht="15" customHeight="1" x14ac:dyDescent="0.2">
      <c r="A73" s="41" t="s">
        <v>58</v>
      </c>
      <c r="B73" s="40"/>
      <c r="C73" s="40"/>
      <c r="D73" s="40"/>
      <c r="E73" s="42" t="s">
        <v>59</v>
      </c>
    </row>
    <row r="74" spans="1:5" ht="15" customHeight="1" x14ac:dyDescent="0.25">
      <c r="A74" s="43"/>
      <c r="B74" s="39"/>
      <c r="C74" s="40"/>
      <c r="D74" s="40"/>
      <c r="E74" s="44"/>
    </row>
    <row r="75" spans="1:5" ht="15" customHeight="1" x14ac:dyDescent="0.2">
      <c r="A75" s="110"/>
      <c r="B75" s="84"/>
      <c r="C75" s="45" t="s">
        <v>49</v>
      </c>
      <c r="D75" s="114" t="s">
        <v>63</v>
      </c>
      <c r="E75" s="45" t="s">
        <v>51</v>
      </c>
    </row>
    <row r="76" spans="1:5" ht="15" customHeight="1" x14ac:dyDescent="0.2">
      <c r="A76" s="115"/>
      <c r="B76" s="116"/>
      <c r="C76" s="77">
        <v>6172</v>
      </c>
      <c r="D76" s="99" t="s">
        <v>79</v>
      </c>
      <c r="E76" s="50">
        <v>155840</v>
      </c>
    </row>
    <row r="77" spans="1:5" ht="15" customHeight="1" x14ac:dyDescent="0.2">
      <c r="A77" s="92"/>
      <c r="B77" s="117"/>
      <c r="C77" s="52" t="s">
        <v>53</v>
      </c>
      <c r="D77" s="79"/>
      <c r="E77" s="80">
        <f>SUM(E76:E76)</f>
        <v>155840</v>
      </c>
    </row>
    <row r="78" spans="1:5" ht="15" customHeight="1" x14ac:dyDescent="0.2"/>
    <row r="79" spans="1:5" ht="15" customHeight="1" x14ac:dyDescent="0.25">
      <c r="A79" s="57" t="s">
        <v>17</v>
      </c>
      <c r="B79" s="58"/>
      <c r="C79" s="58"/>
      <c r="D79" s="58"/>
      <c r="E79" s="58"/>
    </row>
    <row r="80" spans="1:5" ht="15" customHeight="1" x14ac:dyDescent="0.2">
      <c r="A80" s="41" t="s">
        <v>198</v>
      </c>
      <c r="B80" s="58"/>
      <c r="C80" s="58"/>
      <c r="D80" s="58"/>
      <c r="E80" s="60" t="s">
        <v>199</v>
      </c>
    </row>
    <row r="81" spans="1:5" ht="15" customHeight="1" x14ac:dyDescent="0.2">
      <c r="A81" s="132"/>
      <c r="B81" s="135"/>
      <c r="C81" s="58"/>
      <c r="D81" s="58"/>
      <c r="E81" s="65"/>
    </row>
    <row r="82" spans="1:5" ht="15" customHeight="1" x14ac:dyDescent="0.25">
      <c r="A82" s="37"/>
      <c r="B82" s="66" t="s">
        <v>200</v>
      </c>
      <c r="C82" s="66" t="s">
        <v>49</v>
      </c>
      <c r="D82" s="67" t="s">
        <v>63</v>
      </c>
      <c r="E82" s="45" t="s">
        <v>51</v>
      </c>
    </row>
    <row r="83" spans="1:5" ht="15" customHeight="1" x14ac:dyDescent="0.25">
      <c r="A83" s="37"/>
      <c r="B83" s="160">
        <v>15</v>
      </c>
      <c r="C83" s="77"/>
      <c r="D83" s="78" t="s">
        <v>171</v>
      </c>
      <c r="E83" s="148">
        <v>741852</v>
      </c>
    </row>
    <row r="84" spans="1:5" ht="15" customHeight="1" x14ac:dyDescent="0.25">
      <c r="A84" s="37"/>
      <c r="B84" s="160"/>
      <c r="C84" s="71" t="s">
        <v>53</v>
      </c>
      <c r="D84" s="72"/>
      <c r="E84" s="73">
        <f>SUM(E83:E83)</f>
        <v>741852</v>
      </c>
    </row>
    <row r="85" spans="1:5" ht="15" customHeight="1" x14ac:dyDescent="0.2"/>
    <row r="86" spans="1:5" ht="15" customHeight="1" x14ac:dyDescent="0.2"/>
    <row r="87" spans="1:5" ht="15" customHeight="1" x14ac:dyDescent="0.2"/>
    <row r="88" spans="1:5" ht="15" customHeight="1" x14ac:dyDescent="0.2"/>
  </sheetData>
  <mergeCells count="6">
    <mergeCell ref="A56:E62"/>
    <mergeCell ref="A2:E2"/>
    <mergeCell ref="A3:E12"/>
    <mergeCell ref="A30:E30"/>
    <mergeCell ref="A31:E38"/>
    <mergeCell ref="A55:E55"/>
  </mergeCells>
  <phoneticPr fontId="1" type="noConversion"/>
  <pageMargins left="0.98425196850393704" right="0.98425196850393704" top="0.98425196850393704" bottom="0.98425196850393704" header="0.51181102362204722" footer="0.51181102362204722"/>
  <pageSetup paperSize="9" scale="92" firstPageNumber="38" orientation="portrait" useFirstPageNumber="1" r:id="rId1"/>
  <headerFooter alignWithMargins="0">
    <oddHeader>&amp;C&amp;"Arial,Kurzíva"Příloha č. 3: Rozpočtové změny č. 211/17 - 213/17 navržené Radou Olomouckého kraje 15.5.2017 ke schválení</oddHeader>
    <oddFooter xml:space="preserve">&amp;L&amp;"Arial,Kurzíva"Zastupitelstvo OK 19.6.2017
6.1. - Rozpočet Olomouckého kraje 2017 - rozpočtové změny 
Příloha č.3: Rozpočtové změny č. 211/17 - 213/17 navržené Radou Olomouckého kraje 15.5.2017 ke schválení&amp;R&amp;"Arial,Kurzíva"Strana &amp;P (celkem 42)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zoomScale="92" zoomScaleNormal="92" zoomScaleSheetLayoutView="92" workbookViewId="0"/>
  </sheetViews>
  <sheetFormatPr defaultRowHeight="12.75" x14ac:dyDescent="0.2"/>
  <cols>
    <col min="1" max="1" width="9.7109375" style="157" customWidth="1"/>
    <col min="2" max="2" width="12.85546875" style="157" customWidth="1"/>
    <col min="3" max="3" width="8.28515625" style="157" customWidth="1"/>
    <col min="4" max="4" width="39.140625" style="157" customWidth="1"/>
    <col min="5" max="5" width="18.85546875" style="157" customWidth="1"/>
    <col min="6" max="16384" width="9.140625" style="157"/>
  </cols>
  <sheetData>
    <row r="1" spans="1:5" ht="15" customHeight="1" x14ac:dyDescent="0.25">
      <c r="A1" s="37" t="s">
        <v>272</v>
      </c>
    </row>
    <row r="2" spans="1:5" ht="15" customHeight="1" x14ac:dyDescent="0.2">
      <c r="A2" s="168" t="s">
        <v>192</v>
      </c>
      <c r="B2" s="168"/>
      <c r="C2" s="168"/>
      <c r="D2" s="168"/>
      <c r="E2" s="168"/>
    </row>
    <row r="3" spans="1:5" ht="15" customHeight="1" x14ac:dyDescent="0.2">
      <c r="A3" s="169" t="s">
        <v>273</v>
      </c>
      <c r="B3" s="169"/>
      <c r="C3" s="169"/>
      <c r="D3" s="169"/>
      <c r="E3" s="169"/>
    </row>
    <row r="4" spans="1:5" ht="15" customHeight="1" x14ac:dyDescent="0.2">
      <c r="A4" s="169"/>
      <c r="B4" s="169"/>
      <c r="C4" s="169"/>
      <c r="D4" s="169"/>
      <c r="E4" s="169"/>
    </row>
    <row r="5" spans="1:5" ht="15" customHeight="1" x14ac:dyDescent="0.2">
      <c r="A5" s="169"/>
      <c r="B5" s="169"/>
      <c r="C5" s="169"/>
      <c r="D5" s="169"/>
      <c r="E5" s="169"/>
    </row>
    <row r="6" spans="1:5" ht="15" customHeight="1" x14ac:dyDescent="0.2">
      <c r="A6" s="169"/>
      <c r="B6" s="169"/>
      <c r="C6" s="169"/>
      <c r="D6" s="169"/>
      <c r="E6" s="169"/>
    </row>
    <row r="7" spans="1:5" ht="15" customHeight="1" x14ac:dyDescent="0.2">
      <c r="A7" s="169"/>
      <c r="B7" s="169"/>
      <c r="C7" s="169"/>
      <c r="D7" s="169"/>
      <c r="E7" s="169"/>
    </row>
    <row r="8" spans="1:5" ht="15" customHeight="1" x14ac:dyDescent="0.2">
      <c r="A8" s="169"/>
      <c r="B8" s="169"/>
      <c r="C8" s="169"/>
      <c r="D8" s="169"/>
      <c r="E8" s="169"/>
    </row>
    <row r="9" spans="1:5" ht="15" customHeight="1" x14ac:dyDescent="0.2">
      <c r="A9" s="169"/>
      <c r="B9" s="169"/>
      <c r="C9" s="169"/>
      <c r="D9" s="169"/>
      <c r="E9" s="169"/>
    </row>
    <row r="10" spans="1:5" ht="15" customHeight="1" x14ac:dyDescent="0.2">
      <c r="A10" s="169"/>
      <c r="B10" s="169"/>
      <c r="C10" s="169"/>
      <c r="D10" s="169"/>
      <c r="E10" s="169"/>
    </row>
    <row r="11" spans="1:5" ht="15" customHeight="1" x14ac:dyDescent="0.2">
      <c r="A11" s="158"/>
      <c r="B11" s="158"/>
      <c r="C11" s="158"/>
      <c r="D11" s="158"/>
      <c r="E11" s="158"/>
    </row>
    <row r="12" spans="1:5" ht="15" customHeight="1" x14ac:dyDescent="0.25">
      <c r="A12" s="39" t="s">
        <v>1</v>
      </c>
      <c r="B12" s="58"/>
      <c r="C12" s="58"/>
      <c r="D12" s="58"/>
      <c r="E12" s="58"/>
    </row>
    <row r="13" spans="1:5" ht="15" customHeight="1" x14ac:dyDescent="0.2">
      <c r="A13" s="41" t="s">
        <v>46</v>
      </c>
      <c r="B13" s="58"/>
      <c r="C13" s="58"/>
      <c r="D13" s="58"/>
      <c r="E13" s="60" t="s">
        <v>47</v>
      </c>
    </row>
    <row r="14" spans="1:5" ht="15" customHeight="1" x14ac:dyDescent="0.25">
      <c r="A14" s="57"/>
      <c r="B14" s="59"/>
      <c r="C14" s="58"/>
      <c r="D14" s="58"/>
      <c r="E14" s="65"/>
    </row>
    <row r="15" spans="1:5" ht="15" customHeight="1" x14ac:dyDescent="0.2">
      <c r="A15" s="110"/>
      <c r="B15" s="84"/>
      <c r="C15" s="66" t="s">
        <v>49</v>
      </c>
      <c r="D15" s="67" t="s">
        <v>50</v>
      </c>
      <c r="E15" s="68" t="s">
        <v>51</v>
      </c>
    </row>
    <row r="16" spans="1:5" ht="15" customHeight="1" x14ac:dyDescent="0.2">
      <c r="A16" s="115"/>
      <c r="B16" s="95"/>
      <c r="C16" s="121">
        <v>6172</v>
      </c>
      <c r="D16" s="128" t="s">
        <v>194</v>
      </c>
      <c r="E16" s="82">
        <v>1200</v>
      </c>
    </row>
    <row r="17" spans="1:5" ht="15" customHeight="1" x14ac:dyDescent="0.2">
      <c r="A17" s="115"/>
      <c r="B17" s="96"/>
      <c r="C17" s="71" t="s">
        <v>53</v>
      </c>
      <c r="D17" s="72"/>
      <c r="E17" s="73">
        <f>SUM(E16:E16)</f>
        <v>1200</v>
      </c>
    </row>
    <row r="18" spans="1:5" ht="15" customHeight="1" x14ac:dyDescent="0.2"/>
    <row r="19" spans="1:5" ht="15" customHeight="1" x14ac:dyDescent="0.25">
      <c r="A19" s="57" t="s">
        <v>17</v>
      </c>
      <c r="B19" s="58"/>
      <c r="C19" s="58"/>
      <c r="D19" s="58"/>
      <c r="E19" s="58"/>
    </row>
    <row r="20" spans="1:5" ht="15" customHeight="1" x14ac:dyDescent="0.2">
      <c r="A20" s="41" t="s">
        <v>46</v>
      </c>
      <c r="B20" s="58"/>
      <c r="C20" s="58"/>
      <c r="D20" s="58"/>
      <c r="E20" s="60" t="s">
        <v>47</v>
      </c>
    </row>
    <row r="21" spans="1:5" ht="15" customHeight="1" x14ac:dyDescent="0.25">
      <c r="A21" s="57"/>
      <c r="B21" s="59"/>
      <c r="C21" s="58"/>
      <c r="D21" s="58"/>
      <c r="E21" s="65"/>
    </row>
    <row r="22" spans="1:5" ht="15" customHeight="1" x14ac:dyDescent="0.2">
      <c r="A22" s="84"/>
      <c r="B22" s="84"/>
      <c r="C22" s="66" t="s">
        <v>49</v>
      </c>
      <c r="D22" s="114" t="s">
        <v>63</v>
      </c>
      <c r="E22" s="68" t="s">
        <v>51</v>
      </c>
    </row>
    <row r="23" spans="1:5" ht="15" customHeight="1" x14ac:dyDescent="0.2">
      <c r="A23" s="86"/>
      <c r="B23" s="95"/>
      <c r="C23" s="123">
        <v>6409</v>
      </c>
      <c r="D23" s="78" t="s">
        <v>83</v>
      </c>
      <c r="E23" s="124">
        <v>1200</v>
      </c>
    </row>
    <row r="24" spans="1:5" ht="15" customHeight="1" x14ac:dyDescent="0.2">
      <c r="A24" s="88"/>
      <c r="B24" s="125"/>
      <c r="C24" s="71" t="s">
        <v>53</v>
      </c>
      <c r="D24" s="72"/>
      <c r="E24" s="73">
        <f>E23</f>
        <v>1200</v>
      </c>
    </row>
    <row r="25" spans="1:5" ht="15" customHeight="1" x14ac:dyDescent="0.2"/>
    <row r="26" spans="1:5" ht="15" customHeight="1" x14ac:dyDescent="0.2"/>
    <row r="27" spans="1:5" ht="15" customHeight="1" x14ac:dyDescent="0.25">
      <c r="A27" s="37" t="s">
        <v>274</v>
      </c>
    </row>
    <row r="28" spans="1:5" ht="15" customHeight="1" x14ac:dyDescent="0.2">
      <c r="A28" s="167" t="s">
        <v>43</v>
      </c>
      <c r="B28" s="167"/>
      <c r="C28" s="167"/>
      <c r="D28" s="167"/>
      <c r="E28" s="167"/>
    </row>
    <row r="29" spans="1:5" ht="15" customHeight="1" x14ac:dyDescent="0.2">
      <c r="A29" s="169" t="s">
        <v>275</v>
      </c>
      <c r="B29" s="169"/>
      <c r="C29" s="169"/>
      <c r="D29" s="169"/>
      <c r="E29" s="169"/>
    </row>
    <row r="30" spans="1:5" ht="15" customHeight="1" x14ac:dyDescent="0.2">
      <c r="A30" s="169"/>
      <c r="B30" s="169"/>
      <c r="C30" s="169"/>
      <c r="D30" s="169"/>
      <c r="E30" s="169"/>
    </row>
    <row r="31" spans="1:5" ht="15" customHeight="1" x14ac:dyDescent="0.2">
      <c r="A31" s="169"/>
      <c r="B31" s="169"/>
      <c r="C31" s="169"/>
      <c r="D31" s="169"/>
      <c r="E31" s="169"/>
    </row>
    <row r="32" spans="1:5" ht="15" customHeight="1" x14ac:dyDescent="0.2">
      <c r="A32" s="169"/>
      <c r="B32" s="169"/>
      <c r="C32" s="169"/>
      <c r="D32" s="169"/>
      <c r="E32" s="169"/>
    </row>
    <row r="33" spans="1:5" ht="15" customHeight="1" x14ac:dyDescent="0.2">
      <c r="A33" s="169"/>
      <c r="B33" s="169"/>
      <c r="C33" s="169"/>
      <c r="D33" s="169"/>
      <c r="E33" s="169"/>
    </row>
    <row r="34" spans="1:5" ht="15" customHeight="1" x14ac:dyDescent="0.2">
      <c r="A34" s="169"/>
      <c r="B34" s="169"/>
      <c r="C34" s="169"/>
      <c r="D34" s="169"/>
      <c r="E34" s="169"/>
    </row>
    <row r="35" spans="1:5" ht="15" customHeight="1" x14ac:dyDescent="0.2">
      <c r="A35" s="169"/>
      <c r="B35" s="169"/>
      <c r="C35" s="169"/>
      <c r="D35" s="169"/>
      <c r="E35" s="169"/>
    </row>
    <row r="36" spans="1:5" ht="15" customHeight="1" x14ac:dyDescent="0.2">
      <c r="A36" s="144"/>
      <c r="B36" s="144"/>
      <c r="C36" s="144"/>
      <c r="D36" s="144"/>
      <c r="E36" s="144"/>
    </row>
    <row r="37" spans="1:5" ht="15" customHeight="1" x14ac:dyDescent="0.25">
      <c r="A37" s="57" t="s">
        <v>1</v>
      </c>
      <c r="B37" s="58"/>
      <c r="C37" s="58"/>
      <c r="D37" s="58"/>
      <c r="E37" s="58"/>
    </row>
    <row r="38" spans="1:5" ht="15" customHeight="1" x14ac:dyDescent="0.2">
      <c r="A38" s="64" t="s">
        <v>122</v>
      </c>
      <c r="B38" s="158"/>
      <c r="C38" s="158"/>
      <c r="D38" s="158"/>
      <c r="E38" s="158" t="s">
        <v>123</v>
      </c>
    </row>
    <row r="39" spans="1:5" ht="15" customHeight="1" x14ac:dyDescent="0.25">
      <c r="A39" s="158"/>
      <c r="B39" s="57"/>
      <c r="C39" s="58"/>
      <c r="D39" s="58"/>
      <c r="E39" s="65"/>
    </row>
    <row r="40" spans="1:5" ht="15" customHeight="1" x14ac:dyDescent="0.2">
      <c r="A40" s="84"/>
      <c r="B40" s="110"/>
      <c r="C40" s="66" t="s">
        <v>49</v>
      </c>
      <c r="D40" s="67" t="s">
        <v>50</v>
      </c>
      <c r="E40" s="66" t="s">
        <v>51</v>
      </c>
    </row>
    <row r="41" spans="1:5" ht="15" customHeight="1" x14ac:dyDescent="0.2">
      <c r="A41" s="86"/>
      <c r="B41" s="116"/>
      <c r="C41" s="121">
        <v>6172</v>
      </c>
      <c r="D41" s="128" t="s">
        <v>190</v>
      </c>
      <c r="E41" s="148">
        <v>552525.5</v>
      </c>
    </row>
    <row r="42" spans="1:5" ht="15" customHeight="1" x14ac:dyDescent="0.2">
      <c r="A42" s="86"/>
      <c r="B42" s="40"/>
      <c r="C42" s="71" t="s">
        <v>53</v>
      </c>
      <c r="D42" s="72"/>
      <c r="E42" s="73">
        <f>SUM(E41:E41)</f>
        <v>552525.5</v>
      </c>
    </row>
    <row r="43" spans="1:5" ht="15" customHeight="1" x14ac:dyDescent="0.2">
      <c r="A43" s="59"/>
      <c r="B43" s="59"/>
      <c r="C43" s="59"/>
      <c r="D43" s="59"/>
      <c r="E43" s="59"/>
    </row>
    <row r="44" spans="1:5" ht="15" customHeight="1" x14ac:dyDescent="0.25">
      <c r="A44" s="57" t="s">
        <v>17</v>
      </c>
      <c r="B44" s="58"/>
      <c r="C44" s="58"/>
      <c r="D44" s="58"/>
      <c r="E44" s="58"/>
    </row>
    <row r="45" spans="1:5" ht="15" customHeight="1" x14ac:dyDescent="0.2">
      <c r="A45" s="64" t="s">
        <v>122</v>
      </c>
      <c r="B45" s="158"/>
      <c r="C45" s="158"/>
      <c r="D45" s="158"/>
      <c r="E45" s="158" t="s">
        <v>123</v>
      </c>
    </row>
    <row r="46" spans="1:5" ht="15" customHeight="1" x14ac:dyDescent="0.25">
      <c r="A46" s="57"/>
      <c r="B46" s="59"/>
      <c r="C46" s="58"/>
      <c r="D46" s="58"/>
      <c r="E46" s="65"/>
    </row>
    <row r="47" spans="1:5" ht="15" customHeight="1" x14ac:dyDescent="0.2">
      <c r="A47" s="110"/>
      <c r="B47" s="110"/>
      <c r="C47" s="66" t="s">
        <v>49</v>
      </c>
      <c r="D47" s="114" t="s">
        <v>63</v>
      </c>
      <c r="E47" s="68" t="s">
        <v>51</v>
      </c>
    </row>
    <row r="48" spans="1:5" ht="15" customHeight="1" x14ac:dyDescent="0.2">
      <c r="A48" s="159"/>
      <c r="B48" s="116"/>
      <c r="C48" s="121">
        <v>6172</v>
      </c>
      <c r="D48" s="78" t="s">
        <v>166</v>
      </c>
      <c r="E48" s="148">
        <v>552525.5</v>
      </c>
    </row>
    <row r="49" spans="1:5" ht="15" customHeight="1" x14ac:dyDescent="0.2">
      <c r="A49" s="115"/>
      <c r="B49" s="116"/>
      <c r="C49" s="71" t="s">
        <v>53</v>
      </c>
      <c r="D49" s="72"/>
      <c r="E49" s="73">
        <f>SUM(E48:E48)</f>
        <v>552525.5</v>
      </c>
    </row>
    <row r="50" spans="1:5" ht="15" customHeight="1" x14ac:dyDescent="0.2"/>
    <row r="51" spans="1:5" ht="15" customHeight="1" x14ac:dyDescent="0.2"/>
    <row r="52" spans="1:5" ht="15" customHeight="1" x14ac:dyDescent="0.2"/>
    <row r="53" spans="1:5" ht="15" customHeight="1" x14ac:dyDescent="0.2"/>
    <row r="54" spans="1:5" ht="15" customHeight="1" x14ac:dyDescent="0.25">
      <c r="A54" s="37" t="s">
        <v>276</v>
      </c>
    </row>
    <row r="55" spans="1:5" ht="15" customHeight="1" x14ac:dyDescent="0.2">
      <c r="A55" s="167" t="s">
        <v>43</v>
      </c>
      <c r="B55" s="167"/>
      <c r="C55" s="167"/>
      <c r="D55" s="167"/>
      <c r="E55" s="167"/>
    </row>
    <row r="56" spans="1:5" ht="15" customHeight="1" x14ac:dyDescent="0.2">
      <c r="A56" s="169" t="s">
        <v>277</v>
      </c>
      <c r="B56" s="169"/>
      <c r="C56" s="169"/>
      <c r="D56" s="169"/>
      <c r="E56" s="169"/>
    </row>
    <row r="57" spans="1:5" ht="15" customHeight="1" x14ac:dyDescent="0.2">
      <c r="A57" s="169"/>
      <c r="B57" s="169"/>
      <c r="C57" s="169"/>
      <c r="D57" s="169"/>
      <c r="E57" s="169"/>
    </row>
    <row r="58" spans="1:5" ht="15" customHeight="1" x14ac:dyDescent="0.2">
      <c r="A58" s="169"/>
      <c r="B58" s="169"/>
      <c r="C58" s="169"/>
      <c r="D58" s="169"/>
      <c r="E58" s="169"/>
    </row>
    <row r="59" spans="1:5" ht="15" customHeight="1" x14ac:dyDescent="0.2">
      <c r="A59" s="169"/>
      <c r="B59" s="169"/>
      <c r="C59" s="169"/>
      <c r="D59" s="169"/>
      <c r="E59" s="169"/>
    </row>
    <row r="60" spans="1:5" ht="15" customHeight="1" x14ac:dyDescent="0.2">
      <c r="A60" s="169"/>
      <c r="B60" s="169"/>
      <c r="C60" s="169"/>
      <c r="D60" s="169"/>
      <c r="E60" s="169"/>
    </row>
    <row r="61" spans="1:5" ht="15" customHeight="1" x14ac:dyDescent="0.2">
      <c r="A61" s="169"/>
      <c r="B61" s="169"/>
      <c r="C61" s="169"/>
      <c r="D61" s="169"/>
      <c r="E61" s="169"/>
    </row>
    <row r="62" spans="1:5" ht="15" customHeight="1" x14ac:dyDescent="0.2">
      <c r="A62" s="144"/>
      <c r="B62" s="144"/>
      <c r="C62" s="144"/>
      <c r="D62" s="144"/>
      <c r="E62" s="144"/>
    </row>
    <row r="63" spans="1:5" ht="15" customHeight="1" x14ac:dyDescent="0.25">
      <c r="A63" s="57" t="s">
        <v>1</v>
      </c>
      <c r="B63" s="58"/>
      <c r="C63" s="58"/>
      <c r="D63" s="58"/>
      <c r="E63" s="58"/>
    </row>
    <row r="64" spans="1:5" ht="15" customHeight="1" x14ac:dyDescent="0.2">
      <c r="A64" s="64" t="s">
        <v>58</v>
      </c>
      <c r="B64"/>
      <c r="C64"/>
      <c r="D64"/>
      <c r="E64" t="s">
        <v>59</v>
      </c>
    </row>
    <row r="65" spans="1:5" ht="15" customHeight="1" x14ac:dyDescent="0.25">
      <c r="A65"/>
      <c r="B65" s="57"/>
      <c r="C65" s="58"/>
      <c r="D65" s="58"/>
      <c r="E65" s="65"/>
    </row>
    <row r="66" spans="1:5" ht="15" customHeight="1" x14ac:dyDescent="0.2">
      <c r="A66" s="84"/>
      <c r="B66" s="84"/>
      <c r="C66" s="66" t="s">
        <v>49</v>
      </c>
      <c r="D66" s="67" t="s">
        <v>50</v>
      </c>
      <c r="E66" s="45" t="s">
        <v>51</v>
      </c>
    </row>
    <row r="67" spans="1:5" ht="15" customHeight="1" x14ac:dyDescent="0.2">
      <c r="A67" s="115"/>
      <c r="B67" s="116"/>
      <c r="C67" s="77">
        <v>6330</v>
      </c>
      <c r="D67" s="185" t="s">
        <v>278</v>
      </c>
      <c r="E67" s="50">
        <v>856187</v>
      </c>
    </row>
    <row r="68" spans="1:5" ht="15" customHeight="1" x14ac:dyDescent="0.2">
      <c r="A68" s="115"/>
      <c r="B68" s="116"/>
      <c r="C68" s="52" t="s">
        <v>53</v>
      </c>
      <c r="D68" s="53"/>
      <c r="E68" s="54">
        <f>SUM(E67:E67)</f>
        <v>856187</v>
      </c>
    </row>
    <row r="69" spans="1:5" ht="15" customHeight="1" x14ac:dyDescent="0.2">
      <c r="A69" s="43"/>
      <c r="B69" s="43"/>
      <c r="C69" s="43"/>
      <c r="D69" s="43"/>
      <c r="E69" s="43"/>
    </row>
    <row r="70" spans="1:5" ht="15" customHeight="1" x14ac:dyDescent="0.25">
      <c r="A70" s="39" t="s">
        <v>17</v>
      </c>
      <c r="B70" s="40"/>
      <c r="C70" s="40"/>
      <c r="D70" s="40"/>
      <c r="E70" s="43"/>
    </row>
    <row r="71" spans="1:5" ht="15" customHeight="1" x14ac:dyDescent="0.2">
      <c r="A71" s="41" t="s">
        <v>58</v>
      </c>
      <c r="B71" s="56"/>
      <c r="C71" s="56"/>
      <c r="D71" s="56"/>
      <c r="E71" s="56" t="s">
        <v>59</v>
      </c>
    </row>
    <row r="72" spans="1:5" ht="15" customHeight="1" x14ac:dyDescent="0.2">
      <c r="A72" s="43"/>
      <c r="B72" s="74"/>
      <c r="C72" s="40"/>
      <c r="D72" s="56"/>
      <c r="E72" s="75"/>
    </row>
    <row r="73" spans="1:5" ht="15" customHeight="1" x14ac:dyDescent="0.2">
      <c r="A73" s="110"/>
      <c r="B73" s="110"/>
      <c r="C73" s="45" t="s">
        <v>49</v>
      </c>
      <c r="D73" s="114" t="s">
        <v>63</v>
      </c>
      <c r="E73" s="45" t="s">
        <v>51</v>
      </c>
    </row>
    <row r="74" spans="1:5" ht="15" customHeight="1" x14ac:dyDescent="0.2">
      <c r="A74" s="115"/>
      <c r="B74" s="116"/>
      <c r="C74" s="77">
        <v>6409</v>
      </c>
      <c r="D74" s="104" t="s">
        <v>83</v>
      </c>
      <c r="E74" s="50">
        <v>856187</v>
      </c>
    </row>
    <row r="75" spans="1:5" ht="15" customHeight="1" x14ac:dyDescent="0.2">
      <c r="A75" s="115"/>
      <c r="B75" s="116"/>
      <c r="C75" s="52" t="s">
        <v>53</v>
      </c>
      <c r="D75" s="79"/>
      <c r="E75" s="80">
        <f>SUM(E74:E74)</f>
        <v>856187</v>
      </c>
    </row>
    <row r="76" spans="1:5" ht="15" customHeight="1" x14ac:dyDescent="0.2"/>
    <row r="77" spans="1:5" ht="15" customHeight="1" x14ac:dyDescent="0.2"/>
    <row r="78" spans="1:5" ht="15" customHeight="1" x14ac:dyDescent="0.2"/>
    <row r="79" spans="1:5" ht="15" customHeight="1" x14ac:dyDescent="0.2"/>
    <row r="80" spans="1: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sheetData>
  <mergeCells count="6">
    <mergeCell ref="A2:E2"/>
    <mergeCell ref="A3:E10"/>
    <mergeCell ref="A28:E28"/>
    <mergeCell ref="A29:E35"/>
    <mergeCell ref="A55:E55"/>
    <mergeCell ref="A56:E61"/>
  </mergeCells>
  <pageMargins left="0.98425196850393704" right="0.98425196850393704" top="0.98425196850393704" bottom="0.98425196850393704" header="0.51181102362204722" footer="0.51181102362204722"/>
  <pageSetup paperSize="9" scale="92" firstPageNumber="40" orientation="portrait" useFirstPageNumber="1" r:id="rId1"/>
  <headerFooter alignWithMargins="0">
    <oddHeader>&amp;C&amp;"Arial,Kurzíva"Příloha č. 4: Rozpočtové změny č. 239/17 - 241/17 navržené Radou Olomouckého kraje 2.6.2017 ke schválení</oddHeader>
    <oddFooter xml:space="preserve">&amp;L&amp;"Arial,Kurzíva"Zastupitelstvo OK 19.6.2017
6.1. - Rozpočet Olomouckého kraje 2017 - rozpočtové změny
Příloha č.4: Rozpočtové změny č. 239/17 - 241/17 navržené Radou Olomouckého kraje 2.6.2017 ke schválení&amp;R&amp;"Arial,Kurzíva"Strana &amp;P (celkem 42)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4"/>
  <sheetViews>
    <sheetView showGridLines="0" zoomScale="92" zoomScaleNormal="92" zoomScaleSheetLayoutView="92" workbookViewId="0"/>
  </sheetViews>
  <sheetFormatPr defaultColWidth="9.140625" defaultRowHeight="13.15" customHeight="1" x14ac:dyDescent="0.2"/>
  <cols>
    <col min="1" max="1" width="52.7109375" style="1" customWidth="1"/>
    <col min="2" max="3" width="18" style="2" customWidth="1"/>
    <col min="4" max="16384" width="9.140625" style="1"/>
  </cols>
  <sheetData>
    <row r="1" spans="1:3" ht="14.25" customHeight="1" x14ac:dyDescent="0.2">
      <c r="A1" s="1" t="s">
        <v>32</v>
      </c>
      <c r="C1" s="3" t="s">
        <v>0</v>
      </c>
    </row>
    <row r="2" spans="1:3" ht="15.75" customHeight="1" x14ac:dyDescent="0.25">
      <c r="A2" s="4" t="s">
        <v>1</v>
      </c>
      <c r="B2" s="5" t="s">
        <v>2</v>
      </c>
      <c r="C2" s="5" t="s">
        <v>3</v>
      </c>
    </row>
    <row r="3" spans="1:3" ht="14.25" customHeight="1" x14ac:dyDescent="0.2">
      <c r="A3" s="6" t="s">
        <v>33</v>
      </c>
      <c r="B3" s="18">
        <v>4100000</v>
      </c>
      <c r="C3" s="7">
        <v>4100000</v>
      </c>
    </row>
    <row r="4" spans="1:3" ht="14.25" customHeight="1" x14ac:dyDescent="0.2">
      <c r="A4" s="6" t="s">
        <v>4</v>
      </c>
      <c r="B4" s="18">
        <v>1290</v>
      </c>
      <c r="C4" s="7">
        <v>1290</v>
      </c>
    </row>
    <row r="5" spans="1:3" ht="14.25" customHeight="1" x14ac:dyDescent="0.2">
      <c r="A5" s="6" t="s">
        <v>28</v>
      </c>
      <c r="B5" s="18">
        <v>1310</v>
      </c>
      <c r="C5" s="7">
        <v>1310</v>
      </c>
    </row>
    <row r="6" spans="1:3" ht="14.25" customHeight="1" x14ac:dyDescent="0.2">
      <c r="A6" s="6" t="s">
        <v>5</v>
      </c>
      <c r="B6" s="18">
        <v>31179</v>
      </c>
      <c r="C6" s="7">
        <v>31921</v>
      </c>
    </row>
    <row r="7" spans="1:3" ht="14.25" customHeight="1" x14ac:dyDescent="0.2">
      <c r="A7" s="6" t="s">
        <v>6</v>
      </c>
      <c r="B7" s="18">
        <v>2480</v>
      </c>
      <c r="C7" s="7">
        <v>2598</v>
      </c>
    </row>
    <row r="8" spans="1:3" ht="14.25" customHeight="1" x14ac:dyDescent="0.2">
      <c r="A8" s="6" t="s">
        <v>24</v>
      </c>
      <c r="B8" s="18">
        <v>40192</v>
      </c>
      <c r="C8" s="7">
        <f>42367+1+553</f>
        <v>42921</v>
      </c>
    </row>
    <row r="9" spans="1:3" ht="14.25" customHeight="1" x14ac:dyDescent="0.2">
      <c r="A9" s="6" t="s">
        <v>7</v>
      </c>
      <c r="B9" s="18">
        <v>13200</v>
      </c>
      <c r="C9" s="7">
        <v>13200</v>
      </c>
    </row>
    <row r="10" spans="1:3" ht="14.25" customHeight="1" x14ac:dyDescent="0.2">
      <c r="A10" s="6" t="s">
        <v>8</v>
      </c>
      <c r="B10" s="18">
        <v>1000.4</v>
      </c>
      <c r="C10" s="7">
        <v>1000.4</v>
      </c>
    </row>
    <row r="11" spans="1:3" ht="14.25" customHeight="1" x14ac:dyDescent="0.2">
      <c r="A11" s="6" t="s">
        <v>9</v>
      </c>
      <c r="B11" s="18">
        <v>81145.399999999994</v>
      </c>
      <c r="C11" s="7">
        <v>81145.399999999994</v>
      </c>
    </row>
    <row r="12" spans="1:3" ht="14.25" customHeight="1" x14ac:dyDescent="0.2">
      <c r="A12" s="35" t="s">
        <v>29</v>
      </c>
      <c r="B12" s="18"/>
      <c r="C12" s="7">
        <f>5985971-172-14</f>
        <v>5985785</v>
      </c>
    </row>
    <row r="13" spans="1:3" ht="14.25" customHeight="1" x14ac:dyDescent="0.2">
      <c r="A13" s="35" t="s">
        <v>279</v>
      </c>
      <c r="B13" s="18"/>
      <c r="C13" s="7">
        <v>10</v>
      </c>
    </row>
    <row r="14" spans="1:3" ht="14.25" customHeight="1" x14ac:dyDescent="0.2">
      <c r="A14" s="35" t="s">
        <v>30</v>
      </c>
      <c r="B14" s="18"/>
      <c r="C14" s="7">
        <f>692181+3000</f>
        <v>695181</v>
      </c>
    </row>
    <row r="15" spans="1:3" ht="14.25" customHeight="1" x14ac:dyDescent="0.2">
      <c r="A15" s="35" t="s">
        <v>201</v>
      </c>
      <c r="B15" s="18"/>
      <c r="C15" s="7">
        <f>627+304</f>
        <v>931</v>
      </c>
    </row>
    <row r="16" spans="1:3" ht="14.25" customHeight="1" x14ac:dyDescent="0.2">
      <c r="A16" s="36" t="s">
        <v>34</v>
      </c>
      <c r="B16" s="18"/>
      <c r="C16" s="7">
        <v>28922</v>
      </c>
    </row>
    <row r="17" spans="1:3" ht="14.25" customHeight="1" x14ac:dyDescent="0.2">
      <c r="A17" s="36" t="s">
        <v>35</v>
      </c>
      <c r="B17" s="18"/>
      <c r="C17" s="7">
        <v>476</v>
      </c>
    </row>
    <row r="18" spans="1:3" ht="14.25" customHeight="1" x14ac:dyDescent="0.2">
      <c r="A18" s="6" t="s">
        <v>36</v>
      </c>
      <c r="B18" s="18">
        <v>6291</v>
      </c>
      <c r="C18" s="7">
        <v>6291</v>
      </c>
    </row>
    <row r="19" spans="1:3" ht="14.25" customHeight="1" x14ac:dyDescent="0.2">
      <c r="A19" s="6" t="s">
        <v>37</v>
      </c>
      <c r="B19" s="18">
        <v>50000</v>
      </c>
      <c r="C19" s="7">
        <v>50000</v>
      </c>
    </row>
    <row r="20" spans="1:3" ht="14.25" customHeight="1" x14ac:dyDescent="0.2">
      <c r="A20" s="8" t="s">
        <v>10</v>
      </c>
      <c r="B20" s="19">
        <v>170165</v>
      </c>
      <c r="C20" s="9">
        <f>206314-1604</f>
        <v>204710</v>
      </c>
    </row>
    <row r="21" spans="1:3" ht="14.25" customHeight="1" x14ac:dyDescent="0.2">
      <c r="A21" s="10" t="s">
        <v>20</v>
      </c>
      <c r="B21" s="20">
        <v>8242</v>
      </c>
      <c r="C21" s="11">
        <v>8242</v>
      </c>
    </row>
    <row r="22" spans="1:3" ht="14.25" customHeight="1" x14ac:dyDescent="0.2">
      <c r="A22" s="10" t="s">
        <v>11</v>
      </c>
      <c r="B22" s="20">
        <v>50000</v>
      </c>
      <c r="C22" s="11">
        <v>50000</v>
      </c>
    </row>
    <row r="23" spans="1:3" ht="14.25" customHeight="1" x14ac:dyDescent="0.2">
      <c r="A23" s="10" t="s">
        <v>202</v>
      </c>
      <c r="B23" s="20"/>
      <c r="C23" s="11">
        <f>81786+35+37+215</f>
        <v>82073</v>
      </c>
    </row>
    <row r="24" spans="1:3" ht="14.25" customHeight="1" x14ac:dyDescent="0.2">
      <c r="A24" s="10" t="s">
        <v>280</v>
      </c>
      <c r="B24" s="20"/>
      <c r="C24" s="11">
        <v>856</v>
      </c>
    </row>
    <row r="25" spans="1:3" ht="14.25" customHeight="1" x14ac:dyDescent="0.2">
      <c r="A25" s="10" t="s">
        <v>12</v>
      </c>
      <c r="B25" s="20">
        <v>6600</v>
      </c>
      <c r="C25" s="11">
        <v>6600</v>
      </c>
    </row>
    <row r="26" spans="1:3" ht="14.25" customHeight="1" x14ac:dyDescent="0.2">
      <c r="A26" s="35" t="s">
        <v>31</v>
      </c>
      <c r="B26" s="20"/>
      <c r="C26" s="11">
        <v>2874</v>
      </c>
    </row>
    <row r="27" spans="1:3" ht="14.25" customHeight="1" x14ac:dyDescent="0.25">
      <c r="A27" s="4" t="s">
        <v>13</v>
      </c>
      <c r="B27" s="21">
        <f>SUM(B3:B25)</f>
        <v>4563094.8</v>
      </c>
      <c r="C27" s="12">
        <f>SUM(C3:C26)</f>
        <v>11398336.800000001</v>
      </c>
    </row>
    <row r="28" spans="1:3" ht="14.25" customHeight="1" x14ac:dyDescent="0.2">
      <c r="A28" s="13" t="s">
        <v>14</v>
      </c>
      <c r="B28" s="25">
        <v>-8240</v>
      </c>
      <c r="C28" s="25">
        <v>-8240</v>
      </c>
    </row>
    <row r="29" spans="1:3" ht="15.75" thickBot="1" x14ac:dyDescent="0.3">
      <c r="A29" s="14" t="s">
        <v>15</v>
      </c>
      <c r="B29" s="15">
        <f>B27+B28</f>
        <v>4554854.8</v>
      </c>
      <c r="C29" s="15">
        <f>C27+C28</f>
        <v>11390096.800000001</v>
      </c>
    </row>
    <row r="30" spans="1:3" ht="13.5" thickTop="1" x14ac:dyDescent="0.2">
      <c r="A30" s="16"/>
      <c r="B30" s="22"/>
    </row>
    <row r="31" spans="1:3" ht="15.75" customHeight="1" x14ac:dyDescent="0.25">
      <c r="A31" s="4" t="s">
        <v>17</v>
      </c>
      <c r="B31" s="23" t="s">
        <v>2</v>
      </c>
      <c r="C31" s="5" t="s">
        <v>3</v>
      </c>
    </row>
    <row r="32" spans="1:3" ht="14.25" x14ac:dyDescent="0.2">
      <c r="A32" s="8" t="s">
        <v>38</v>
      </c>
      <c r="B32" s="24">
        <v>686314</v>
      </c>
      <c r="C32" s="26">
        <f>703600-1604+1+553+856</f>
        <v>703406</v>
      </c>
    </row>
    <row r="33" spans="1:3" ht="14.25" x14ac:dyDescent="0.2">
      <c r="A33" s="8" t="s">
        <v>39</v>
      </c>
      <c r="B33" s="24">
        <v>289230</v>
      </c>
      <c r="C33" s="26">
        <v>289230</v>
      </c>
    </row>
    <row r="34" spans="1:3" ht="14.25" x14ac:dyDescent="0.2">
      <c r="A34" s="8" t="s">
        <v>40</v>
      </c>
      <c r="B34" s="24">
        <v>2496931</v>
      </c>
      <c r="C34" s="26">
        <v>2497518</v>
      </c>
    </row>
    <row r="35" spans="1:3" ht="14.25" x14ac:dyDescent="0.2">
      <c r="A35" s="35" t="s">
        <v>29</v>
      </c>
      <c r="B35" s="24"/>
      <c r="C35" s="26">
        <f>5985971-172-14</f>
        <v>5985785</v>
      </c>
    </row>
    <row r="36" spans="1:3" ht="14.25" x14ac:dyDescent="0.2">
      <c r="A36" s="35" t="s">
        <v>279</v>
      </c>
      <c r="B36" s="24"/>
      <c r="C36" s="26">
        <v>10</v>
      </c>
    </row>
    <row r="37" spans="1:3" ht="14.25" x14ac:dyDescent="0.2">
      <c r="A37" s="35" t="s">
        <v>30</v>
      </c>
      <c r="B37" s="24"/>
      <c r="C37" s="26">
        <f>692181+3000</f>
        <v>695181</v>
      </c>
    </row>
    <row r="38" spans="1:3" ht="14.25" x14ac:dyDescent="0.2">
      <c r="A38" s="35" t="s">
        <v>201</v>
      </c>
      <c r="B38" s="24"/>
      <c r="C38" s="26">
        <f>627+304</f>
        <v>931</v>
      </c>
    </row>
    <row r="39" spans="1:3" ht="14.25" x14ac:dyDescent="0.2">
      <c r="A39" s="36" t="s">
        <v>34</v>
      </c>
      <c r="B39" s="24"/>
      <c r="C39" s="26">
        <v>94628</v>
      </c>
    </row>
    <row r="40" spans="1:3" ht="14.25" x14ac:dyDescent="0.2">
      <c r="A40" s="36" t="s">
        <v>35</v>
      </c>
      <c r="B40" s="24"/>
      <c r="C40" s="26">
        <v>476</v>
      </c>
    </row>
    <row r="41" spans="1:3" ht="14.25" x14ac:dyDescent="0.2">
      <c r="A41" s="10" t="s">
        <v>20</v>
      </c>
      <c r="B41" s="24">
        <v>8242</v>
      </c>
      <c r="C41" s="26">
        <v>8242</v>
      </c>
    </row>
    <row r="42" spans="1:3" ht="14.25" x14ac:dyDescent="0.2">
      <c r="A42" s="10" t="s">
        <v>11</v>
      </c>
      <c r="B42" s="24">
        <v>50000</v>
      </c>
      <c r="C42" s="26">
        <v>61000</v>
      </c>
    </row>
    <row r="43" spans="1:3" ht="14.25" x14ac:dyDescent="0.2">
      <c r="A43" s="10" t="s">
        <v>202</v>
      </c>
      <c r="B43" s="24"/>
      <c r="C43" s="26">
        <f>157837+35+37+215</f>
        <v>158124</v>
      </c>
    </row>
    <row r="44" spans="1:3" ht="14.25" x14ac:dyDescent="0.2">
      <c r="A44" s="10" t="s">
        <v>23</v>
      </c>
      <c r="B44" s="24">
        <v>17458</v>
      </c>
      <c r="C44" s="26">
        <v>41216</v>
      </c>
    </row>
    <row r="45" spans="1:3" ht="14.25" x14ac:dyDescent="0.2">
      <c r="A45" s="10" t="s">
        <v>41</v>
      </c>
      <c r="B45" s="24">
        <v>1081855</v>
      </c>
      <c r="C45" s="26">
        <v>1087080</v>
      </c>
    </row>
    <row r="46" spans="1:3" ht="14.25" x14ac:dyDescent="0.2">
      <c r="A46" s="35" t="s">
        <v>31</v>
      </c>
      <c r="B46" s="24"/>
      <c r="C46" s="26">
        <v>4625</v>
      </c>
    </row>
    <row r="47" spans="1:3" ht="14.25" customHeight="1" x14ac:dyDescent="0.25">
      <c r="A47" s="4" t="s">
        <v>18</v>
      </c>
      <c r="B47" s="21">
        <f>SUM(B32:B45)</f>
        <v>4630030</v>
      </c>
      <c r="C47" s="12">
        <f>SUM(C32:C46)</f>
        <v>11627452</v>
      </c>
    </row>
    <row r="48" spans="1:3" ht="14.25" x14ac:dyDescent="0.2">
      <c r="A48" s="13" t="s">
        <v>14</v>
      </c>
      <c r="B48" s="25">
        <v>-8240</v>
      </c>
      <c r="C48" s="25">
        <v>-8240</v>
      </c>
    </row>
    <row r="49" spans="1:3" ht="15.75" thickBot="1" x14ac:dyDescent="0.3">
      <c r="A49" s="14" t="s">
        <v>19</v>
      </c>
      <c r="B49" s="15">
        <f>+B47+B48</f>
        <v>4621790</v>
      </c>
      <c r="C49" s="15">
        <f>+C47+C48</f>
        <v>11619212</v>
      </c>
    </row>
    <row r="50" spans="1:3" ht="13.5" thickTop="1" x14ac:dyDescent="0.2">
      <c r="A50" s="16" t="s">
        <v>16</v>
      </c>
      <c r="B50" s="22"/>
    </row>
    <row r="51" spans="1:3" ht="10.5" customHeight="1" x14ac:dyDescent="0.2">
      <c r="B51" s="1"/>
      <c r="C51" s="9"/>
    </row>
    <row r="52" spans="1:3" ht="14.25" x14ac:dyDescent="0.2">
      <c r="A52" s="10" t="s">
        <v>22</v>
      </c>
      <c r="B52" s="20">
        <v>320094</v>
      </c>
      <c r="C52" s="11">
        <v>508274</v>
      </c>
    </row>
    <row r="53" spans="1:3" ht="14.25" x14ac:dyDescent="0.2">
      <c r="A53" s="27" t="s">
        <v>21</v>
      </c>
      <c r="B53" s="28">
        <v>253159</v>
      </c>
      <c r="C53" s="29">
        <v>279159</v>
      </c>
    </row>
    <row r="54" spans="1:3" ht="15.75" thickBot="1" x14ac:dyDescent="0.3">
      <c r="A54" s="14" t="s">
        <v>25</v>
      </c>
      <c r="B54" s="15">
        <f>+B52-B53</f>
        <v>66935</v>
      </c>
      <c r="C54" s="15">
        <f>+C52-C53</f>
        <v>229115</v>
      </c>
    </row>
    <row r="55" spans="1:3" ht="15.75" thickTop="1" thickBot="1" x14ac:dyDescent="0.25">
      <c r="A55" s="10"/>
      <c r="B55" s="30"/>
      <c r="C55" s="31"/>
    </row>
    <row r="56" spans="1:3" ht="15.75" thickBot="1" x14ac:dyDescent="0.3">
      <c r="A56" s="32" t="s">
        <v>26</v>
      </c>
      <c r="B56" s="33">
        <f>+B29+B52</f>
        <v>4874948.8</v>
      </c>
      <c r="C56" s="34">
        <f>+C29+C52</f>
        <v>11898370.800000001</v>
      </c>
    </row>
    <row r="57" spans="1:3" ht="15.75" thickBot="1" x14ac:dyDescent="0.3">
      <c r="A57" s="32" t="s">
        <v>27</v>
      </c>
      <c r="B57" s="33">
        <f>+B49+B53</f>
        <v>4874949</v>
      </c>
      <c r="C57" s="34">
        <f>+C49+C53</f>
        <v>11898371</v>
      </c>
    </row>
    <row r="58" spans="1:3" ht="12.75" x14ac:dyDescent="0.2">
      <c r="B58" s="1"/>
    </row>
    <row r="59" spans="1:3" ht="14.25" x14ac:dyDescent="0.2">
      <c r="B59" s="1"/>
      <c r="C59" s="17"/>
    </row>
    <row r="60" spans="1:3" ht="14.25" x14ac:dyDescent="0.2">
      <c r="B60" s="1"/>
      <c r="C60" s="17"/>
    </row>
    <row r="61" spans="1:3" ht="12.75" x14ac:dyDescent="0.2">
      <c r="B61" s="1"/>
    </row>
    <row r="62" spans="1:3" ht="12.75" x14ac:dyDescent="0.2">
      <c r="B62" s="1"/>
    </row>
    <row r="63" spans="1:3" ht="12.75" x14ac:dyDescent="0.2">
      <c r="B63" s="1"/>
    </row>
    <row r="64" spans="1:3" ht="12.75" x14ac:dyDescent="0.2">
      <c r="B64" s="1"/>
    </row>
    <row r="65" spans="2:3" ht="12.75" x14ac:dyDescent="0.2">
      <c r="B65" s="1"/>
    </row>
    <row r="66" spans="2:3" ht="12.75" x14ac:dyDescent="0.2"/>
    <row r="67" spans="2:3" ht="12.75" customHeight="1" x14ac:dyDescent="0.2"/>
    <row r="68" spans="2:3" ht="12.75" x14ac:dyDescent="0.2"/>
    <row r="69" spans="2:3" ht="12.75" x14ac:dyDescent="0.2">
      <c r="B69" s="1"/>
      <c r="C69" s="1"/>
    </row>
    <row r="70" spans="2:3" ht="12.75" x14ac:dyDescent="0.2">
      <c r="B70" s="1"/>
      <c r="C70" s="1"/>
    </row>
    <row r="71" spans="2:3" ht="12.75" x14ac:dyDescent="0.2">
      <c r="B71" s="1"/>
      <c r="C71" s="1"/>
    </row>
    <row r="72" spans="2:3" ht="12.75" x14ac:dyDescent="0.2">
      <c r="B72" s="1"/>
      <c r="C72" s="1"/>
    </row>
    <row r="73" spans="2:3" ht="12.75" x14ac:dyDescent="0.2">
      <c r="B73" s="1"/>
      <c r="C73" s="1"/>
    </row>
    <row r="74" spans="2:3" ht="12.75" x14ac:dyDescent="0.2">
      <c r="B74" s="1"/>
      <c r="C74" s="1"/>
    </row>
    <row r="76" spans="2:3" ht="12.75" x14ac:dyDescent="0.2"/>
    <row r="77" spans="2:3" ht="12.75" x14ac:dyDescent="0.2"/>
    <row r="80" spans="2:3" ht="12.75" x14ac:dyDescent="0.2">
      <c r="B80" s="1"/>
      <c r="C80" s="1"/>
    </row>
    <row r="81" spans="2:3" ht="12.75" x14ac:dyDescent="0.2">
      <c r="B81" s="1"/>
      <c r="C81" s="1"/>
    </row>
    <row r="84" spans="2:3" ht="12.75" x14ac:dyDescent="0.2">
      <c r="B84" s="1"/>
      <c r="C84" s="1"/>
    </row>
    <row r="85" spans="2:3" ht="12.75" x14ac:dyDescent="0.2">
      <c r="B85" s="1"/>
      <c r="C85" s="1"/>
    </row>
    <row r="86" spans="2:3" ht="12.75" x14ac:dyDescent="0.2"/>
    <row r="89" spans="2:3" ht="12.75" x14ac:dyDescent="0.2"/>
    <row r="90" spans="2:3" ht="12.75" x14ac:dyDescent="0.2"/>
    <row r="99" spans="2:3" ht="12.75" x14ac:dyDescent="0.2">
      <c r="B99" s="1"/>
      <c r="C99" s="1"/>
    </row>
    <row r="100" spans="2:3" ht="12.75" x14ac:dyDescent="0.2">
      <c r="B100" s="1"/>
      <c r="C100" s="1"/>
    </row>
    <row r="103" spans="2:3" ht="12.75" x14ac:dyDescent="0.2">
      <c r="B103" s="1"/>
      <c r="C103" s="1"/>
    </row>
    <row r="104" spans="2:3" ht="12.75" x14ac:dyDescent="0.2">
      <c r="B104" s="1"/>
      <c r="C104" s="1"/>
    </row>
  </sheetData>
  <phoneticPr fontId="1" type="noConversion"/>
  <pageMargins left="0.98425196850393704" right="0.98425196850393704" top="0.55118110236220474" bottom="0.9055118110236221" header="0.31496062992125984" footer="0.39370078740157483"/>
  <pageSetup paperSize="9" scale="92" firstPageNumber="42" orientation="portrait" useFirstPageNumber="1" r:id="rId1"/>
  <headerFooter alignWithMargins="0">
    <oddHeader>&amp;C&amp;"Arial,Kurzíva"Příloha č. 5 - Upravený rozpočet Olomouckého kraje na rok 2017 po schválení rozpočtových změn</oddHeader>
    <oddFooter xml:space="preserve">&amp;L&amp;"Arial,Kurzíva"Zastupitelstvo OK 19.6.2017
6.1. - Rozpočet Olomouckého kraje 2017 - rozpočtové změny 
Příloha č.5: Upravený rozpočet OK na rok 2017 po schválení rozpočtových změn&amp;R&amp;"Arial,Kurzíva"Strana &amp;P (celkem 42)&amp;"Arial,Obyčejné"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Příloha č. 1</vt:lpstr>
      <vt:lpstr>Příloha č. 2</vt:lpstr>
      <vt:lpstr>Příloha č. 3</vt:lpstr>
      <vt:lpstr>Příloha č. 4</vt:lpstr>
      <vt:lpstr>Příloha  č. 5</vt:lpstr>
      <vt:lpstr>'Příloha č. 1'!Oblast_tisku</vt:lpstr>
      <vt:lpstr>'Příloha č. 2'!Oblast_tisku</vt:lpstr>
      <vt:lpstr>'Příloha č. 3'!Oblast_tisku</vt:lpstr>
      <vt:lpstr>'Příloha č. 4'!Oblast_tisku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2017-06-01T12:44:18Z</cp:lastPrinted>
  <dcterms:created xsi:type="dcterms:W3CDTF">2007-02-21T09:44:06Z</dcterms:created>
  <dcterms:modified xsi:type="dcterms:W3CDTF">2017-06-01T12:53:30Z</dcterms:modified>
</cp:coreProperties>
</file>