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_RaF\Závěrečný účet\2016\ZOK 19.6.2017\"/>
    </mc:Choice>
  </mc:AlternateContent>
  <bookViews>
    <workbookView xWindow="120" yWindow="495" windowWidth="15450" windowHeight="11415" tabRatio="898" firstSheet="10" activeTab="38"/>
  </bookViews>
  <sheets>
    <sheet name="Okres Olomouc" sheetId="58" r:id="rId1"/>
    <sheet name="1001" sheetId="11" r:id="rId2"/>
    <sheet name="1012" sheetId="13" r:id="rId3"/>
    <sheet name="1014" sheetId="14" r:id="rId4"/>
    <sheet name="1015" sheetId="15" r:id="rId5"/>
    <sheet name="1032" sheetId="16" r:id="rId6"/>
    <sheet name="1033" sheetId="17" r:id="rId7"/>
    <sheet name="1034" sheetId="18" r:id="rId8"/>
    <sheet name="1100" sheetId="19" r:id="rId9"/>
    <sheet name="1101" sheetId="20" r:id="rId10"/>
    <sheet name="1102" sheetId="21" r:id="rId11"/>
    <sheet name="1103" sheetId="22" r:id="rId12"/>
    <sheet name="1104" sheetId="23" r:id="rId13"/>
    <sheet name="1105" sheetId="24" r:id="rId14"/>
    <sheet name="1120" sheetId="25" r:id="rId15"/>
    <sheet name="1121" sheetId="26" r:id="rId16"/>
    <sheet name="1122" sheetId="27" r:id="rId17"/>
    <sheet name="1123" sheetId="28" r:id="rId18"/>
    <sheet name="1150" sheetId="29" r:id="rId19"/>
    <sheet name="1160" sheetId="30" r:id="rId20"/>
    <sheet name="1200" sheetId="31" r:id="rId21"/>
    <sheet name="1201" sheetId="32" r:id="rId22"/>
    <sheet name="1202" sheetId="33" r:id="rId23"/>
    <sheet name="1204" sheetId="34" r:id="rId24"/>
    <sheet name="1205" sheetId="35" r:id="rId25"/>
    <sheet name="1206" sheetId="37" r:id="rId26"/>
    <sheet name="1207" sheetId="43" r:id="rId27"/>
    <sheet name="1208" sheetId="44" r:id="rId28"/>
    <sheet name="1300" sheetId="45" r:id="rId29"/>
    <sheet name="1301" sheetId="46" r:id="rId30"/>
    <sheet name="1302" sheetId="47" r:id="rId31"/>
    <sheet name="1303" sheetId="48" r:id="rId32"/>
    <sheet name="1304" sheetId="49" r:id="rId33"/>
    <sheet name="1350" sheetId="50" r:id="rId34"/>
    <sheet name="1351" sheetId="51" r:id="rId35"/>
    <sheet name="1352" sheetId="52" r:id="rId36"/>
    <sheet name="1400" sheetId="53" r:id="rId37"/>
    <sheet name="1450" sheetId="55" r:id="rId38"/>
    <sheet name="1420" sheetId="56" r:id="rId39"/>
    <sheet name="1000" sheetId="59" state="hidden" r:id="rId40"/>
    <sheet name="1010" sheetId="60" state="hidden" r:id="rId41"/>
  </sheets>
  <definedNames>
    <definedName name="A" localSheetId="39">#REF!</definedName>
    <definedName name="A" localSheetId="40">#REF!</definedName>
    <definedName name="A" localSheetId="0">'Okres Olomouc'!$A$64623</definedName>
    <definedName name="A">#REF!</definedName>
    <definedName name="Makro1">#N/A</definedName>
    <definedName name="názvy.tisku" localSheetId="39">#REF!</definedName>
    <definedName name="názvy.tisku" localSheetId="40">#REF!</definedName>
    <definedName name="názvy.tisku" localSheetId="0">#REF!</definedName>
    <definedName name="názvy.tisku">#REF!</definedName>
    <definedName name="_xlnm.Print_Titles" localSheetId="0">'Okres Olomouc'!$5:$10</definedName>
    <definedName name="_xlnm.Print_Area" localSheetId="39">'1000'!$A$1:$I$54</definedName>
    <definedName name="_xlnm.Print_Area" localSheetId="1">'1001'!$A$1:$I$54</definedName>
    <definedName name="_xlnm.Print_Area" localSheetId="40">'1010'!$A$1:$I$54</definedName>
    <definedName name="_xlnm.Print_Area" localSheetId="2">'1012'!$A$1:$I$54</definedName>
    <definedName name="_xlnm.Print_Area" localSheetId="3">'1014'!$A$1:$I$54</definedName>
    <definedName name="_xlnm.Print_Area" localSheetId="4">'1015'!$A$1:$I$54</definedName>
    <definedName name="_xlnm.Print_Area" localSheetId="5">'1032'!$A$1:$I$54</definedName>
    <definedName name="_xlnm.Print_Area" localSheetId="6">'1033'!$A$1:$I$54</definedName>
    <definedName name="_xlnm.Print_Area" localSheetId="7">'1034'!$A$1:$I$54</definedName>
    <definedName name="_xlnm.Print_Area" localSheetId="8">'1100'!$A$1:$I$54</definedName>
    <definedName name="_xlnm.Print_Area" localSheetId="9">'1101'!$A$1:$I$54</definedName>
    <definedName name="_xlnm.Print_Area" localSheetId="10">'1102'!$A$1:$I$54</definedName>
    <definedName name="_xlnm.Print_Area" localSheetId="11">'1103'!$A$1:$I$54</definedName>
    <definedName name="_xlnm.Print_Area" localSheetId="12">'1104'!$A$1:$I$54</definedName>
    <definedName name="_xlnm.Print_Area" localSheetId="13">'1105'!$A$1:$I$54</definedName>
    <definedName name="_xlnm.Print_Area" localSheetId="14">'1120'!$A$1:$I$54</definedName>
    <definedName name="_xlnm.Print_Area" localSheetId="15">'1121'!$A$1:$I$54</definedName>
    <definedName name="_xlnm.Print_Area" localSheetId="16">'1122'!$A$1:$I$54</definedName>
    <definedName name="_xlnm.Print_Area" localSheetId="17">'1123'!$A$1:$I$54</definedName>
    <definedName name="_xlnm.Print_Area" localSheetId="18">'1150'!$A$1:$I$54</definedName>
    <definedName name="_xlnm.Print_Area" localSheetId="19">'1160'!$A$1:$I$54</definedName>
    <definedName name="_xlnm.Print_Area" localSheetId="20">'1200'!$A$1:$I$54</definedName>
    <definedName name="_xlnm.Print_Area" localSheetId="21">'1201'!$A$1:$I$54</definedName>
    <definedName name="_xlnm.Print_Area" localSheetId="22">'1202'!$A$1:$I$54</definedName>
    <definedName name="_xlnm.Print_Area" localSheetId="23">'1204'!$A$1:$I$54</definedName>
    <definedName name="_xlnm.Print_Area" localSheetId="24">'1205'!$A$1:$I$54</definedName>
    <definedName name="_xlnm.Print_Area" localSheetId="25">'1206'!$A$1:$I$54</definedName>
    <definedName name="_xlnm.Print_Area" localSheetId="26">'1207'!$A$1:$I$54</definedName>
    <definedName name="_xlnm.Print_Area" localSheetId="27">'1208'!$A$1:$I$54</definedName>
    <definedName name="_xlnm.Print_Area" localSheetId="28">'1300'!$A$1:$I$54</definedName>
    <definedName name="_xlnm.Print_Area" localSheetId="29">'1301'!$A$1:$I$54</definedName>
    <definedName name="_xlnm.Print_Area" localSheetId="30">'1302'!$A$1:$I$54</definedName>
    <definedName name="_xlnm.Print_Area" localSheetId="31">'1303'!$A$1:$I$54</definedName>
    <definedName name="_xlnm.Print_Area" localSheetId="32">'1304'!$A$1:$I$54</definedName>
    <definedName name="_xlnm.Print_Area" localSheetId="33">'1350'!$A$1:$I$54</definedName>
    <definedName name="_xlnm.Print_Area" localSheetId="34">'1351'!$A$1:$I$54</definedName>
    <definedName name="_xlnm.Print_Area" localSheetId="35">'1352'!$A$1:$I$54</definedName>
    <definedName name="_xlnm.Print_Area" localSheetId="36">'1400'!$A$1:$I$54</definedName>
    <definedName name="_xlnm.Print_Area" localSheetId="38">'1420'!$A$1:$I$54</definedName>
    <definedName name="_xlnm.Print_Area" localSheetId="37">'1450'!$A$1:$I$54</definedName>
    <definedName name="_xlnm.Print_Area" localSheetId="0">'Okres Olomouc'!$A$1:$N$61</definedName>
  </definedNames>
  <calcPr calcId="162913"/>
</workbook>
</file>

<file path=xl/calcChain.xml><?xml version="1.0" encoding="utf-8"?>
<calcChain xmlns="http://schemas.openxmlformats.org/spreadsheetml/2006/main">
  <c r="M11" i="58" l="1"/>
  <c r="E48" i="58" l="1"/>
  <c r="F48" i="58"/>
  <c r="G48" i="58"/>
  <c r="L48" i="58"/>
  <c r="M48" i="58"/>
  <c r="H51" i="60" l="1"/>
  <c r="E54" i="60"/>
  <c r="H24" i="60" l="1"/>
  <c r="H25" i="60" s="1"/>
  <c r="I24" i="60"/>
  <c r="I25" i="60" s="1"/>
  <c r="I54" i="60"/>
  <c r="G54" i="60"/>
  <c r="H53" i="60"/>
  <c r="G26" i="60"/>
  <c r="G32" i="60" s="1"/>
  <c r="H24" i="59"/>
  <c r="H52" i="59"/>
  <c r="F54" i="60"/>
  <c r="H52" i="60"/>
  <c r="G54" i="59"/>
  <c r="H51" i="59"/>
  <c r="G29" i="59"/>
  <c r="G24" i="60"/>
  <c r="G29" i="60"/>
  <c r="E54" i="59"/>
  <c r="I54" i="59"/>
  <c r="H53" i="59"/>
  <c r="I24" i="59"/>
  <c r="F54" i="59"/>
  <c r="G24" i="59"/>
  <c r="G25" i="60"/>
  <c r="H50" i="60"/>
  <c r="H54" i="60" s="1"/>
  <c r="H50" i="59"/>
  <c r="H54" i="59" l="1"/>
  <c r="N49" i="58"/>
  <c r="G26" i="56" l="1"/>
  <c r="I48" i="58" s="1"/>
  <c r="H53" i="56" l="1"/>
  <c r="H51" i="56"/>
  <c r="I24" i="56"/>
  <c r="I25" i="56" s="1"/>
  <c r="E54" i="56"/>
  <c r="I54" i="56"/>
  <c r="G54" i="56"/>
  <c r="H52" i="56"/>
  <c r="H24" i="56"/>
  <c r="H25" i="56" s="1"/>
  <c r="F54" i="56"/>
  <c r="G24" i="56"/>
  <c r="H48" i="58" s="1"/>
  <c r="G29" i="56"/>
  <c r="G32" i="56"/>
  <c r="G25" i="56"/>
  <c r="H50" i="56"/>
  <c r="M47" i="58"/>
  <c r="L47" i="58"/>
  <c r="G47" i="58"/>
  <c r="F47" i="58"/>
  <c r="E47" i="58"/>
  <c r="M46" i="58"/>
  <c r="L46" i="58"/>
  <c r="G46" i="58"/>
  <c r="F46" i="58"/>
  <c r="E46" i="58"/>
  <c r="M45" i="58"/>
  <c r="L45" i="58"/>
  <c r="G45" i="58"/>
  <c r="F45" i="58"/>
  <c r="E45" i="58"/>
  <c r="M44" i="58"/>
  <c r="L44" i="58"/>
  <c r="G44" i="58"/>
  <c r="F44" i="58"/>
  <c r="E44" i="58"/>
  <c r="M43" i="58"/>
  <c r="L43" i="58"/>
  <c r="G43" i="58"/>
  <c r="F43" i="58"/>
  <c r="E43" i="58"/>
  <c r="M42" i="58"/>
  <c r="L42" i="58"/>
  <c r="G42" i="58"/>
  <c r="F42" i="58"/>
  <c r="E42" i="58"/>
  <c r="M41" i="58"/>
  <c r="L41" i="58"/>
  <c r="G41" i="58"/>
  <c r="F41" i="58"/>
  <c r="E41" i="58"/>
  <c r="M40" i="58"/>
  <c r="L40" i="58"/>
  <c r="G40" i="58"/>
  <c r="F40" i="58"/>
  <c r="E40" i="58"/>
  <c r="M39" i="58"/>
  <c r="L39" i="58"/>
  <c r="G39" i="58"/>
  <c r="F39" i="58"/>
  <c r="E39" i="58"/>
  <c r="M38" i="58"/>
  <c r="L38" i="58"/>
  <c r="G38" i="58"/>
  <c r="F38" i="58"/>
  <c r="E38" i="58"/>
  <c r="M37" i="58"/>
  <c r="L37" i="58"/>
  <c r="G37" i="58"/>
  <c r="F37" i="58"/>
  <c r="E37" i="58"/>
  <c r="M36" i="58"/>
  <c r="L36" i="58"/>
  <c r="G36" i="58"/>
  <c r="F36" i="58"/>
  <c r="E36" i="58"/>
  <c r="M35" i="58"/>
  <c r="L35" i="58"/>
  <c r="G35" i="58"/>
  <c r="F35" i="58"/>
  <c r="E35" i="58"/>
  <c r="M34" i="58"/>
  <c r="L34" i="58"/>
  <c r="G34" i="58"/>
  <c r="F34" i="58"/>
  <c r="E34" i="58"/>
  <c r="M33" i="58"/>
  <c r="L33" i="58"/>
  <c r="G33" i="58"/>
  <c r="F33" i="58"/>
  <c r="E33" i="58"/>
  <c r="M32" i="58"/>
  <c r="L32" i="58"/>
  <c r="G32" i="58"/>
  <c r="F32" i="58"/>
  <c r="E32" i="58"/>
  <c r="M31" i="58"/>
  <c r="L31" i="58"/>
  <c r="G31" i="58"/>
  <c r="F31" i="58"/>
  <c r="E31" i="58"/>
  <c r="M30" i="58"/>
  <c r="L30" i="58"/>
  <c r="G30" i="58"/>
  <c r="F30" i="58"/>
  <c r="E30" i="58"/>
  <c r="M29" i="58"/>
  <c r="L29" i="58"/>
  <c r="G29" i="58"/>
  <c r="F29" i="58"/>
  <c r="E29" i="58"/>
  <c r="M28" i="58"/>
  <c r="L28" i="58"/>
  <c r="G28" i="58"/>
  <c r="F28" i="58"/>
  <c r="E28" i="58"/>
  <c r="M27" i="58"/>
  <c r="L27" i="58"/>
  <c r="G27" i="58"/>
  <c r="F27" i="58"/>
  <c r="E27" i="58"/>
  <c r="M26" i="58"/>
  <c r="L26" i="58"/>
  <c r="G26" i="58"/>
  <c r="F26" i="58"/>
  <c r="E26" i="58"/>
  <c r="M25" i="58"/>
  <c r="L25" i="58"/>
  <c r="G25" i="58"/>
  <c r="F25" i="58"/>
  <c r="E25" i="58"/>
  <c r="M24" i="58"/>
  <c r="L24" i="58"/>
  <c r="G24" i="58"/>
  <c r="F24" i="58"/>
  <c r="E24" i="58"/>
  <c r="M23" i="58"/>
  <c r="L23" i="58"/>
  <c r="G23" i="58"/>
  <c r="F23" i="58"/>
  <c r="E23" i="58"/>
  <c r="M22" i="58"/>
  <c r="L22" i="58"/>
  <c r="G22" i="58"/>
  <c r="F22" i="58"/>
  <c r="E22" i="58"/>
  <c r="M21" i="58"/>
  <c r="L21" i="58"/>
  <c r="G21" i="58"/>
  <c r="F21" i="58"/>
  <c r="E21" i="58"/>
  <c r="M20" i="58"/>
  <c r="L20" i="58"/>
  <c r="G20" i="58"/>
  <c r="F20" i="58"/>
  <c r="E20" i="58"/>
  <c r="M19" i="58"/>
  <c r="L19" i="58"/>
  <c r="G19" i="58"/>
  <c r="F19" i="58"/>
  <c r="E19" i="58"/>
  <c r="M18" i="58"/>
  <c r="L18" i="58"/>
  <c r="G18" i="58"/>
  <c r="F18" i="58"/>
  <c r="E18" i="58"/>
  <c r="M17" i="58"/>
  <c r="L17" i="58"/>
  <c r="G17" i="58"/>
  <c r="F17" i="58"/>
  <c r="E17" i="58"/>
  <c r="M16" i="58"/>
  <c r="L16" i="58"/>
  <c r="G16" i="58"/>
  <c r="F16" i="58"/>
  <c r="E16" i="58"/>
  <c r="M15" i="58"/>
  <c r="L15" i="58"/>
  <c r="G15" i="58"/>
  <c r="F15" i="58"/>
  <c r="E15" i="58"/>
  <c r="M14" i="58"/>
  <c r="L14" i="58"/>
  <c r="G14" i="58"/>
  <c r="F14" i="58"/>
  <c r="E14" i="58"/>
  <c r="K48" i="58" l="1"/>
  <c r="J48" i="58"/>
  <c r="H54" i="56"/>
  <c r="M13" i="58"/>
  <c r="L13" i="58"/>
  <c r="G13" i="58"/>
  <c r="F13" i="58"/>
  <c r="E13" i="58"/>
  <c r="M12" i="58"/>
  <c r="L12" i="58"/>
  <c r="G12" i="58"/>
  <c r="F12" i="58"/>
  <c r="E12" i="58"/>
  <c r="H53" i="14" l="1"/>
  <c r="H52" i="14"/>
  <c r="H51" i="14"/>
  <c r="I54" i="14"/>
  <c r="G54" i="14"/>
  <c r="F54" i="14"/>
  <c r="E54" i="14"/>
  <c r="G29" i="14"/>
  <c r="G26" i="14"/>
  <c r="I24" i="14"/>
  <c r="I25" i="14" s="1"/>
  <c r="H24" i="14"/>
  <c r="H25" i="14" s="1"/>
  <c r="G24" i="14"/>
  <c r="H13" i="58" s="1"/>
  <c r="H53" i="15"/>
  <c r="H51" i="15"/>
  <c r="I54" i="15"/>
  <c r="F54" i="15"/>
  <c r="G29" i="15"/>
  <c r="G26" i="15"/>
  <c r="H53" i="16"/>
  <c r="H51" i="16"/>
  <c r="I54" i="16"/>
  <c r="F54" i="16"/>
  <c r="G29" i="16"/>
  <c r="G26" i="16"/>
  <c r="H53" i="17"/>
  <c r="H51" i="17"/>
  <c r="I54" i="17"/>
  <c r="F54" i="17"/>
  <c r="G29" i="17"/>
  <c r="H53" i="18"/>
  <c r="H52" i="18"/>
  <c r="I54" i="18"/>
  <c r="F54" i="18"/>
  <c r="G29" i="18"/>
  <c r="H52" i="19"/>
  <c r="I54" i="19"/>
  <c r="F54" i="19"/>
  <c r="G29" i="19"/>
  <c r="H52" i="20"/>
  <c r="I54" i="20"/>
  <c r="F54" i="20"/>
  <c r="G29" i="20"/>
  <c r="H52" i="21"/>
  <c r="I54" i="21"/>
  <c r="F54" i="21"/>
  <c r="G29" i="21"/>
  <c r="H52" i="22"/>
  <c r="I54" i="22"/>
  <c r="F54" i="22"/>
  <c r="G29" i="22"/>
  <c r="H52" i="23"/>
  <c r="I54" i="23"/>
  <c r="F54" i="23"/>
  <c r="G29" i="23"/>
  <c r="I54" i="24"/>
  <c r="F54" i="24"/>
  <c r="G29" i="24"/>
  <c r="H53" i="26"/>
  <c r="H51" i="26"/>
  <c r="G54" i="26"/>
  <c r="E54" i="26"/>
  <c r="G29" i="26"/>
  <c r="G26" i="26"/>
  <c r="H52" i="27"/>
  <c r="I54" i="27"/>
  <c r="F54" i="27"/>
  <c r="G29" i="27"/>
  <c r="I54" i="28"/>
  <c r="F54" i="28"/>
  <c r="G29" i="28"/>
  <c r="H53" i="30"/>
  <c r="H51" i="30"/>
  <c r="G54" i="30"/>
  <c r="E54" i="30"/>
  <c r="G29" i="30"/>
  <c r="G26" i="30"/>
  <c r="H52" i="31"/>
  <c r="I54" i="31"/>
  <c r="F54" i="31"/>
  <c r="G29" i="31"/>
  <c r="I54" i="32"/>
  <c r="F54" i="32"/>
  <c r="G29" i="32"/>
  <c r="G54" i="33"/>
  <c r="E54" i="33"/>
  <c r="G29" i="33"/>
  <c r="G26" i="33"/>
  <c r="H24" i="33"/>
  <c r="H25" i="33" s="1"/>
  <c r="H53" i="34"/>
  <c r="H51" i="34"/>
  <c r="I54" i="34"/>
  <c r="F54" i="34"/>
  <c r="G29" i="34"/>
  <c r="G26" i="34"/>
  <c r="G26" i="35"/>
  <c r="H52" i="43"/>
  <c r="G54" i="43"/>
  <c r="H50" i="43"/>
  <c r="G26" i="43"/>
  <c r="H53" i="44"/>
  <c r="H51" i="44"/>
  <c r="I54" i="44"/>
  <c r="F54" i="44"/>
  <c r="G29" i="44"/>
  <c r="G26" i="44"/>
  <c r="G26" i="45"/>
  <c r="H52" i="47"/>
  <c r="G54" i="47"/>
  <c r="E54" i="47"/>
  <c r="G29" i="47"/>
  <c r="G26" i="47"/>
  <c r="H53" i="48"/>
  <c r="H52" i="48"/>
  <c r="I54" i="48"/>
  <c r="F54" i="48"/>
  <c r="G29" i="48"/>
  <c r="G29" i="49"/>
  <c r="H53" i="51"/>
  <c r="H51" i="51"/>
  <c r="G54" i="51"/>
  <c r="E54" i="51"/>
  <c r="G29" i="51"/>
  <c r="G26" i="51"/>
  <c r="H53" i="52"/>
  <c r="H52" i="52"/>
  <c r="I54" i="52"/>
  <c r="F54" i="52"/>
  <c r="G29" i="52"/>
  <c r="G29" i="53"/>
  <c r="H53" i="13"/>
  <c r="H52" i="13"/>
  <c r="H51" i="13"/>
  <c r="I54" i="13"/>
  <c r="G54" i="13"/>
  <c r="F54" i="13"/>
  <c r="E54" i="13"/>
  <c r="G29" i="13"/>
  <c r="G26" i="13"/>
  <c r="I24" i="13"/>
  <c r="I25" i="13" s="1"/>
  <c r="H24" i="13"/>
  <c r="H25" i="13" s="1"/>
  <c r="G24" i="13"/>
  <c r="H12" i="58" s="1"/>
  <c r="G32" i="13" l="1"/>
  <c r="I12" i="58"/>
  <c r="K12" i="58" s="1"/>
  <c r="G32" i="45"/>
  <c r="I38" i="58"/>
  <c r="G32" i="44"/>
  <c r="I37" i="58"/>
  <c r="G32" i="26"/>
  <c r="I25" i="58"/>
  <c r="G32" i="15"/>
  <c r="I14" i="58"/>
  <c r="G32" i="51"/>
  <c r="I44" i="58"/>
  <c r="G32" i="47"/>
  <c r="I40" i="58"/>
  <c r="G32" i="43"/>
  <c r="I36" i="58"/>
  <c r="G32" i="35"/>
  <c r="I34" i="58"/>
  <c r="G32" i="34"/>
  <c r="I33" i="58"/>
  <c r="G32" i="33"/>
  <c r="I32" i="58"/>
  <c r="G32" i="30"/>
  <c r="I29" i="58"/>
  <c r="G32" i="16"/>
  <c r="I15" i="58"/>
  <c r="G32" i="14"/>
  <c r="I13" i="58"/>
  <c r="K13" i="58" s="1"/>
  <c r="G29" i="55"/>
  <c r="F54" i="55"/>
  <c r="I54" i="55"/>
  <c r="H52" i="55"/>
  <c r="G26" i="53"/>
  <c r="E54" i="53"/>
  <c r="G54" i="53"/>
  <c r="H51" i="53"/>
  <c r="H53" i="53"/>
  <c r="G29" i="50"/>
  <c r="F54" i="50"/>
  <c r="I54" i="50"/>
  <c r="H52" i="50"/>
  <c r="H53" i="50"/>
  <c r="G26" i="49"/>
  <c r="E54" i="49"/>
  <c r="G54" i="49"/>
  <c r="H51" i="49"/>
  <c r="H53" i="49"/>
  <c r="G26" i="46"/>
  <c r="G29" i="46"/>
  <c r="F54" i="46"/>
  <c r="I54" i="46"/>
  <c r="H51" i="46"/>
  <c r="H53" i="46"/>
  <c r="H50" i="45"/>
  <c r="G54" i="45"/>
  <c r="H52" i="45"/>
  <c r="G26" i="37"/>
  <c r="G29" i="37"/>
  <c r="F54" i="37"/>
  <c r="I54" i="37"/>
  <c r="H51" i="37"/>
  <c r="H53" i="37"/>
  <c r="H50" i="35"/>
  <c r="G54" i="35"/>
  <c r="H52" i="35"/>
  <c r="F54" i="33"/>
  <c r="I54" i="33"/>
  <c r="H52" i="33"/>
  <c r="G26" i="32"/>
  <c r="E54" i="32"/>
  <c r="G54" i="32"/>
  <c r="H51" i="32"/>
  <c r="H53" i="32"/>
  <c r="F54" i="30"/>
  <c r="I54" i="30"/>
  <c r="G29" i="29"/>
  <c r="F54" i="29"/>
  <c r="I54" i="29"/>
  <c r="H52" i="29"/>
  <c r="G26" i="28"/>
  <c r="E54" i="28"/>
  <c r="G54" i="28"/>
  <c r="H51" i="28"/>
  <c r="H53" i="28"/>
  <c r="F54" i="26"/>
  <c r="I54" i="26"/>
  <c r="G29" i="25"/>
  <c r="F54" i="25"/>
  <c r="I54" i="25"/>
  <c r="H52" i="25"/>
  <c r="G26" i="24"/>
  <c r="E54" i="24"/>
  <c r="G54" i="24"/>
  <c r="H53" i="24"/>
  <c r="E54" i="22"/>
  <c r="G25" i="13"/>
  <c r="H24" i="55"/>
  <c r="H25" i="55" s="1"/>
  <c r="G24" i="53"/>
  <c r="H46" i="58" s="1"/>
  <c r="I24" i="53"/>
  <c r="I25" i="53" s="1"/>
  <c r="H24" i="52"/>
  <c r="H25" i="52" s="1"/>
  <c r="G24" i="51"/>
  <c r="H44" i="58" s="1"/>
  <c r="I24" i="51"/>
  <c r="I25" i="51" s="1"/>
  <c r="H24" i="50"/>
  <c r="H25" i="50" s="1"/>
  <c r="G24" i="49"/>
  <c r="H42" i="58" s="1"/>
  <c r="I24" i="49"/>
  <c r="I25" i="49" s="1"/>
  <c r="H24" i="48"/>
  <c r="H25" i="48" s="1"/>
  <c r="G24" i="47"/>
  <c r="H40" i="58" s="1"/>
  <c r="I24" i="47"/>
  <c r="I25" i="47" s="1"/>
  <c r="H24" i="46"/>
  <c r="H25" i="46" s="1"/>
  <c r="G24" i="45"/>
  <c r="H38" i="58" s="1"/>
  <c r="I24" i="45"/>
  <c r="I25" i="45" s="1"/>
  <c r="H24" i="44"/>
  <c r="H25" i="44" s="1"/>
  <c r="G24" i="43"/>
  <c r="H36" i="58" s="1"/>
  <c r="I24" i="43"/>
  <c r="I25" i="43" s="1"/>
  <c r="H24" i="37"/>
  <c r="H25" i="37" s="1"/>
  <c r="G24" i="35"/>
  <c r="H34" i="58" s="1"/>
  <c r="I24" i="35"/>
  <c r="I25" i="35" s="1"/>
  <c r="H24" i="34"/>
  <c r="H25" i="34" s="1"/>
  <c r="G24" i="55"/>
  <c r="H47" i="58" s="1"/>
  <c r="I24" i="55"/>
  <c r="I25" i="55" s="1"/>
  <c r="G26" i="55"/>
  <c r="E54" i="55"/>
  <c r="G54" i="55"/>
  <c r="H51" i="55"/>
  <c r="H53" i="55"/>
  <c r="H24" i="53"/>
  <c r="H25" i="53" s="1"/>
  <c r="F54" i="53"/>
  <c r="I54" i="53"/>
  <c r="H52" i="53"/>
  <c r="G24" i="52"/>
  <c r="H45" i="58" s="1"/>
  <c r="I24" i="52"/>
  <c r="I25" i="52" s="1"/>
  <c r="G26" i="52"/>
  <c r="E54" i="52"/>
  <c r="G54" i="52"/>
  <c r="H51" i="52"/>
  <c r="H24" i="51"/>
  <c r="H25" i="51" s="1"/>
  <c r="F54" i="51"/>
  <c r="I54" i="51"/>
  <c r="H52" i="51"/>
  <c r="G24" i="50"/>
  <c r="H43" i="58" s="1"/>
  <c r="I24" i="50"/>
  <c r="I25" i="50" s="1"/>
  <c r="G26" i="50"/>
  <c r="E54" i="50"/>
  <c r="G54" i="50"/>
  <c r="H51" i="50"/>
  <c r="H24" i="49"/>
  <c r="H25" i="49" s="1"/>
  <c r="F54" i="49"/>
  <c r="I54" i="49"/>
  <c r="H52" i="49"/>
  <c r="G24" i="48"/>
  <c r="H41" i="58" s="1"/>
  <c r="I24" i="48"/>
  <c r="I25" i="48" s="1"/>
  <c r="G26" i="48"/>
  <c r="E54" i="48"/>
  <c r="G54" i="48"/>
  <c r="H51" i="48"/>
  <c r="H24" i="47"/>
  <c r="H25" i="47" s="1"/>
  <c r="F54" i="47"/>
  <c r="I54" i="47"/>
  <c r="H51" i="47"/>
  <c r="H53" i="47"/>
  <c r="G24" i="46"/>
  <c r="H39" i="58" s="1"/>
  <c r="I24" i="46"/>
  <c r="I25" i="46" s="1"/>
  <c r="H50" i="46"/>
  <c r="G54" i="46"/>
  <c r="H52" i="46"/>
  <c r="H24" i="45"/>
  <c r="H25" i="45" s="1"/>
  <c r="G29" i="45"/>
  <c r="F54" i="45"/>
  <c r="I54" i="45"/>
  <c r="H51" i="45"/>
  <c r="H53" i="45"/>
  <c r="G24" i="44"/>
  <c r="H37" i="58" s="1"/>
  <c r="I24" i="44"/>
  <c r="I25" i="44" s="1"/>
  <c r="H50" i="44"/>
  <c r="G54" i="44"/>
  <c r="H52" i="44"/>
  <c r="H24" i="43"/>
  <c r="H25" i="43" s="1"/>
  <c r="G29" i="43"/>
  <c r="F54" i="43"/>
  <c r="I54" i="43"/>
  <c r="H51" i="43"/>
  <c r="H53" i="43"/>
  <c r="G24" i="37"/>
  <c r="H35" i="58" s="1"/>
  <c r="I24" i="37"/>
  <c r="I25" i="37" s="1"/>
  <c r="H50" i="37"/>
  <c r="G54" i="37"/>
  <c r="H52" i="37"/>
  <c r="H24" i="35"/>
  <c r="H25" i="35" s="1"/>
  <c r="G29" i="35"/>
  <c r="F54" i="35"/>
  <c r="I54" i="35"/>
  <c r="H51" i="35"/>
  <c r="H53" i="35"/>
  <c r="G24" i="34"/>
  <c r="H33" i="58" s="1"/>
  <c r="I24" i="34"/>
  <c r="I25" i="34" s="1"/>
  <c r="H50" i="34"/>
  <c r="H54" i="34" s="1"/>
  <c r="G54" i="34"/>
  <c r="H52" i="34"/>
  <c r="G24" i="32"/>
  <c r="H31" i="58" s="1"/>
  <c r="I24" i="32"/>
  <c r="I25" i="32" s="1"/>
  <c r="H24" i="31"/>
  <c r="H25" i="31" s="1"/>
  <c r="G24" i="30"/>
  <c r="H29" i="58" s="1"/>
  <c r="I24" i="30"/>
  <c r="I25" i="30" s="1"/>
  <c r="H24" i="29"/>
  <c r="H25" i="29" s="1"/>
  <c r="G24" i="28"/>
  <c r="I24" i="28"/>
  <c r="H24" i="27"/>
  <c r="H25" i="27" s="1"/>
  <c r="G24" i="26"/>
  <c r="H25" i="58" s="1"/>
  <c r="I24" i="26"/>
  <c r="I25" i="26" s="1"/>
  <c r="H24" i="25"/>
  <c r="H25" i="25" s="1"/>
  <c r="G24" i="24"/>
  <c r="H23" i="58" s="1"/>
  <c r="I24" i="24"/>
  <c r="I25" i="24" s="1"/>
  <c r="H51" i="24"/>
  <c r="H24" i="23"/>
  <c r="H25" i="23" s="1"/>
  <c r="G24" i="22"/>
  <c r="H21" i="58" s="1"/>
  <c r="I24" i="22"/>
  <c r="I25" i="22" s="1"/>
  <c r="G26" i="22"/>
  <c r="G54" i="22"/>
  <c r="H51" i="22"/>
  <c r="H53" i="22"/>
  <c r="H24" i="21"/>
  <c r="H25" i="21" s="1"/>
  <c r="G24" i="20"/>
  <c r="H19" i="58" s="1"/>
  <c r="I24" i="20"/>
  <c r="I25" i="20" s="1"/>
  <c r="G26" i="20"/>
  <c r="E54" i="20"/>
  <c r="G54" i="20"/>
  <c r="H51" i="20"/>
  <c r="H53" i="20"/>
  <c r="H24" i="19"/>
  <c r="H25" i="19" s="1"/>
  <c r="G24" i="18"/>
  <c r="H17" i="58" s="1"/>
  <c r="I24" i="18"/>
  <c r="I25" i="18" s="1"/>
  <c r="G26" i="18"/>
  <c r="E54" i="18"/>
  <c r="G54" i="18"/>
  <c r="H51" i="18"/>
  <c r="H24" i="17"/>
  <c r="H25" i="17" s="1"/>
  <c r="G24" i="16"/>
  <c r="H15" i="58" s="1"/>
  <c r="I24" i="16"/>
  <c r="I25" i="16" s="1"/>
  <c r="E54" i="16"/>
  <c r="G54" i="16"/>
  <c r="H52" i="16"/>
  <c r="H24" i="15"/>
  <c r="H25" i="15" s="1"/>
  <c r="G25" i="14"/>
  <c r="H51" i="33"/>
  <c r="H53" i="33"/>
  <c r="H24" i="32"/>
  <c r="H25" i="32" s="1"/>
  <c r="H52" i="32"/>
  <c r="G24" i="31"/>
  <c r="H30" i="58" s="1"/>
  <c r="I24" i="31"/>
  <c r="I25" i="31" s="1"/>
  <c r="G26" i="31"/>
  <c r="E54" i="31"/>
  <c r="G54" i="31"/>
  <c r="H51" i="31"/>
  <c r="H53" i="31"/>
  <c r="H24" i="30"/>
  <c r="H25" i="30" s="1"/>
  <c r="H52" i="30"/>
  <c r="G24" i="29"/>
  <c r="H28" i="58" s="1"/>
  <c r="I24" i="29"/>
  <c r="I25" i="29" s="1"/>
  <c r="G26" i="29"/>
  <c r="E54" i="29"/>
  <c r="G54" i="29"/>
  <c r="H51" i="29"/>
  <c r="H53" i="29"/>
  <c r="H24" i="28"/>
  <c r="H52" i="28"/>
  <c r="G24" i="27"/>
  <c r="H26" i="58" s="1"/>
  <c r="I24" i="27"/>
  <c r="I25" i="27" s="1"/>
  <c r="G26" i="27"/>
  <c r="E54" i="27"/>
  <c r="G54" i="27"/>
  <c r="H51" i="27"/>
  <c r="H53" i="27"/>
  <c r="H24" i="26"/>
  <c r="H25" i="26" s="1"/>
  <c r="H52" i="26"/>
  <c r="G24" i="25"/>
  <c r="H24" i="58" s="1"/>
  <c r="I24" i="25"/>
  <c r="I25" i="25" s="1"/>
  <c r="G26" i="25"/>
  <c r="E54" i="25"/>
  <c r="G54" i="25"/>
  <c r="H51" i="25"/>
  <c r="H53" i="25"/>
  <c r="H24" i="24"/>
  <c r="H25" i="24" s="1"/>
  <c r="H52" i="24"/>
  <c r="G24" i="23"/>
  <c r="H22" i="58" s="1"/>
  <c r="I24" i="23"/>
  <c r="I25" i="23" s="1"/>
  <c r="G26" i="23"/>
  <c r="E54" i="23"/>
  <c r="G54" i="23"/>
  <c r="H51" i="23"/>
  <c r="H53" i="23"/>
  <c r="H24" i="22"/>
  <c r="H25" i="22" s="1"/>
  <c r="G24" i="21"/>
  <c r="H20" i="58" s="1"/>
  <c r="I24" i="21"/>
  <c r="I25" i="21" s="1"/>
  <c r="G26" i="21"/>
  <c r="E54" i="21"/>
  <c r="G54" i="21"/>
  <c r="H51" i="21"/>
  <c r="H53" i="21"/>
  <c r="H24" i="20"/>
  <c r="H25" i="20" s="1"/>
  <c r="G24" i="19"/>
  <c r="H18" i="58" s="1"/>
  <c r="I24" i="19"/>
  <c r="I25" i="19" s="1"/>
  <c r="G26" i="19"/>
  <c r="E54" i="19"/>
  <c r="G54" i="19"/>
  <c r="H51" i="19"/>
  <c r="H53" i="19"/>
  <c r="H24" i="18"/>
  <c r="H25" i="18" s="1"/>
  <c r="G24" i="17"/>
  <c r="H16" i="58" s="1"/>
  <c r="I24" i="17"/>
  <c r="I25" i="17" s="1"/>
  <c r="G26" i="17"/>
  <c r="E54" i="17"/>
  <c r="G54" i="17"/>
  <c r="H52" i="17"/>
  <c r="H24" i="16"/>
  <c r="H25" i="16" s="1"/>
  <c r="G24" i="15"/>
  <c r="H14" i="58" s="1"/>
  <c r="I24" i="15"/>
  <c r="I25" i="15" s="1"/>
  <c r="E54" i="15"/>
  <c r="G54" i="15"/>
  <c r="H52" i="15"/>
  <c r="H54" i="46"/>
  <c r="E54" i="46"/>
  <c r="E54" i="45"/>
  <c r="E54" i="44"/>
  <c r="E54" i="43"/>
  <c r="E54" i="37"/>
  <c r="E54" i="35"/>
  <c r="E54" i="34"/>
  <c r="G24" i="33"/>
  <c r="H32" i="58" s="1"/>
  <c r="I24" i="33"/>
  <c r="I25" i="33" s="1"/>
  <c r="H50" i="33"/>
  <c r="H50" i="13"/>
  <c r="H54" i="13" s="1"/>
  <c r="H50" i="55"/>
  <c r="H50" i="53"/>
  <c r="H50" i="52"/>
  <c r="H50" i="51"/>
  <c r="H54" i="51" s="1"/>
  <c r="H50" i="50"/>
  <c r="H50" i="49"/>
  <c r="H50" i="48"/>
  <c r="H50" i="47"/>
  <c r="H50" i="32"/>
  <c r="H50" i="31"/>
  <c r="H50" i="30"/>
  <c r="H50" i="29"/>
  <c r="H50" i="28"/>
  <c r="H50" i="27"/>
  <c r="H50" i="26"/>
  <c r="H50" i="25"/>
  <c r="H50" i="24"/>
  <c r="H50" i="23"/>
  <c r="H50" i="22"/>
  <c r="H50" i="21"/>
  <c r="H50" i="20"/>
  <c r="H50" i="19"/>
  <c r="H50" i="18"/>
  <c r="H50" i="17"/>
  <c r="H50" i="16"/>
  <c r="H50" i="15"/>
  <c r="H50" i="14"/>
  <c r="H54" i="14" s="1"/>
  <c r="H25" i="28" l="1"/>
  <c r="I25" i="28"/>
  <c r="H27" i="58"/>
  <c r="J12" i="58"/>
  <c r="H54" i="20"/>
  <c r="H54" i="32"/>
  <c r="H54" i="37"/>
  <c r="H54" i="17"/>
  <c r="H54" i="21"/>
  <c r="H54" i="44"/>
  <c r="H54" i="15"/>
  <c r="H54" i="19"/>
  <c r="H54" i="23"/>
  <c r="H54" i="27"/>
  <c r="H54" i="31"/>
  <c r="H54" i="49"/>
  <c r="H54" i="53"/>
  <c r="H54" i="28"/>
  <c r="H54" i="16"/>
  <c r="H54" i="24"/>
  <c r="H54" i="50"/>
  <c r="H54" i="55"/>
  <c r="H54" i="25"/>
  <c r="H54" i="29"/>
  <c r="H54" i="47"/>
  <c r="H54" i="18"/>
  <c r="H54" i="22"/>
  <c r="H54" i="26"/>
  <c r="H54" i="30"/>
  <c r="H54" i="48"/>
  <c r="H54" i="52"/>
  <c r="H54" i="33"/>
  <c r="G32" i="17"/>
  <c r="I16" i="58"/>
  <c r="K16" i="58" s="1"/>
  <c r="G32" i="19"/>
  <c r="I18" i="58"/>
  <c r="K18" i="58" s="1"/>
  <c r="G32" i="21"/>
  <c r="I20" i="58"/>
  <c r="K20" i="58" s="1"/>
  <c r="G32" i="23"/>
  <c r="I22" i="58"/>
  <c r="K22" i="58" s="1"/>
  <c r="G32" i="27"/>
  <c r="I26" i="58"/>
  <c r="K26" i="58" s="1"/>
  <c r="G32" i="31"/>
  <c r="I30" i="58"/>
  <c r="K30" i="58" s="1"/>
  <c r="K15" i="58"/>
  <c r="J15" i="58"/>
  <c r="G32" i="22"/>
  <c r="I21" i="58"/>
  <c r="K21" i="58" s="1"/>
  <c r="G32" i="55"/>
  <c r="I47" i="58"/>
  <c r="K47" i="58" s="1"/>
  <c r="J47" i="58"/>
  <c r="K36" i="58"/>
  <c r="J36" i="58"/>
  <c r="K40" i="58"/>
  <c r="J40" i="58"/>
  <c r="K44" i="58"/>
  <c r="J44" i="58"/>
  <c r="G32" i="28"/>
  <c r="I27" i="58"/>
  <c r="K27" i="58" s="1"/>
  <c r="G32" i="46"/>
  <c r="I39" i="58"/>
  <c r="K39" i="58" s="1"/>
  <c r="J13" i="58"/>
  <c r="K32" i="58"/>
  <c r="J32" i="58"/>
  <c r="K14" i="58"/>
  <c r="J14" i="58"/>
  <c r="G32" i="25"/>
  <c r="I24" i="58"/>
  <c r="K24" i="58" s="1"/>
  <c r="G32" i="29"/>
  <c r="I28" i="58"/>
  <c r="K28" i="58" s="1"/>
  <c r="G32" i="18"/>
  <c r="I17" i="58"/>
  <c r="K17" i="58" s="1"/>
  <c r="G32" i="20"/>
  <c r="I19" i="58"/>
  <c r="K19" i="58" s="1"/>
  <c r="K25" i="58"/>
  <c r="J25" i="58"/>
  <c r="K29" i="58"/>
  <c r="J29" i="58"/>
  <c r="K33" i="58"/>
  <c r="J33" i="58"/>
  <c r="K37" i="58"/>
  <c r="J37" i="58"/>
  <c r="G32" i="48"/>
  <c r="I41" i="58"/>
  <c r="K41" i="58" s="1"/>
  <c r="G32" i="50"/>
  <c r="I43" i="58"/>
  <c r="K43" i="58" s="1"/>
  <c r="G32" i="52"/>
  <c r="I45" i="58"/>
  <c r="K45" i="58" s="1"/>
  <c r="K34" i="58"/>
  <c r="J34" i="58"/>
  <c r="K38" i="58"/>
  <c r="J38" i="58"/>
  <c r="G32" i="24"/>
  <c r="I23" i="58"/>
  <c r="K23" i="58" s="1"/>
  <c r="G32" i="32"/>
  <c r="I31" i="58"/>
  <c r="K31" i="58" s="1"/>
  <c r="G32" i="37"/>
  <c r="I35" i="58"/>
  <c r="K35" i="58" s="1"/>
  <c r="G32" i="49"/>
  <c r="I42" i="58"/>
  <c r="J42" i="58" s="1"/>
  <c r="G32" i="53"/>
  <c r="I46" i="58"/>
  <c r="J46" i="58" s="1"/>
  <c r="H54" i="45"/>
  <c r="H54" i="35"/>
  <c r="H54" i="43"/>
  <c r="G25" i="17"/>
  <c r="G25" i="19"/>
  <c r="G25" i="21"/>
  <c r="G25" i="23"/>
  <c r="G25" i="27"/>
  <c r="G25" i="31"/>
  <c r="G25" i="16"/>
  <c r="G25" i="22"/>
  <c r="G25" i="24"/>
  <c r="G25" i="28"/>
  <c r="G25" i="32"/>
  <c r="G25" i="37"/>
  <c r="G25" i="46"/>
  <c r="G25" i="55"/>
  <c r="G25" i="35"/>
  <c r="G25" i="43"/>
  <c r="G25" i="45"/>
  <c r="G25" i="49"/>
  <c r="G25" i="53"/>
  <c r="G25" i="33"/>
  <c r="G25" i="15"/>
  <c r="G25" i="25"/>
  <c r="G25" i="29"/>
  <c r="G25" i="18"/>
  <c r="G25" i="20"/>
  <c r="G25" i="26"/>
  <c r="G25" i="30"/>
  <c r="G25" i="34"/>
  <c r="G25" i="44"/>
  <c r="G25" i="48"/>
  <c r="G25" i="50"/>
  <c r="G25" i="52"/>
  <c r="G25" i="47"/>
  <c r="G25" i="51"/>
  <c r="H53" i="11"/>
  <c r="H52" i="11"/>
  <c r="H51" i="11"/>
  <c r="I54" i="11"/>
  <c r="G54" i="11"/>
  <c r="F54" i="11"/>
  <c r="E54" i="11"/>
  <c r="M49" i="58"/>
  <c r="L11" i="58"/>
  <c r="G11" i="58"/>
  <c r="G49" i="58" s="1"/>
  <c r="F11" i="58"/>
  <c r="F49" i="58" s="1"/>
  <c r="E11" i="58"/>
  <c r="E49" i="58" s="1"/>
  <c r="L49" i="58" l="1"/>
  <c r="N50" i="58" s="1"/>
  <c r="J41" i="58"/>
  <c r="J45" i="58"/>
  <c r="J17" i="58"/>
  <c r="J43" i="58"/>
  <c r="J19" i="58"/>
  <c r="J28" i="58"/>
  <c r="J24" i="58"/>
  <c r="J26" i="58"/>
  <c r="J21" i="58"/>
  <c r="J20" i="58"/>
  <c r="J30" i="58"/>
  <c r="J22" i="58"/>
  <c r="J18" i="58"/>
  <c r="J16" i="58"/>
  <c r="K46" i="58"/>
  <c r="K42" i="58"/>
  <c r="J39" i="58"/>
  <c r="J35" i="58"/>
  <c r="J31" i="58"/>
  <c r="J27" i="58"/>
  <c r="J23" i="58"/>
  <c r="G26" i="11"/>
  <c r="G29" i="11"/>
  <c r="G24" i="11"/>
  <c r="H11" i="58" s="1"/>
  <c r="H24" i="11"/>
  <c r="H25" i="11" s="1"/>
  <c r="I24" i="11"/>
  <c r="I25" i="11" s="1"/>
  <c r="H50" i="11"/>
  <c r="H54" i="11" s="1"/>
  <c r="H53" i="58" l="1"/>
  <c r="H54" i="58"/>
  <c r="H49" i="58"/>
  <c r="G32" i="11"/>
  <c r="I11" i="58"/>
  <c r="G25" i="11"/>
  <c r="J11" i="58" l="1"/>
  <c r="K11" i="58"/>
  <c r="K49" i="58" s="1"/>
  <c r="J49" i="58" l="1"/>
  <c r="H58" i="58"/>
  <c r="I25" i="59" l="1"/>
  <c r="G26" i="59" l="1"/>
  <c r="H25" i="59"/>
  <c r="G32" i="59" l="1"/>
  <c r="G25" i="59"/>
  <c r="I49" i="58" l="1"/>
  <c r="H59" i="58" l="1"/>
  <c r="K50" i="58" l="1"/>
</calcChain>
</file>

<file path=xl/sharedStrings.xml><?xml version="1.0" encoding="utf-8"?>
<sst xmlns="http://schemas.openxmlformats.org/spreadsheetml/2006/main" count="2768" uniqueCount="334">
  <si>
    <t>celkem</t>
  </si>
  <si>
    <t>z toho:</t>
  </si>
  <si>
    <t>FKSP</t>
  </si>
  <si>
    <t>ORG</t>
  </si>
  <si>
    <t>1001</t>
  </si>
  <si>
    <t>1014</t>
  </si>
  <si>
    <t>1015</t>
  </si>
  <si>
    <t>1032</t>
  </si>
  <si>
    <t>1033</t>
  </si>
  <si>
    <t>1034</t>
  </si>
  <si>
    <t>1100</t>
  </si>
  <si>
    <t>1101</t>
  </si>
  <si>
    <t>1102</t>
  </si>
  <si>
    <t>1103</t>
  </si>
  <si>
    <t>1104</t>
  </si>
  <si>
    <t>1105</t>
  </si>
  <si>
    <t>1120</t>
  </si>
  <si>
    <t>1121</t>
  </si>
  <si>
    <t>1122</t>
  </si>
  <si>
    <t>1123</t>
  </si>
  <si>
    <t>1150</t>
  </si>
  <si>
    <t>1160</t>
  </si>
  <si>
    <t>1200</t>
  </si>
  <si>
    <t>1201</t>
  </si>
  <si>
    <t>1202</t>
  </si>
  <si>
    <t>1204</t>
  </si>
  <si>
    <t>1205</t>
  </si>
  <si>
    <t>1206</t>
  </si>
  <si>
    <t>1207</t>
  </si>
  <si>
    <t>1208</t>
  </si>
  <si>
    <t>1300</t>
  </si>
  <si>
    <t>1301</t>
  </si>
  <si>
    <t>1302</t>
  </si>
  <si>
    <t>1303</t>
  </si>
  <si>
    <t>1304</t>
  </si>
  <si>
    <t>1350</t>
  </si>
  <si>
    <t>1351</t>
  </si>
  <si>
    <t>1352</t>
  </si>
  <si>
    <t>1400</t>
  </si>
  <si>
    <t>1450</t>
  </si>
  <si>
    <t>IČ</t>
  </si>
  <si>
    <t>Mateřská škola Olomouc, Blanická 16</t>
  </si>
  <si>
    <t>Blanická 16</t>
  </si>
  <si>
    <t>Základní škola a Mateřská škola logopedická Olomouc</t>
  </si>
  <si>
    <t>třída Svornosti 900/37</t>
  </si>
  <si>
    <t>Střední škola a Základní škola prof. Z. Matějčka Olomouc, Svatoplukova 11</t>
  </si>
  <si>
    <t>Svatoplukova 11</t>
  </si>
  <si>
    <t>00601691</t>
  </si>
  <si>
    <t>Střední škola, Základní škola a Mateřská škola prof. V. Vejdovského Olomouc - Hejčín</t>
  </si>
  <si>
    <t>Tomkova 42</t>
  </si>
  <si>
    <t>Základní škola Šternberk, Olomoucká 76</t>
  </si>
  <si>
    <t>Olomoucká 2098/76</t>
  </si>
  <si>
    <t>Základní škola Uničov, Šternberská 456</t>
  </si>
  <si>
    <t>Šternberská 35/456</t>
  </si>
  <si>
    <t>Základní škola, Dětský domov a Školní jídelna Litovel</t>
  </si>
  <si>
    <t>Palackého 938</t>
  </si>
  <si>
    <t>Gymnázium Jana Opletala, Litovel, Opletalova 189</t>
  </si>
  <si>
    <t>Opletalova 189</t>
  </si>
  <si>
    <t>Gymnázium, Olomouc, Čajkovského 9</t>
  </si>
  <si>
    <t>Čajkovského 9</t>
  </si>
  <si>
    <t>Slovanské gymnázium, Olomouc, tř. Jiřího z Poděbrad 13</t>
  </si>
  <si>
    <t>tř. Jiřího z Poděbrad 13</t>
  </si>
  <si>
    <t>00601799</t>
  </si>
  <si>
    <t>Gymnázium, Olomouc - Hejčín, Tomkova 45</t>
  </si>
  <si>
    <t>Tomkova 45</t>
  </si>
  <si>
    <t>00601764</t>
  </si>
  <si>
    <t>Gymnázium, Šternberk, Horní náměstí 5</t>
  </si>
  <si>
    <t>Horní náměstí 5</t>
  </si>
  <si>
    <t>Gymnázium, Uničov, Gymnazijní 257</t>
  </si>
  <si>
    <t>Gymnazijní 257</t>
  </si>
  <si>
    <t>00844012</t>
  </si>
  <si>
    <t>Vyšší odborná škola a Střední průmyslová škola elektrotechnická, Olomouc, Božetěchova 3</t>
  </si>
  <si>
    <t>Božetěchova 3</t>
  </si>
  <si>
    <t>00601748</t>
  </si>
  <si>
    <t>Střední průmyslová škola strojnická, Olomouc, tř. 17. listopadu 49</t>
  </si>
  <si>
    <t>tř. 17. listopadu 49</t>
  </si>
  <si>
    <t>00601730</t>
  </si>
  <si>
    <t>Střední průmyslová škola a Střední odborné učiliště Uničov</t>
  </si>
  <si>
    <t>Školní 164</t>
  </si>
  <si>
    <t>Střední škola zemědělská a zahradnická, Olomouc, U Hradiska 4</t>
  </si>
  <si>
    <t>U Hradiska 4</t>
  </si>
  <si>
    <t>00601721</t>
  </si>
  <si>
    <t>Obchodní akademie, Olomouc, tř. Spojenců 11</t>
  </si>
  <si>
    <t>tř. Spojenců 11</t>
  </si>
  <si>
    <t>00600938</t>
  </si>
  <si>
    <t>Střední zdravotnická škola a Vyšší odborná škola zdravotnická Emanuela Pöttinga a Jazyková škola s právem státní jazykové zkoušky Olomouc</t>
  </si>
  <si>
    <t>Pöttingova 2</t>
  </si>
  <si>
    <t>00848875</t>
  </si>
  <si>
    <t>Střední odborná škola Litovel, Komenského 677</t>
  </si>
  <si>
    <t>Komenského 677</t>
  </si>
  <si>
    <t>Sigmundova střední škola strojírenská, Lutín</t>
  </si>
  <si>
    <t>Jana Sigmunda 242</t>
  </si>
  <si>
    <t>Střední škola logistiky a chemie, Olomouc, U Hradiska 29</t>
  </si>
  <si>
    <t>U Hradiska 29</t>
  </si>
  <si>
    <t>Střední škola polytechnická, Olomouc, Rooseveltova 79</t>
  </si>
  <si>
    <t>Rooseveltova 79</t>
  </si>
  <si>
    <t>00848778</t>
  </si>
  <si>
    <t>Střední škola polygrafická, Olomouc, Střední novosadská 87/53</t>
  </si>
  <si>
    <t>Střední novosadská 87/53</t>
  </si>
  <si>
    <t>00577448</t>
  </si>
  <si>
    <t>Střední odborná škola obchodu a služeb, Olomouc, Štursova 14</t>
  </si>
  <si>
    <t>Štursova 14</t>
  </si>
  <si>
    <t>Střední škola technická  a obchodní, Olomouc, Kosinova 4</t>
  </si>
  <si>
    <t>Kosinova 4</t>
  </si>
  <si>
    <t>00848794</t>
  </si>
  <si>
    <t>Střední odborná škola lesnická a strojírenská Šternberk</t>
  </si>
  <si>
    <t>Opavská 8</t>
  </si>
  <si>
    <t>Základní umělecká škola  Iši Krejčího Olomouc, Na Vozovce 32</t>
  </si>
  <si>
    <t>Na Vozovce 246/32</t>
  </si>
  <si>
    <t>00096725</t>
  </si>
  <si>
    <t>Základní umělecká škola „Žerotín“ Olomouc, Kavaleristů 6</t>
  </si>
  <si>
    <t>Kavaleristů 6</t>
  </si>
  <si>
    <t>Základní umělecká škola Miloslava Stibora - výtvarný obor, Olomouc, Pionýrská 4</t>
  </si>
  <si>
    <t>Pionýrská 4</t>
  </si>
  <si>
    <t>Základní umělecká škola Litovel, Jungmannova 740</t>
  </si>
  <si>
    <t>Jungmannova 740</t>
  </si>
  <si>
    <t>Základní umělecká škola, Uničov, Litovelská 190</t>
  </si>
  <si>
    <t>Litovelská 190</t>
  </si>
  <si>
    <t>00096792</t>
  </si>
  <si>
    <t>Dům dětí a mládeže Olomouc</t>
  </si>
  <si>
    <t>tř. 17. listopadu 47</t>
  </si>
  <si>
    <t>Dům dětí a mládeže  Litovel</t>
  </si>
  <si>
    <t>Komenského 719/6</t>
  </si>
  <si>
    <t>Dům dětí a mládeže Vila Tereza, Uničov</t>
  </si>
  <si>
    <t>Nádražní 530</t>
  </si>
  <si>
    <t>00849235</t>
  </si>
  <si>
    <t>Dětský domov a Školní jídelna, Olomouc, U Sportovní haly 1a</t>
  </si>
  <si>
    <t>U Sportovní haly 544/1a</t>
  </si>
  <si>
    <t>Pedagogicko - psychologická poradna a Speciálně pedagogické centrum Olomouckého kraje, Olomouc, U Sportovní haly 1a</t>
  </si>
  <si>
    <t>REKAPITULACE ZA ORGANIZACI :</t>
  </si>
  <si>
    <t>Název organizace :</t>
  </si>
  <si>
    <t>……………………………………….……..………………………………………..…………………………………</t>
  </si>
  <si>
    <t>Adresa :</t>
  </si>
  <si>
    <t xml:space="preserve">Schválený </t>
  </si>
  <si>
    <t>Skutečnost</t>
  </si>
  <si>
    <t>rozpočet</t>
  </si>
  <si>
    <t xml:space="preserve">celkem   </t>
  </si>
  <si>
    <t>Hlavní činnost</t>
  </si>
  <si>
    <t>Doplňková  činnost</t>
  </si>
  <si>
    <t>jednotka - Kč na 2 des. místa</t>
  </si>
  <si>
    <t xml:space="preserve">1)    Náklady a výnosy    </t>
  </si>
  <si>
    <t>Náklady</t>
  </si>
  <si>
    <t>Výnosy</t>
  </si>
  <si>
    <t>Doplňující údaje :</t>
  </si>
  <si>
    <t>daň z příjmů,dodatečné odvody daně z příjmů (nákladová položka)</t>
  </si>
  <si>
    <t>Výsledek hospodaření /po zdanění/</t>
  </si>
  <si>
    <t>a) Výsledek hospodaření po zdanění (bez transf. podílu)</t>
  </si>
  <si>
    <t>b) Transferový podíl (účet 672)</t>
  </si>
  <si>
    <t>2)</t>
  </si>
  <si>
    <t>a) Rozdělení výsledku hospodaření</t>
  </si>
  <si>
    <t xml:space="preserve"> - Návrh na příděly do fondů:</t>
  </si>
  <si>
    <t xml:space="preserve">z toho: </t>
  </si>
  <si>
    <t>Fond odměn</t>
  </si>
  <si>
    <t>Rezervní fond</t>
  </si>
  <si>
    <t xml:space="preserve"> -  Nerozdělený výsledek hospodaření (transfer)    
</t>
  </si>
  <si>
    <t>3)</t>
  </si>
  <si>
    <t>Závazné ukazatele</t>
  </si>
  <si>
    <t>Schválená částka</t>
  </si>
  <si>
    <t>% plnění</t>
  </si>
  <si>
    <t>Limit mzdových prostředků</t>
  </si>
  <si>
    <t>Příspěvek na provoz /odpisy/</t>
  </si>
  <si>
    <t>Příspěvek na provoz /nájemné/</t>
  </si>
  <si>
    <t>Průměrný přepočtený počet pracovníků</t>
  </si>
  <si>
    <t>Odvody z fondu investic /odpisy/</t>
  </si>
  <si>
    <t>Odvody z fondu investic  /spolufin. akcí/</t>
  </si>
  <si>
    <t xml:space="preserve">Pozn. </t>
  </si>
  <si>
    <t>4)</t>
  </si>
  <si>
    <t>Fondy</t>
  </si>
  <si>
    <t>jednotka -  Kč na 2 des. místa</t>
  </si>
  <si>
    <t>Stav k 1.1.2016</t>
  </si>
  <si>
    <t>Tvorba</t>
  </si>
  <si>
    <t>Čerpání</t>
  </si>
  <si>
    <t xml:space="preserve">Stav k </t>
  </si>
  <si>
    <t>Finanční krytí k</t>
  </si>
  <si>
    <t>Fond investic</t>
  </si>
  <si>
    <t>Školní jídelna Olomouc - Hejčín, příspěvková organizace</t>
  </si>
  <si>
    <t>ORJ - 19</t>
  </si>
  <si>
    <t>Správce:  vedoucí odboru</t>
  </si>
  <si>
    <t>Rekapitulace hospodaření /výsledek hospodaření/ za  rok  2016</t>
  </si>
  <si>
    <t>v Kč</t>
  </si>
  <si>
    <t>Název organizace</t>
  </si>
  <si>
    <t>Adresa</t>
  </si>
  <si>
    <t>Daň</t>
  </si>
  <si>
    <t xml:space="preserve">Výsledek hospodaření </t>
  </si>
  <si>
    <t xml:space="preserve">Rozdělení zlepšeného výsledku hospodaření </t>
  </si>
  <si>
    <t>(očištěného o transferový podíl)</t>
  </si>
  <si>
    <t>Dle účetního výkazu               (po zdanění)</t>
  </si>
  <si>
    <t>transferový podíl          (účet 432)</t>
  </si>
  <si>
    <t xml:space="preserve">Výsledek hospodaření očištěný o transferový podíl 
</t>
  </si>
  <si>
    <t>a) Rozdělení do fondů</t>
  </si>
  <si>
    <t>b) pokrytí ztráty z minulých období</t>
  </si>
  <si>
    <t>Ulice, číslo</t>
  </si>
  <si>
    <t>PSĆ Město</t>
  </si>
  <si>
    <t>zlepšený VH</t>
  </si>
  <si>
    <t>ztráta</t>
  </si>
  <si>
    <t>CELKEM</t>
  </si>
  <si>
    <t>saldo</t>
  </si>
  <si>
    <t>Celkem rozděleno:</t>
  </si>
  <si>
    <t>Kč</t>
  </si>
  <si>
    <t xml:space="preserve">Po vyloučení transferového podílu jsou výsledky příspěvkových organizací následující:  </t>
  </si>
  <si>
    <t>Tomkova 314/45</t>
  </si>
  <si>
    <t>Výše výsledku hospodaření za rok 2016 je ovlivněna transferovým podílem, což je pouze účetní zápis bez vazby na finanční prostředky. Po odečtení transferového podílu z výsledku hospodaření organizace skončila ve zlepšeném výsledku hospodaření, a to ve výši 99 309,99 Kč.</t>
  </si>
  <si>
    <t>Výše výsledku hospodaření za rok 2016 je ovlivněna transferovým podílem, což je pouze účetní zápis bez vazby na finanční prostředky. Po odečtení transferového podílu z výsledku hospodaření organizace skončila ve zlepšeném výsledku hospodaření, a to ve výši 163 996,95 Kč.</t>
  </si>
  <si>
    <t>Výše výsledku hospodaření za rok 2016 je ovlivněna transferovým podílem, což je pouze účetní zápis bez vazby na finanční prostředky. Po odečtení transferového podílu z výsledku hospodaření organizace skončila ve zlepšeném výsledku hospodaření, a to ve výši 304 623,12 Kč.</t>
  </si>
  <si>
    <t>Výše výsledku hospodaření za rok 2016 je ovlivněna transferovým podílem, což je pouze účetní zápis bez vazby na finanční prostředky. Po odečtení transferového podílu z výsledku hospodaření organizace skončila ve zlepšeném výsledku hospodaření, a to ve výši 84 639,37 Kč.</t>
  </si>
  <si>
    <t>Výše výsledku hospodaření za rok 2016 je ovlivněna transferovým podílem, což je pouze účetní zápis bez vazby na finanční prostředky. Po odečtení transferového podílu z výsledku hospodaření organizace skončila ve zlepšeném výsledku hospodaření, a to ve výši 133 478,21 Kč.</t>
  </si>
  <si>
    <t>Výše výsledku hospodaření za rok 2016 je ovlivněna transferovým podílem, což je pouze účetní zápis bez vazby na finanční prostředky. Po odečtení transferového podílu z výsledku hospodaření organizace skončila ve zlepšeném výsledku hospodaření, a to ve výši 74 311,49 Kč.</t>
  </si>
  <si>
    <t>Výše výsledku hospodaření za rok 2016 je ovlivněna transferovým podílem, což je pouze účetní zápis bez vazby na finanční prostředky. Po odečtení transferového podílu z výsledku hospodaření organizace skončila ve zlepšeném výsledku hospodaření, a to ve výši 171 882,72 Kč.</t>
  </si>
  <si>
    <t>Výše výsledku hospodaření za rok 2016 je ovlivněna transferovým podílem, což je pouze účetní zápis bez vazby na finanční prostředky. Po odečtení transferového podílu z výsledku hospodaření organizace skončila ve zlepšeném výsledku hospodaření, a to ve výši 557 085,86 Kč.</t>
  </si>
  <si>
    <t>Výše výsledku hospodaření za rok 2016 je ovlivněna transferovým podílem, což je pouze účetní zápis bez vazby na finanční prostředky. Po odečtení transferového podílu z výsledku hospodaření organizace skončila ve zlepšeném výsledku hospodaření, a to ve výši 13 636,92 Kč.</t>
  </si>
  <si>
    <t>Výše výsledku hospodaření za rok 2016 je ovlivněna transferovým podílem, což je pouze účetní zápis bez vazby na finanční prostředky. Po odečtení transferového podílu z výsledku hospodaření organizace skončila ve zlepšeném výsledku hospodaření, a to ve výši 264 929,01 Kč.</t>
  </si>
  <si>
    <t>Výše výsledku hospodaření za rok 2016 je ovlivněna transferovým podílem, což je pouze účetní zápis bez vazby na finanční prostředky. Po odečtení transferového podílu z výsledku hospodaření organizace skončila ve zlepšeném výsledku hospodaření, a to ve výši 256 119,30 Kč.</t>
  </si>
  <si>
    <t>Výše výsledku hospodaření za rok 2016 je ovlivněna transferovým podílem, což je pouze účetní zápis bez vazby na finanční prostředky. Po odečtení transferového podílu z výsledku hospodaření organizace skončila ve zlepšeném výsledku hospodaření, a to ve výši 399 444,67 Kč.</t>
  </si>
  <si>
    <t>Výše výsledku hospodaření za rok 2016 je ovlivněna transferovým podílem, což je pouze účetní zápis bez vazby na finanční prostředky. Po odečtení transferového podílu z výsledku hospodaření organizace skončila ve zlepšeném výsledku hospodaření, a to ve výši 142 795,45 Kč.</t>
  </si>
  <si>
    <t>Výše výsledku hospodaření za rok 2016 je ovlivněna transferovým podílem, což je pouze účetní zápis bez vazby na finanční prostředky. Po odečtení transferového podílu z výsledku hospodaření organizace skončila ve zlepšeném výsledku hospodaření, a to ve výši 29 944,23 Kč.</t>
  </si>
  <si>
    <t>Výše výsledku hospodaření za rok 2016 je ovlivněna transferovým podílem, což je pouze účetní zápis bez vazby na finanční prostředky. Po odečtení transferového podílu z výsledku hospodaření příspěvkové organizace, skončila tato organizace ve zlepšeném výsledku hospodaření, a to ve výši 3 632,14 Kč, který bude částečně použit na úhradu neuhrazené ztráty minulých let, která je ve výši - 1 260,11 Kč.</t>
  </si>
  <si>
    <t>Výše výsledku hospodaření za rok 2016 je ovlivněna transferovým podílem, což je pouze účetní zápis bez vazby na finanční prostředky. Po odečtení transferového podílu z výsledku hospodaření příspěvkové organizace, skončila tato organizace ve zlepšeném výsledku hospodaření, a to ve výši  140 252,46 Kč, který bude částečně použit na úhradu neuhrazené ztráty minulých let, která je ve výši - 5 777,11 Kč.</t>
  </si>
  <si>
    <t>Výše výsledku hospodaření za rok 2016 je ovlivněna transferovým podílem, což je pouze účetní zápis bez vazby na finanční prostředky. Po odečtení transferového podílu z výsledku hospodaření příspěvkové organizace, skončila tato organizace ve zlepšeném výsledku hospodaření, a to ve výši  63 676,36 Kč, který bude použit na úhradu neuhrazené ztráty minulých let, která je ve výši - 226 526,61 Kč.</t>
  </si>
  <si>
    <t>Výše výsledku hospodaření za rok 2016 je ovlivněna transferovým podílem, což je pouze účetní zápis bez vazby na finanční prostředky. Po odečtení transferového podílu z výsledku hospodaření příspěvkové organizace, skončila tato organizace ve ztrátě, která činí - 5 083,04 Kč. Ztráta bude pokryta z prostředků rezervního fondu.</t>
  </si>
  <si>
    <t>Výše výsledku hospodaření za rok 2016 je ovlivněna transferovým podílem, což je pouze účetní zápis bez vazby na finanční prostředky. Po odečtení transferového podílu z výsledku hospodaření příspěvkové organizace, skončila tato organizace ve ztrátě, která činí - 312 636,31 Kč. Ztráta bude pokryta z prostředků rezervního fondu  (258 254,34 Kč) a ze zlepšeného VH v násl. letech (54 381,97 Kč).</t>
  </si>
  <si>
    <t>Tato organizace skončila ve ztrátě, která činí  -  298 027,59 Kč. Ztráta bude pokryta z prostředků rezervního fondu  (100 000,00 Kč) a ze zlepšeného VH v násl. letech (198 027,59 Kč).</t>
  </si>
  <si>
    <t>Základní škola a Mateřská škola Libavá, okres Olomouc, příspěvková organizace</t>
  </si>
  <si>
    <t>75007592</t>
  </si>
  <si>
    <t>Základní škola a Mateřská škola při Fakultní nemocnici Olomouc</t>
  </si>
  <si>
    <t xml:space="preserve">      ………………………………                                                       ………….…..……………………………</t>
  </si>
  <si>
    <t xml:space="preserve">      ………………………………                                                                 ………….…..……………………………</t>
  </si>
  <si>
    <t xml:space="preserve">Usnesením Zastupitelstva Olomouckého kraje UZ/21/26/2016 ze dne 29. 4. 2016 byl schválen převod činností zabezpečovaných školou Libavá, okres Olomouc, příspěvková organizace do zřizovatelské kompetence obce Město Libavá formou dohody ke dni 1. 9. 2016. Dále bylo schváleno zrušení Základní školy a Mateřské školy Libavá, okres Olomouc, příspěvkové organizace. K 31. 8. 2016 ukončila příspěvková organizace hospodaření se ztrátou 9.110,79 Kč. </t>
  </si>
  <si>
    <t xml:space="preserve">Usnesením Zatupitelstva Olomouckého kraje UZ/20/13/2016 ze dne 11. 3. 2016 bylo schváleno sloučení Základní školy a Mateřské školy logopedické Olomouc a Základní školy a Mateřské školy při Fakultní nemocnici Olomouc s  účinností od 1. 7. 2016, s převedením všech práv, povinností, závazků a  pohledávek na nástupnickou organizaci Základní školu a Mateřskou školu logopedickou Olomouc. Nástupnická organizace převzala výsledek hospodaření, ztrátu, která byla k 30. 6. 2016 ve výši 23.427,81 Kč. Nástupnická organizace k 31. 12. 2016 ukončila hsopodaření s kladným výsledkem hospodaření. </t>
  </si>
  <si>
    <t xml:space="preserve"> - 35 organizací se zlepšeným výsledkem hospodaření  v celkové výši  </t>
  </si>
  <si>
    <t xml:space="preserve"> - 37 organizací se zlepšeným výsledkem hospodaření  v celkové výši  </t>
  </si>
  <si>
    <t>h</t>
  </si>
  <si>
    <t>Náměstí 150, Libavá, Město Libavá, 785 01 Šternberk</t>
  </si>
  <si>
    <t>ORG:   1000</t>
  </si>
  <si>
    <t>nerozp.</t>
  </si>
  <si>
    <t xml:space="preserve">Blanická 16, 772 00 Olomouc </t>
  </si>
  <si>
    <t>ORG:   1001</t>
  </si>
  <si>
    <t xml:space="preserve">I. P. Pavlova 6, 775 20 Olomouc </t>
  </si>
  <si>
    <t>ORG:   1010</t>
  </si>
  <si>
    <t>Třída Svornosti 37/900, 779 00 Olomouc</t>
  </si>
  <si>
    <t>ORG:   1012</t>
  </si>
  <si>
    <t>Svatoplukova 11, 779 00 Olomouc</t>
  </si>
  <si>
    <t>ORG:   1014</t>
  </si>
  <si>
    <t>Tomkova 42, 779 00 Olomouc</t>
  </si>
  <si>
    <t>ORG:   1015</t>
  </si>
  <si>
    <t>Olomoucká 76/2098, 785 01 Šternberk</t>
  </si>
  <si>
    <t>ORG:   1032</t>
  </si>
  <si>
    <t>Šternberská 456, 783 91 Uničov</t>
  </si>
  <si>
    <t>ORG:   1033</t>
  </si>
  <si>
    <t>Palackého 938, 784 01 Litovel</t>
  </si>
  <si>
    <t>ORG:   1034</t>
  </si>
  <si>
    <t>Opletalova 189, 784 01 Litovel</t>
  </si>
  <si>
    <t>ORG:   1100</t>
  </si>
  <si>
    <t>Čajkovského 9, 779 00 Olomouc</t>
  </si>
  <si>
    <t>ORG:   1101</t>
  </si>
  <si>
    <t>tř. Jiřího z Poděbrad 13, 771 11 Olomouc</t>
  </si>
  <si>
    <t>ORG:   1102</t>
  </si>
  <si>
    <t>Tomkova 45, 779 00 Olomouc</t>
  </si>
  <si>
    <t>ORG:   1103</t>
  </si>
  <si>
    <t>Horní náměstí 5, 785 01 Šternberk</t>
  </si>
  <si>
    <t>ORG:   1104</t>
  </si>
  <si>
    <t>Gymnazijní 257, 783 91  Uničov</t>
  </si>
  <si>
    <t>601756</t>
  </si>
  <si>
    <t>ORG:   1105</t>
  </si>
  <si>
    <t>Božetěchova 3, 772 00 Olomouc</t>
  </si>
  <si>
    <t>ORG:   1120</t>
  </si>
  <si>
    <t>tř. 17. listopadu 49, 772 11  Olomouc</t>
  </si>
  <si>
    <t>ORG:   1121</t>
  </si>
  <si>
    <t>Školní 164, 783 91  Uničov</t>
  </si>
  <si>
    <t>ORG:   1122</t>
  </si>
  <si>
    <t>U Hradiska 4, 779 00  Olomouc</t>
  </si>
  <si>
    <t>ORG:   1123</t>
  </si>
  <si>
    <t>tř. Spojenců 11, 779 00 Olomouc</t>
  </si>
  <si>
    <t>ORG:   1150</t>
  </si>
  <si>
    <t>Pöttingova 2, 771 00 Olomouc</t>
  </si>
  <si>
    <t>ORG:   1160</t>
  </si>
  <si>
    <t>Komenského 677, 784 01  Litovel</t>
  </si>
  <si>
    <t>ORG:   1200</t>
  </si>
  <si>
    <t>Jana Sigmunda 242, 783 49  Lutín</t>
  </si>
  <si>
    <t>ORG:   1201</t>
  </si>
  <si>
    <t xml:space="preserve">U Hradiska 29, 779 00 Olomouc </t>
  </si>
  <si>
    <t>ORG:   1202</t>
  </si>
  <si>
    <t>Rooseveltova 79, 779 00  Olomouc</t>
  </si>
  <si>
    <t>ORG:   1204</t>
  </si>
  <si>
    <t>Střední novosadská 87/53, 779 00  Olomouc</t>
  </si>
  <si>
    <t>ORG:   1205</t>
  </si>
  <si>
    <t>Štursova 14, 779 00 Olomouc</t>
  </si>
  <si>
    <t>ORG:   1206</t>
  </si>
  <si>
    <t>Kosinova 4, 772 00 Olomouc</t>
  </si>
  <si>
    <t>ORG:   1207</t>
  </si>
  <si>
    <t>Opavská 8, 785 01 Šternberk</t>
  </si>
  <si>
    <t>ORG:   1208</t>
  </si>
  <si>
    <t>Na Vozovce 32/246, 779 00 Olomouc</t>
  </si>
  <si>
    <t>ORG:   1300</t>
  </si>
  <si>
    <t>Kavaleristů 6, 772 00  Olomouc</t>
  </si>
  <si>
    <t>ORG:   1301</t>
  </si>
  <si>
    <t>Pionýrská 4, 779 00 Olomouc</t>
  </si>
  <si>
    <t>ORG:   1302</t>
  </si>
  <si>
    <t>Jungmannova 740, 784 01 Litovel</t>
  </si>
  <si>
    <t>ORG:   1303</t>
  </si>
  <si>
    <t>Litovelská 190, 783 91 Uničov</t>
  </si>
  <si>
    <t>ORG:   1304</t>
  </si>
  <si>
    <t>tř. 17. listopadu 47, 771 74 Olomouc</t>
  </si>
  <si>
    <t>ORG:   1350</t>
  </si>
  <si>
    <t>Komenského 719/6, 784 01 Litovel</t>
  </si>
  <si>
    <t>ORG:   1351</t>
  </si>
  <si>
    <t>Nádražní 530, 783 91 Uničov</t>
  </si>
  <si>
    <t>ORG:   1352</t>
  </si>
  <si>
    <t>U Sportovní haly 1a/544, 772 00 Olomouc</t>
  </si>
  <si>
    <t>ORG:   1400</t>
  </si>
  <si>
    <t>Tomkova 314/45, 779 00  Olomouc</t>
  </si>
  <si>
    <t>ORG:   1420</t>
  </si>
  <si>
    <t>ORG:   1450</t>
  </si>
  <si>
    <t>772 00  Olomouc</t>
  </si>
  <si>
    <t>779 00  Olomouc</t>
  </si>
  <si>
    <t>779 00  Olomouc - Hejčín</t>
  </si>
  <si>
    <t>785 01  Šternberk</t>
  </si>
  <si>
    <t>783 91  Uničov</t>
  </si>
  <si>
    <t>784 01  Litovel</t>
  </si>
  <si>
    <t>771 11  Olomouc</t>
  </si>
  <si>
    <t>772 11  Olomouc</t>
  </si>
  <si>
    <t>771 00  Olomouc</t>
  </si>
  <si>
    <t>783 49  Lutín</t>
  </si>
  <si>
    <t>771 74  Olomouc</t>
  </si>
  <si>
    <t>b) Výsledek hospod. předcház. účet. období k 31.12.2016</t>
  </si>
  <si>
    <t xml:space="preserve"> </t>
  </si>
  <si>
    <t>Výše výsledku hospodaření za rok 2016 je ovlivněna transferovým podílem, což je pouze účetní zápis bez vazby na finanční prostředky. Po odečtení transferového podílu z výsledku hospodaření příspěvkové organizace, skončila tato organizace ve zlepšeném výsledku hospodaření, a to ve výši  131 750,64 Kč, který bude použit na úhradu neuhrazené ztráty minulých let, která je ve výši 3 939 054,51.</t>
  </si>
  <si>
    <t xml:space="preserve">Usnesením Zatupitelstva Olomouckého kraje UZ/20/13/2016 ze dne 11. 3. 2016 došlo k sloučení Základní školy a Mateřské školy logopedické Olomouc a Základní školy a Mateřské školy při Fakultní nemocnici Olomouc s  účinností od 1. 7. 2016, s převedením všech práv, povinností, závazků a  pohledávek na nástupnickou organizaci Základní školu a Mateřskou školu logopedickou Olomouc. Nástupnická organizace převzala výsledek hospodaření, ztrátu, která byla k 30. 6. 2016 ve výši 23.427,81 Kč. </t>
  </si>
  <si>
    <t xml:space="preserve">Usnesením Zastupitelstva Olomouckého kraje UZ/2/38/2016 ze dne 19. 12. 2016 došlo k 1. 1. 2017 ke sloučení příspěvkových organizací Gymnázia, Olomouc - Hejčín, Tomkova 45 se Školní jídelnou Olomouc – Hejčín, příspěvková organizace. Výsledek hospodaření bude ve výši 10.000,00 Kč převeden do fondu odměn a ve výši 87.954,44 Kč do rezervního fondu nástupnické organizace Gymnázium, Olomouc - Hejčín, Tomkova 45.
</t>
  </si>
  <si>
    <r>
      <t>Z celkového počtu 38</t>
    </r>
    <r>
      <rPr>
        <sz val="11"/>
        <color rgb="FFFF0000"/>
        <rFont val="Arial"/>
        <family val="2"/>
        <charset val="238"/>
      </rPr>
      <t xml:space="preserve"> </t>
    </r>
    <r>
      <rPr>
        <sz val="11"/>
        <rFont val="Arial"/>
        <family val="2"/>
        <charset val="238"/>
      </rPr>
      <t>organizací v oblasti školství - Olomouc skončilo:</t>
    </r>
  </si>
  <si>
    <t xml:space="preserve"> -   1 organizace se zhoršeným výsledkem hospodaření v celkové výši </t>
  </si>
  <si>
    <t xml:space="preserve"> -  0 organizací s vyrovnaným výsledkem hospodaření</t>
  </si>
  <si>
    <t xml:space="preserve"> -  3 organizace se zhoršeným výsledkem hospodaření v celkové výši </t>
  </si>
  <si>
    <t>a) Příspěvkové organizace v oblasti školství (Olomouc)</t>
  </si>
  <si>
    <t xml:space="preserve">    Ing. Miroslava Březinová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</si>
</sst>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2" formatCode="_-* #,##0\ &quot;Kč&quot;_-;\-* #,##0\ &quot;Kč&quot;_-;_-* &quot;-&quot;\ &quot;Kč&quot;_-;_-@_-"/>
    <numFmt numFmtId="41" formatCode="_-* #,##0\ _K_č_-;\-* #,##0\ _K_č_-;_-* &quot;-&quot;\ _K_č_-;_-@_-"/>
    <numFmt numFmtId="44" formatCode="_-* #,##0.00\ &quot;Kč&quot;_-;\-* #,##0.00\ &quot;Kč&quot;_-;_-* &quot;-&quot;??\ &quot;Kč&quot;_-;_-@_-"/>
    <numFmt numFmtId="43" formatCode="_-* #,##0.00\ _K_č_-;\-* #,##0.00\ _K_č_-;_-* &quot;-&quot;??\ _K_č_-;_-@_-"/>
    <numFmt numFmtId="164" formatCode="_-* #,##0.00\ [$€-1]_-;\-* #,##0.00\ [$€-1]_-;_-* &quot;-&quot;??\ [$€-1]_-"/>
    <numFmt numFmtId="165" formatCode="_-* #,##0.00\ &quot;Kčs&quot;_-;\-* #,##0.00\ &quot;Kčs&quot;_-;_-* &quot;-&quot;??\ &quot;Kčs&quot;_-;_-@_-"/>
    <numFmt numFmtId="166" formatCode="_-* #,##0\ &quot;Kčs&quot;_-;\-* #,##0\ &quot;Kčs&quot;_-;_-* &quot;-&quot;\ &quot;Kčs&quot;_-;_-@_-"/>
    <numFmt numFmtId="167" formatCode="_-* #,##0\ _K_č_s_-;\-* #,##0\ _K_č_s_-;_-* &quot;-&quot;\ _K_č_s_-;_-@_-"/>
    <numFmt numFmtId="168" formatCode="_-* #,##0.00\ _K_č_s_-;\-* #,##0.00\ _K_č_s_-;_-* &quot;-&quot;??\ _K_č_s_-;_-@_-"/>
    <numFmt numFmtId="169" formatCode="#,##0\ &quot;Kčs&quot;;[Red]\-#,##0\ &quot;Kčs&quot;"/>
    <numFmt numFmtId="170" formatCode="#,##0.00\ &quot;Kčs&quot;;[Red]\-#,##0.00\ &quot;Kčs&quot;"/>
    <numFmt numFmtId="171" formatCode="#,##0;[Red]\-#,##0"/>
    <numFmt numFmtId="172" formatCode="#,##0.00;[Red]\-#,##0.00"/>
  </numFmts>
  <fonts count="44" x14ac:knownFonts="1">
    <font>
      <sz val="11"/>
      <color theme="1"/>
      <name val="Calibri"/>
      <family val="2"/>
      <charset val="238"/>
      <scheme val="minor"/>
    </font>
    <font>
      <sz val="10"/>
      <name val="Arial"/>
      <family val="2"/>
      <charset val="238"/>
    </font>
    <font>
      <sz val="11"/>
      <color theme="1"/>
      <name val="Arial"/>
      <family val="2"/>
      <charset val="238"/>
    </font>
    <font>
      <b/>
      <sz val="11"/>
      <name val="Arial"/>
      <family val="2"/>
      <charset val="238"/>
    </font>
    <font>
      <b/>
      <sz val="10"/>
      <name val="Arial"/>
      <family val="2"/>
      <charset val="238"/>
    </font>
    <font>
      <b/>
      <sz val="12"/>
      <name val="Arial"/>
      <family val="2"/>
      <charset val="238"/>
    </font>
    <font>
      <sz val="10"/>
      <color theme="1"/>
      <name val="Arial"/>
      <family val="2"/>
      <charset val="238"/>
    </font>
    <font>
      <sz val="10"/>
      <name val="Arial CE"/>
      <charset val="238"/>
    </font>
    <font>
      <sz val="12"/>
      <name val="Arial"/>
      <family val="2"/>
      <charset val="238"/>
    </font>
    <font>
      <sz val="10"/>
      <name val="Arial CE"/>
      <family val="2"/>
      <charset val="238"/>
    </font>
    <font>
      <sz val="12"/>
      <name val="Times New Roman"/>
      <family val="1"/>
      <charset val="238"/>
    </font>
    <font>
      <sz val="11"/>
      <color theme="1"/>
      <name val="Calibri"/>
      <family val="2"/>
      <charset val="238"/>
      <scheme val="minor"/>
    </font>
    <font>
      <sz val="10"/>
      <name val="Arial"/>
      <family val="2"/>
      <charset val="238"/>
    </font>
    <font>
      <sz val="10"/>
      <name val="MS Sans Serif"/>
      <family val="2"/>
      <charset val="238"/>
    </font>
    <font>
      <sz val="10"/>
      <name val="Arial"/>
      <family val="2"/>
      <charset val="238"/>
    </font>
    <font>
      <sz val="12"/>
      <name val="Arial Black"/>
      <family val="2"/>
      <charset val="238"/>
    </font>
    <font>
      <b/>
      <sz val="12"/>
      <name val="Arial Black"/>
      <family val="2"/>
      <charset val="238"/>
    </font>
    <font>
      <sz val="8"/>
      <name val="Arial"/>
      <family val="2"/>
      <charset val="238"/>
    </font>
    <font>
      <b/>
      <u/>
      <sz val="14"/>
      <name val="Times New Roman"/>
      <family val="1"/>
      <charset val="238"/>
    </font>
    <font>
      <sz val="10"/>
      <name val="Arial Black"/>
      <family val="2"/>
      <charset val="238"/>
    </font>
    <font>
      <sz val="11"/>
      <name val="Arial Black"/>
      <family val="2"/>
      <charset val="238"/>
    </font>
    <font>
      <sz val="11"/>
      <name val="Arial"/>
      <family val="2"/>
      <charset val="238"/>
    </font>
    <font>
      <b/>
      <sz val="11"/>
      <name val="Arial Black"/>
      <family val="2"/>
      <charset val="238"/>
    </font>
    <font>
      <b/>
      <sz val="10"/>
      <name val="Comic Sans MS"/>
      <family val="4"/>
      <charset val="238"/>
    </font>
    <font>
      <b/>
      <sz val="12"/>
      <name val="Comic Sans MS"/>
      <family val="4"/>
      <charset val="238"/>
    </font>
    <font>
      <b/>
      <sz val="11"/>
      <name val="Comic Sans MS"/>
      <family val="4"/>
      <charset val="238"/>
    </font>
    <font>
      <b/>
      <sz val="10"/>
      <name val="Arial Black"/>
      <family val="2"/>
      <charset val="238"/>
    </font>
    <font>
      <b/>
      <sz val="9"/>
      <name val="Arial"/>
      <family val="2"/>
      <charset val="238"/>
    </font>
    <font>
      <sz val="9"/>
      <name val="Arial Black"/>
      <family val="2"/>
      <charset val="238"/>
    </font>
    <font>
      <sz val="10"/>
      <name val="Comic Sans MS"/>
      <family val="4"/>
      <charset val="238"/>
    </font>
    <font>
      <sz val="9"/>
      <name val="Arial"/>
      <family val="2"/>
      <charset val="238"/>
    </font>
    <font>
      <sz val="11"/>
      <name val="Comic Sans MS"/>
      <family val="4"/>
      <charset val="238"/>
    </font>
    <font>
      <sz val="12"/>
      <name val="Arial Black"/>
      <family val="2"/>
    </font>
    <font>
      <sz val="8"/>
      <name val="Comic Sans MS"/>
      <family val="4"/>
      <charset val="238"/>
    </font>
    <font>
      <b/>
      <sz val="8"/>
      <name val="Arial"/>
      <family val="2"/>
      <charset val="238"/>
    </font>
    <font>
      <b/>
      <u/>
      <sz val="16"/>
      <name val="Arial"/>
      <family val="2"/>
      <charset val="238"/>
    </font>
    <font>
      <b/>
      <sz val="16"/>
      <name val="Arial"/>
      <family val="2"/>
      <charset val="238"/>
    </font>
    <font>
      <b/>
      <u/>
      <sz val="12"/>
      <name val="Arial"/>
      <family val="2"/>
      <charset val="238"/>
    </font>
    <font>
      <sz val="10"/>
      <color rgb="FFFF0000"/>
      <name val="Arial"/>
      <family val="2"/>
      <charset val="238"/>
    </font>
    <font>
      <sz val="11"/>
      <color rgb="FFFF0000"/>
      <name val="Arial"/>
      <family val="2"/>
      <charset val="238"/>
    </font>
    <font>
      <sz val="10"/>
      <name val="Calibri"/>
      <family val="2"/>
      <charset val="238"/>
    </font>
    <font>
      <u/>
      <sz val="10"/>
      <name val="Arial"/>
      <family val="2"/>
      <charset val="238"/>
    </font>
    <font>
      <sz val="11"/>
      <name val="Calibri"/>
      <family val="2"/>
      <charset val="238"/>
    </font>
    <font>
      <u/>
      <sz val="8"/>
      <name val="Arial"/>
      <family val="2"/>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3">
    <border>
      <left/>
      <right/>
      <top/>
      <bottom/>
      <diagonal/>
    </border>
    <border>
      <left/>
      <right/>
      <top/>
      <bottom style="thick">
        <color indexed="64"/>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auto="1"/>
      </left>
      <right/>
      <top style="thin">
        <color indexed="64"/>
      </top>
      <bottom style="thin">
        <color indexed="64"/>
      </bottom>
      <diagonal/>
    </border>
    <border>
      <left/>
      <right style="thin">
        <color indexed="64"/>
      </right>
      <top style="thin">
        <color indexed="64"/>
      </top>
      <bottom style="thin">
        <color indexed="64"/>
      </bottom>
      <diagonal/>
    </border>
    <border>
      <left style="thick">
        <color auto="1"/>
      </left>
      <right/>
      <top/>
      <bottom style="thick">
        <color auto="1"/>
      </bottom>
      <diagonal/>
    </border>
    <border>
      <left/>
      <right style="thick">
        <color auto="1"/>
      </right>
      <top/>
      <bottom/>
      <diagonal/>
    </border>
    <border>
      <left/>
      <right style="thick">
        <color indexed="64"/>
      </right>
      <top style="thin">
        <color indexed="64"/>
      </top>
      <bottom style="thin">
        <color indexed="64"/>
      </bottom>
      <diagonal/>
    </border>
    <border>
      <left/>
      <right/>
      <top style="thin">
        <color indexed="64"/>
      </top>
      <bottom style="thin">
        <color indexed="64"/>
      </bottom>
      <diagonal/>
    </border>
    <border>
      <left/>
      <right style="thick">
        <color auto="1"/>
      </right>
      <top style="thick">
        <color auto="1"/>
      </top>
      <bottom/>
      <diagonal/>
    </border>
    <border>
      <left/>
      <right style="thick">
        <color auto="1"/>
      </right>
      <top/>
      <bottom style="thick">
        <color auto="1"/>
      </bottom>
      <diagonal/>
    </border>
    <border>
      <left/>
      <right style="thin">
        <color indexed="64"/>
      </right>
      <top/>
      <bottom/>
      <diagonal/>
    </border>
    <border>
      <left style="thick">
        <color indexed="64"/>
      </left>
      <right style="thick">
        <color indexed="64"/>
      </right>
      <top style="thick">
        <color indexed="64"/>
      </top>
      <bottom/>
      <diagonal/>
    </border>
    <border>
      <left/>
      <right style="thin">
        <color indexed="64"/>
      </right>
      <top style="thick">
        <color indexed="64"/>
      </top>
      <bottom/>
      <diagonal/>
    </border>
    <border>
      <left style="thick">
        <color indexed="64"/>
      </left>
      <right style="thick">
        <color indexed="64"/>
      </right>
      <top/>
      <bottom/>
      <diagonal/>
    </border>
    <border>
      <left/>
      <right style="thin">
        <color indexed="64"/>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right style="thick">
        <color indexed="64"/>
      </right>
      <top/>
      <bottom style="thin">
        <color indexed="64"/>
      </bottom>
      <diagonal/>
    </border>
    <border>
      <left style="thick">
        <color indexed="64"/>
      </left>
      <right style="thick">
        <color indexed="64"/>
      </right>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bottom style="thin">
        <color indexed="64"/>
      </bottom>
      <diagonal/>
    </border>
    <border>
      <left style="thick">
        <color indexed="64"/>
      </left>
      <right style="thin">
        <color indexed="64"/>
      </right>
      <top style="thick">
        <color indexed="64"/>
      </top>
      <bottom/>
      <diagonal/>
    </border>
    <border>
      <left/>
      <right style="hair">
        <color indexed="64"/>
      </right>
      <top style="thick">
        <color indexed="64"/>
      </top>
      <bottom/>
      <diagonal/>
    </border>
    <border>
      <left style="hair">
        <color indexed="64"/>
      </left>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diagonal/>
    </border>
    <border>
      <left/>
      <right style="hair">
        <color indexed="64"/>
      </right>
      <top/>
      <bottom/>
      <diagonal/>
    </border>
    <border>
      <left style="hair">
        <color indexed="64"/>
      </left>
      <right/>
      <top/>
      <bottom/>
      <diagonal/>
    </border>
    <border>
      <left style="thin">
        <color indexed="64"/>
      </left>
      <right style="thin">
        <color indexed="64"/>
      </right>
      <top/>
      <bottom/>
      <diagonal/>
    </border>
    <border>
      <left style="thick">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bottom/>
      <diagonal/>
    </border>
    <border>
      <left style="thick">
        <color indexed="64"/>
      </left>
      <right style="thin">
        <color indexed="64"/>
      </right>
      <top/>
      <bottom style="thick">
        <color indexed="64"/>
      </bottom>
      <diagonal/>
    </border>
    <border>
      <left/>
      <right style="hair">
        <color indexed="64"/>
      </right>
      <top/>
      <bottom style="thick">
        <color indexed="64"/>
      </bottom>
      <diagonal/>
    </border>
    <border>
      <left style="hair">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style="hair">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left style="hair">
        <color indexed="64"/>
      </left>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style="hair">
        <color indexed="64"/>
      </left>
      <right/>
      <top style="thin">
        <color indexed="64"/>
      </top>
      <bottom style="thick">
        <color indexed="64"/>
      </bottom>
      <diagonal/>
    </border>
    <border>
      <left style="hair">
        <color indexed="64"/>
      </left>
      <right style="thick">
        <color indexed="64"/>
      </right>
      <top style="thin">
        <color indexed="64"/>
      </top>
      <bottom style="thick">
        <color indexed="64"/>
      </bottom>
      <diagonal/>
    </border>
    <border>
      <left style="thin">
        <color indexed="64"/>
      </left>
      <right/>
      <top/>
      <bottom/>
      <diagonal/>
    </border>
  </borders>
  <cellStyleXfs count="48">
    <xf numFmtId="0" fontId="0" fillId="0" borderId="0"/>
    <xf numFmtId="0" fontId="1" fillId="0" borderId="0"/>
    <xf numFmtId="0" fontId="7" fillId="0" borderId="0"/>
    <xf numFmtId="0" fontId="9" fillId="0" borderId="0"/>
    <xf numFmtId="164" fontId="9" fillId="0" borderId="0" applyFont="0" applyFill="0" applyBorder="0" applyAlignment="0" applyProtection="0"/>
    <xf numFmtId="0" fontId="12" fillId="0" borderId="0"/>
    <xf numFmtId="41" fontId="10" fillId="0" borderId="0" applyFont="0" applyFill="0" applyBorder="0" applyAlignment="0" applyProtection="0"/>
    <xf numFmtId="43" fontId="1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0" fillId="0" borderId="0"/>
    <xf numFmtId="44" fontId="1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3" fillId="0" borderId="0"/>
    <xf numFmtId="0" fontId="8" fillId="0" borderId="0"/>
    <xf numFmtId="170" fontId="13" fillId="0" borderId="0" applyFont="0" applyFill="0" applyBorder="0" applyAlignment="0" applyProtection="0"/>
    <xf numFmtId="171" fontId="13" fillId="0" borderId="0" applyFont="0" applyFill="0" applyBorder="0" applyAlignment="0" applyProtection="0"/>
    <xf numFmtId="172" fontId="13"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11" fillId="0" borderId="0"/>
    <xf numFmtId="0" fontId="2" fillId="0" borderId="0"/>
    <xf numFmtId="0" fontId="1" fillId="0" borderId="0"/>
    <xf numFmtId="0" fontId="6" fillId="0" borderId="0"/>
    <xf numFmtId="0" fontId="1" fillId="0" borderId="0"/>
    <xf numFmtId="0" fontId="1" fillId="0" borderId="0"/>
    <xf numFmtId="0" fontId="11" fillId="0" borderId="0"/>
    <xf numFmtId="0" fontId="1" fillId="0" borderId="0"/>
    <xf numFmtId="9" fontId="11" fillId="0" borderId="0" applyFont="0" applyFill="0" applyBorder="0" applyAlignment="0" applyProtection="0"/>
    <xf numFmtId="42" fontId="10" fillId="0" borderId="0" applyFont="0" applyFill="0" applyBorder="0" applyAlignment="0" applyProtection="0"/>
    <xf numFmtId="0" fontId="1" fillId="0" borderId="0"/>
    <xf numFmtId="0" fontId="14" fillId="0" borderId="0"/>
    <xf numFmtId="43" fontId="1" fillId="0" borderId="0" applyFont="0" applyFill="0" applyBorder="0" applyAlignment="0" applyProtection="0"/>
    <xf numFmtId="0" fontId="10" fillId="0" borderId="0"/>
    <xf numFmtId="0" fontId="13" fillId="0" borderId="0"/>
    <xf numFmtId="0" fontId="8" fillId="0" borderId="0"/>
  </cellStyleXfs>
  <cellXfs count="425">
    <xf numFmtId="0" fontId="0" fillId="0" borderId="0" xfId="0"/>
    <xf numFmtId="0" fontId="15" fillId="0" borderId="0" xfId="43" applyFont="1" applyFill="1" applyProtection="1">
      <protection hidden="1"/>
    </xf>
    <xf numFmtId="0" fontId="8" fillId="0" borderId="0" xfId="43" applyFont="1" applyFill="1" applyProtection="1">
      <protection hidden="1"/>
    </xf>
    <xf numFmtId="0" fontId="1" fillId="0" borderId="0" xfId="43" applyFont="1" applyFill="1" applyProtection="1">
      <protection hidden="1"/>
    </xf>
    <xf numFmtId="0" fontId="1" fillId="2" borderId="0" xfId="43" applyFont="1" applyFill="1" applyAlignment="1" applyProtection="1">
      <alignment horizontal="right"/>
      <protection hidden="1"/>
    </xf>
    <xf numFmtId="0" fontId="1" fillId="0" borderId="0" xfId="43" applyFont="1" applyFill="1"/>
    <xf numFmtId="0" fontId="16" fillId="0" borderId="0" xfId="43" applyFont="1" applyFill="1" applyProtection="1">
      <protection hidden="1"/>
    </xf>
    <xf numFmtId="0" fontId="5" fillId="0" borderId="0" xfId="43" applyFont="1" applyFill="1" applyProtection="1">
      <protection hidden="1"/>
    </xf>
    <xf numFmtId="0" fontId="18" fillId="0" borderId="0" xfId="43" applyFont="1" applyFill="1" applyProtection="1">
      <protection hidden="1"/>
    </xf>
    <xf numFmtId="0" fontId="1" fillId="0" borderId="0" xfId="43" applyFont="1" applyFill="1" applyAlignment="1" applyProtection="1">
      <alignment horizontal="left" shrinkToFit="1"/>
      <protection hidden="1"/>
    </xf>
    <xf numFmtId="0" fontId="19" fillId="0" borderId="0" xfId="43" applyFont="1" applyFill="1" applyAlignment="1" applyProtection="1">
      <alignment shrinkToFit="1"/>
      <protection hidden="1"/>
    </xf>
    <xf numFmtId="0" fontId="4" fillId="0" borderId="0" xfId="43" applyFont="1" applyFill="1" applyProtection="1">
      <protection hidden="1"/>
    </xf>
    <xf numFmtId="0" fontId="20" fillId="0" borderId="0" xfId="43" applyFont="1" applyFill="1" applyBorder="1" applyAlignment="1" applyProtection="1">
      <alignment horizontal="right"/>
      <protection hidden="1"/>
    </xf>
    <xf numFmtId="0" fontId="1" fillId="0" borderId="0" xfId="43" applyFont="1" applyFill="1" applyBorder="1" applyAlignment="1" applyProtection="1">
      <alignment horizontal="center"/>
      <protection hidden="1"/>
    </xf>
    <xf numFmtId="0" fontId="1" fillId="0" borderId="0" xfId="43" applyFont="1" applyFill="1" applyBorder="1" applyProtection="1">
      <protection hidden="1"/>
    </xf>
    <xf numFmtId="0" fontId="1" fillId="0" borderId="0" xfId="43" applyFont="1" applyFill="1" applyBorder="1" applyAlignment="1" applyProtection="1">
      <alignment horizontal="right" shrinkToFit="1"/>
      <protection hidden="1"/>
    </xf>
    <xf numFmtId="0" fontId="1" fillId="0" borderId="0" xfId="43" applyFont="1" applyFill="1" applyBorder="1" applyAlignment="1" applyProtection="1">
      <alignment horizontal="center" shrinkToFit="1"/>
      <protection hidden="1"/>
    </xf>
    <xf numFmtId="0" fontId="21" fillId="0" borderId="0" xfId="43" applyFont="1" applyFill="1" applyAlignment="1" applyProtection="1">
      <alignment horizontal="right"/>
      <protection hidden="1"/>
    </xf>
    <xf numFmtId="0" fontId="19" fillId="0" borderId="0" xfId="43" applyFont="1" applyFill="1" applyBorder="1" applyAlignment="1" applyProtection="1">
      <alignment horizontal="center" vertical="center"/>
      <protection hidden="1"/>
    </xf>
    <xf numFmtId="0" fontId="22" fillId="0" borderId="0" xfId="43" applyFont="1" applyFill="1" applyBorder="1" applyProtection="1">
      <protection hidden="1"/>
    </xf>
    <xf numFmtId="0" fontId="19" fillId="0" borderId="0" xfId="43" applyFont="1" applyFill="1" applyProtection="1">
      <protection hidden="1"/>
    </xf>
    <xf numFmtId="0" fontId="23" fillId="0" borderId="0" xfId="43" applyFont="1" applyFill="1" applyBorder="1" applyProtection="1">
      <protection hidden="1"/>
    </xf>
    <xf numFmtId="0" fontId="21" fillId="0" borderId="0" xfId="43" applyFont="1" applyFill="1" applyBorder="1" applyProtection="1">
      <protection hidden="1"/>
    </xf>
    <xf numFmtId="0" fontId="24" fillId="0" borderId="0" xfId="43" applyFont="1" applyFill="1" applyBorder="1" applyProtection="1">
      <protection hidden="1"/>
    </xf>
    <xf numFmtId="4" fontId="5" fillId="0" borderId="0" xfId="43" applyNumberFormat="1" applyFont="1" applyFill="1" applyBorder="1" applyAlignment="1" applyProtection="1">
      <alignment shrinkToFit="1"/>
      <protection hidden="1"/>
    </xf>
    <xf numFmtId="4" fontId="1" fillId="0" borderId="0" xfId="43" applyNumberFormat="1" applyFont="1" applyFill="1" applyBorder="1" applyAlignment="1" applyProtection="1">
      <alignment shrinkToFit="1"/>
      <protection hidden="1"/>
    </xf>
    <xf numFmtId="0" fontId="25" fillId="0" borderId="0" xfId="43" applyFont="1" applyFill="1" applyBorder="1" applyProtection="1">
      <protection hidden="1"/>
    </xf>
    <xf numFmtId="4" fontId="5" fillId="0" borderId="0" xfId="43" applyNumberFormat="1" applyFont="1" applyFill="1" applyAlignment="1" applyProtection="1">
      <alignment shrinkToFit="1"/>
      <protection hidden="1"/>
    </xf>
    <xf numFmtId="4" fontId="4" fillId="0" borderId="0" xfId="43" applyNumberFormat="1" applyFont="1" applyFill="1" applyBorder="1" applyAlignment="1" applyProtection="1">
      <alignment shrinkToFit="1"/>
      <protection hidden="1"/>
    </xf>
    <xf numFmtId="4" fontId="25" fillId="0" borderId="0" xfId="43" applyNumberFormat="1" applyFont="1" applyFill="1" applyBorder="1" applyAlignment="1" applyProtection="1">
      <alignment shrinkToFit="1"/>
      <protection hidden="1"/>
    </xf>
    <xf numFmtId="4" fontId="25" fillId="0" borderId="0" xfId="43" applyNumberFormat="1" applyFont="1" applyFill="1" applyBorder="1" applyProtection="1">
      <protection hidden="1"/>
    </xf>
    <xf numFmtId="0" fontId="25" fillId="0" borderId="0" xfId="43" applyFont="1" applyFill="1" applyBorder="1"/>
    <xf numFmtId="0" fontId="17" fillId="0" borderId="0" xfId="43" applyFont="1" applyFill="1" applyBorder="1" applyProtection="1">
      <protection hidden="1"/>
    </xf>
    <xf numFmtId="4" fontId="3" fillId="0" borderId="0" xfId="43" applyNumberFormat="1" applyFont="1" applyFill="1" applyBorder="1" applyAlignment="1" applyProtection="1">
      <alignment shrinkToFit="1"/>
      <protection hidden="1"/>
    </xf>
    <xf numFmtId="4" fontId="21" fillId="0" borderId="0" xfId="43" applyNumberFormat="1" applyFont="1" applyFill="1" applyBorder="1" applyAlignment="1" applyProtection="1">
      <alignment shrinkToFit="1"/>
      <protection hidden="1"/>
    </xf>
    <xf numFmtId="0" fontId="26" fillId="0" borderId="0" xfId="1" applyFont="1" applyFill="1" applyBorder="1" applyProtection="1">
      <protection hidden="1"/>
    </xf>
    <xf numFmtId="0" fontId="19" fillId="0" borderId="0" xfId="1" applyFont="1" applyFill="1" applyProtection="1">
      <protection hidden="1"/>
    </xf>
    <xf numFmtId="4" fontId="19" fillId="0" borderId="0" xfId="1" applyNumberFormat="1" applyFont="1" applyFill="1" applyBorder="1" applyAlignment="1" applyProtection="1">
      <alignment shrinkToFit="1"/>
      <protection hidden="1"/>
    </xf>
    <xf numFmtId="0" fontId="24" fillId="0" borderId="0" xfId="1" applyFont="1" applyFill="1" applyBorder="1"/>
    <xf numFmtId="0" fontId="1" fillId="0" borderId="0" xfId="1" applyFont="1" applyFill="1"/>
    <xf numFmtId="4" fontId="19" fillId="0" borderId="0" xfId="1" applyNumberFormat="1" applyFont="1" applyFill="1" applyAlignment="1" applyProtection="1">
      <alignment shrinkToFit="1"/>
      <protection hidden="1"/>
    </xf>
    <xf numFmtId="4" fontId="1" fillId="0" borderId="0" xfId="1" applyNumberFormat="1" applyFont="1" applyFill="1" applyAlignment="1" applyProtection="1">
      <alignment shrinkToFit="1"/>
      <protection hidden="1"/>
    </xf>
    <xf numFmtId="0" fontId="1" fillId="0" borderId="0" xfId="1" applyFont="1" applyFill="1" applyProtection="1">
      <protection hidden="1"/>
    </xf>
    <xf numFmtId="0" fontId="23" fillId="0" borderId="0" xfId="1" applyFont="1" applyFill="1" applyBorder="1" applyProtection="1">
      <protection hidden="1"/>
    </xf>
    <xf numFmtId="0" fontId="1" fillId="0" borderId="0" xfId="1" applyFont="1" applyFill="1" applyBorder="1" applyProtection="1">
      <protection hidden="1"/>
    </xf>
    <xf numFmtId="0" fontId="1" fillId="0" borderId="0" xfId="1" applyFont="1" applyFill="1" applyBorder="1" applyAlignment="1" applyProtection="1">
      <alignment horizontal="center"/>
      <protection hidden="1"/>
    </xf>
    <xf numFmtId="0" fontId="1" fillId="0" borderId="0" xfId="1" applyFont="1" applyFill="1" applyBorder="1" applyProtection="1"/>
    <xf numFmtId="4" fontId="27" fillId="0" borderId="0" xfId="1" applyNumberFormat="1" applyFont="1" applyFill="1" applyBorder="1" applyAlignment="1" applyProtection="1">
      <alignment shrinkToFit="1"/>
      <protection hidden="1"/>
    </xf>
    <xf numFmtId="0" fontId="22" fillId="0" borderId="0" xfId="1" applyFont="1" applyFill="1" applyBorder="1" applyProtection="1">
      <protection hidden="1"/>
    </xf>
    <xf numFmtId="0" fontId="28" fillId="0" borderId="0" xfId="1" applyFont="1" applyFill="1" applyBorder="1" applyProtection="1">
      <protection hidden="1"/>
    </xf>
    <xf numFmtId="0" fontId="29" fillId="0" borderId="0" xfId="1" applyFont="1" applyFill="1" applyBorder="1" applyProtection="1">
      <protection hidden="1"/>
    </xf>
    <xf numFmtId="0" fontId="30" fillId="0" borderId="0" xfId="1" applyFont="1" applyFill="1" applyBorder="1" applyAlignment="1" applyProtection="1">
      <alignment horizontal="right"/>
      <protection hidden="1"/>
    </xf>
    <xf numFmtId="0" fontId="30" fillId="0" borderId="0" xfId="1" applyFont="1" applyFill="1" applyBorder="1" applyProtection="1">
      <protection hidden="1"/>
    </xf>
    <xf numFmtId="4" fontId="30" fillId="0" borderId="0" xfId="1" applyNumberFormat="1" applyFont="1" applyFill="1" applyBorder="1" applyAlignment="1" applyProtection="1">
      <alignment shrinkToFit="1"/>
      <protection hidden="1"/>
    </xf>
    <xf numFmtId="0" fontId="19" fillId="0" borderId="0" xfId="1" applyFont="1" applyFill="1" applyBorder="1" applyProtection="1">
      <protection hidden="1"/>
    </xf>
    <xf numFmtId="0" fontId="31" fillId="0" borderId="0" xfId="1" applyFont="1" applyFill="1" applyBorder="1" applyProtection="1">
      <protection hidden="1"/>
    </xf>
    <xf numFmtId="0" fontId="27" fillId="0" borderId="0" xfId="1" applyFont="1" applyFill="1" applyBorder="1" applyAlignment="1" applyProtection="1">
      <protection hidden="1"/>
    </xf>
    <xf numFmtId="0" fontId="1" fillId="0" borderId="0" xfId="43" applyFont="1" applyAlignment="1" applyProtection="1">
      <alignment vertical="top" wrapText="1" shrinkToFit="1"/>
      <protection hidden="1"/>
    </xf>
    <xf numFmtId="4" fontId="26" fillId="3" borderId="0" xfId="43" applyNumberFormat="1" applyFont="1" applyFill="1" applyAlignment="1" applyProtection="1">
      <alignment shrinkToFit="1"/>
      <protection hidden="1"/>
    </xf>
    <xf numFmtId="0" fontId="1" fillId="0" borderId="0" xfId="43" applyFont="1"/>
    <xf numFmtId="0" fontId="1" fillId="0" borderId="0" xfId="43" applyFont="1" applyFill="1" applyBorder="1"/>
    <xf numFmtId="0" fontId="20" fillId="0" borderId="0" xfId="43" applyFont="1" applyFill="1" applyBorder="1" applyProtection="1">
      <protection hidden="1"/>
    </xf>
    <xf numFmtId="4" fontId="32" fillId="0" borderId="0" xfId="43" applyNumberFormat="1" applyFont="1" applyFill="1" applyBorder="1" applyProtection="1">
      <protection hidden="1"/>
    </xf>
    <xf numFmtId="0" fontId="1" fillId="0" borderId="0" xfId="43" applyFont="1" applyFill="1" applyBorder="1" applyAlignment="1" applyProtection="1">
      <alignment shrinkToFit="1"/>
      <protection hidden="1"/>
    </xf>
    <xf numFmtId="0" fontId="1" fillId="0" borderId="0" xfId="43" applyFont="1" applyFill="1" applyBorder="1" applyAlignment="1" applyProtection="1">
      <alignment horizontal="right" indent="4"/>
      <protection hidden="1"/>
    </xf>
    <xf numFmtId="0" fontId="1" fillId="0" borderId="0" xfId="43" applyFont="1" applyFill="1" applyBorder="1" applyAlignment="1" applyProtection="1">
      <alignment horizontal="left" indent="2"/>
      <protection hidden="1"/>
    </xf>
    <xf numFmtId="0" fontId="29" fillId="0" borderId="0" xfId="43" applyFont="1" applyFill="1" applyBorder="1" applyProtection="1">
      <protection hidden="1"/>
    </xf>
    <xf numFmtId="4" fontId="1" fillId="0" borderId="0" xfId="43" applyNumberFormat="1" applyFont="1" applyFill="1" applyBorder="1" applyProtection="1">
      <protection hidden="1"/>
    </xf>
    <xf numFmtId="10" fontId="1" fillId="0" borderId="0" xfId="43" applyNumberFormat="1" applyFont="1" applyFill="1" applyBorder="1" applyAlignment="1" applyProtection="1">
      <alignment horizontal="right" indent="4"/>
      <protection hidden="1"/>
    </xf>
    <xf numFmtId="0" fontId="3" fillId="0" borderId="0" xfId="43" applyFont="1" applyFill="1" applyBorder="1" applyProtection="1">
      <protection hidden="1"/>
    </xf>
    <xf numFmtId="0" fontId="1" fillId="0" borderId="0" xfId="43" applyFont="1" applyFill="1" applyBorder="1" applyAlignment="1" applyProtection="1">
      <alignment vertical="top" wrapText="1"/>
      <protection locked="0"/>
    </xf>
    <xf numFmtId="4" fontId="4" fillId="0" borderId="0" xfId="43" applyNumberFormat="1" applyFont="1" applyFill="1" applyBorder="1" applyProtection="1">
      <protection hidden="1"/>
    </xf>
    <xf numFmtId="0" fontId="25" fillId="0" borderId="2" xfId="43" applyFont="1" applyBorder="1" applyProtection="1">
      <protection hidden="1"/>
    </xf>
    <xf numFmtId="0" fontId="1" fillId="0" borderId="3" xfId="43" applyFont="1" applyBorder="1" applyProtection="1">
      <protection hidden="1"/>
    </xf>
    <xf numFmtId="0" fontId="25" fillId="0" borderId="3" xfId="43" applyFont="1" applyBorder="1" applyProtection="1">
      <protection hidden="1"/>
    </xf>
    <xf numFmtId="0" fontId="1" fillId="0" borderId="16" xfId="43" applyFont="1" applyBorder="1" applyAlignment="1" applyProtection="1">
      <alignment horizontal="center"/>
      <protection hidden="1"/>
    </xf>
    <xf numFmtId="0" fontId="1" fillId="0" borderId="17" xfId="43" applyFont="1" applyBorder="1" applyAlignment="1" applyProtection="1">
      <alignment horizontal="center"/>
      <protection hidden="1"/>
    </xf>
    <xf numFmtId="0" fontId="1" fillId="0" borderId="17" xfId="43" applyFont="1" applyBorder="1" applyAlignment="1" applyProtection="1">
      <alignment horizontal="left"/>
      <protection hidden="1"/>
    </xf>
    <xf numFmtId="0" fontId="1" fillId="0" borderId="13" xfId="43" applyFont="1" applyBorder="1" applyAlignment="1" applyProtection="1">
      <alignment horizontal="left"/>
      <protection hidden="1"/>
    </xf>
    <xf numFmtId="0" fontId="1" fillId="0" borderId="4" xfId="43" applyFont="1" applyBorder="1" applyProtection="1">
      <protection hidden="1"/>
    </xf>
    <xf numFmtId="0" fontId="1" fillId="0" borderId="0" xfId="43" applyFont="1" applyProtection="1">
      <protection hidden="1"/>
    </xf>
    <xf numFmtId="0" fontId="1" fillId="0" borderId="18" xfId="43" applyFont="1" applyBorder="1" applyProtection="1">
      <protection hidden="1"/>
    </xf>
    <xf numFmtId="0" fontId="1" fillId="0" borderId="15" xfId="43" applyFont="1" applyBorder="1" applyProtection="1">
      <protection hidden="1"/>
    </xf>
    <xf numFmtId="14" fontId="1" fillId="0" borderId="15" xfId="43" applyNumberFormat="1" applyFont="1" applyBorder="1" applyAlignment="1" applyProtection="1">
      <alignment horizontal="right"/>
      <protection hidden="1"/>
    </xf>
    <xf numFmtId="14" fontId="1" fillId="0" borderId="10" xfId="43" applyNumberFormat="1" applyFont="1" applyBorder="1" applyAlignment="1" applyProtection="1">
      <alignment horizontal="right"/>
      <protection hidden="1"/>
    </xf>
    <xf numFmtId="0" fontId="1" fillId="0" borderId="15" xfId="43" applyFont="1" applyBorder="1" applyAlignment="1" applyProtection="1">
      <alignment horizontal="center"/>
      <protection hidden="1"/>
    </xf>
    <xf numFmtId="0" fontId="1" fillId="0" borderId="10" xfId="43" applyFont="1" applyBorder="1" applyProtection="1">
      <protection hidden="1"/>
    </xf>
    <xf numFmtId="0" fontId="1" fillId="0" borderId="9" xfId="43" applyFont="1" applyBorder="1" applyProtection="1">
      <protection hidden="1"/>
    </xf>
    <xf numFmtId="0" fontId="1" fillId="0" borderId="1" xfId="43" applyFont="1" applyBorder="1" applyProtection="1">
      <protection hidden="1"/>
    </xf>
    <xf numFmtId="0" fontId="1" fillId="0" borderId="19" xfId="43" applyFont="1" applyBorder="1" applyProtection="1">
      <protection hidden="1"/>
    </xf>
    <xf numFmtId="0" fontId="1" fillId="0" borderId="14" xfId="43" applyFont="1" applyBorder="1" applyProtection="1">
      <protection hidden="1"/>
    </xf>
    <xf numFmtId="0" fontId="1" fillId="0" borderId="20" xfId="43" applyFont="1" applyFill="1" applyBorder="1" applyProtection="1">
      <protection hidden="1"/>
    </xf>
    <xf numFmtId="0" fontId="1" fillId="0" borderId="21" xfId="43" applyFont="1" applyFill="1" applyBorder="1" applyProtection="1">
      <protection hidden="1"/>
    </xf>
    <xf numFmtId="4" fontId="1" fillId="0" borderId="22" xfId="43" applyNumberFormat="1" applyFont="1" applyFill="1" applyBorder="1" applyAlignment="1" applyProtection="1">
      <alignment horizontal="right"/>
      <protection hidden="1"/>
    </xf>
    <xf numFmtId="4" fontId="1" fillId="0" borderId="23" xfId="43" applyNumberFormat="1" applyFont="1" applyFill="1" applyBorder="1" applyAlignment="1" applyProtection="1">
      <alignment horizontal="right"/>
      <protection hidden="1"/>
    </xf>
    <xf numFmtId="4" fontId="1" fillId="0" borderId="24" xfId="43" applyNumberFormat="1" applyFont="1" applyFill="1" applyBorder="1" applyProtection="1">
      <protection hidden="1"/>
    </xf>
    <xf numFmtId="4" fontId="1" fillId="0" borderId="25" xfId="43" applyNumberFormat="1" applyFont="1" applyFill="1" applyBorder="1" applyAlignment="1" applyProtection="1">
      <alignment horizontal="right" shrinkToFit="1"/>
      <protection hidden="1"/>
    </xf>
    <xf numFmtId="0" fontId="1" fillId="0" borderId="7" xfId="43" applyFont="1" applyFill="1" applyBorder="1" applyProtection="1">
      <protection hidden="1"/>
    </xf>
    <xf numFmtId="0" fontId="1" fillId="0" borderId="12" xfId="43" applyFont="1" applyFill="1" applyBorder="1" applyProtection="1">
      <protection hidden="1"/>
    </xf>
    <xf numFmtId="4" fontId="1" fillId="0" borderId="26" xfId="43" applyNumberFormat="1" applyFont="1" applyFill="1" applyBorder="1" applyProtection="1">
      <protection hidden="1"/>
    </xf>
    <xf numFmtId="4" fontId="1" fillId="0" borderId="8" xfId="43" applyNumberFormat="1" applyFont="1" applyFill="1" applyBorder="1" applyAlignment="1" applyProtection="1">
      <alignment horizontal="right"/>
      <protection hidden="1"/>
    </xf>
    <xf numFmtId="4" fontId="1" fillId="0" borderId="5" xfId="43" applyNumberFormat="1" applyFont="1" applyFill="1" applyBorder="1" applyProtection="1">
      <protection hidden="1"/>
    </xf>
    <xf numFmtId="4" fontId="1" fillId="0" borderId="11" xfId="43" applyNumberFormat="1" applyFont="1" applyFill="1" applyBorder="1" applyAlignment="1" applyProtection="1">
      <alignment horizontal="right" shrinkToFit="1"/>
      <protection hidden="1"/>
    </xf>
    <xf numFmtId="0" fontId="25" fillId="0" borderId="9" xfId="43" applyFont="1" applyFill="1" applyBorder="1" applyProtection="1">
      <protection hidden="1"/>
    </xf>
    <xf numFmtId="0" fontId="3" fillId="0" borderId="1" xfId="43" applyFont="1" applyFill="1" applyBorder="1" applyProtection="1">
      <protection hidden="1"/>
    </xf>
    <xf numFmtId="4" fontId="3" fillId="0" borderId="28" xfId="43" applyNumberFormat="1" applyFont="1" applyFill="1" applyBorder="1" applyProtection="1">
      <protection hidden="1"/>
    </xf>
    <xf numFmtId="4" fontId="3" fillId="0" borderId="29" xfId="43" applyNumberFormat="1" applyFont="1" applyFill="1" applyBorder="1" applyProtection="1">
      <protection hidden="1"/>
    </xf>
    <xf numFmtId="4" fontId="3" fillId="0" borderId="30" xfId="43" applyNumberFormat="1" applyFont="1" applyFill="1" applyBorder="1" applyProtection="1">
      <protection hidden="1"/>
    </xf>
    <xf numFmtId="4" fontId="3" fillId="0" borderId="31" xfId="43" applyNumberFormat="1" applyFont="1" applyFill="1" applyBorder="1" applyAlignment="1" applyProtection="1">
      <alignment horizontal="right"/>
      <protection hidden="1"/>
    </xf>
    <xf numFmtId="0" fontId="33" fillId="0" borderId="0" xfId="43" applyFont="1" applyFill="1" applyBorder="1" applyProtection="1">
      <protection hidden="1"/>
    </xf>
    <xf numFmtId="4" fontId="30" fillId="0" borderId="0" xfId="43" applyNumberFormat="1" applyFont="1" applyFill="1" applyProtection="1">
      <protection hidden="1"/>
    </xf>
    <xf numFmtId="0" fontId="33" fillId="0" borderId="0" xfId="43" applyFont="1" applyFill="1" applyBorder="1" applyProtection="1">
      <protection locked="0"/>
    </xf>
    <xf numFmtId="0" fontId="25" fillId="0" borderId="0" xfId="43" applyFont="1" applyFill="1" applyBorder="1" applyProtection="1">
      <protection locked="0"/>
    </xf>
    <xf numFmtId="0" fontId="21" fillId="0" borderId="0" xfId="43" applyFont="1" applyFill="1" applyBorder="1" applyProtection="1">
      <protection locked="0"/>
    </xf>
    <xf numFmtId="0" fontId="1" fillId="0" borderId="0" xfId="43" applyFont="1" applyFill="1" applyBorder="1" applyProtection="1">
      <protection locked="0"/>
    </xf>
    <xf numFmtId="0" fontId="1" fillId="0" borderId="0" xfId="43" applyFont="1" applyFill="1" applyProtection="1">
      <protection locked="0"/>
    </xf>
    <xf numFmtId="4" fontId="1" fillId="0" borderId="0" xfId="43" applyNumberFormat="1" applyFont="1" applyFill="1" applyProtection="1">
      <protection hidden="1"/>
    </xf>
    <xf numFmtId="4" fontId="1" fillId="0" borderId="0" xfId="43" applyNumberFormat="1" applyFont="1" applyAlignment="1" applyProtection="1">
      <alignment horizontal="center"/>
      <protection hidden="1"/>
    </xf>
    <xf numFmtId="0" fontId="1" fillId="0" borderId="0" xfId="43" applyFont="1" applyFill="1" applyAlignment="1">
      <alignment vertical="center"/>
    </xf>
    <xf numFmtId="0" fontId="16" fillId="0" borderId="0" xfId="43" applyFont="1" applyFill="1" applyAlignment="1" applyProtection="1">
      <protection hidden="1"/>
    </xf>
    <xf numFmtId="0" fontId="1" fillId="0" borderId="0" xfId="43" applyFont="1" applyFill="1" applyAlignment="1" applyProtection="1">
      <alignment horizontal="right"/>
      <protection hidden="1"/>
    </xf>
    <xf numFmtId="0" fontId="16" fillId="0" borderId="0" xfId="43" applyFont="1" applyFill="1" applyAlignment="1" applyProtection="1">
      <alignment vertical="center"/>
      <protection hidden="1"/>
    </xf>
    <xf numFmtId="0" fontId="1" fillId="0" borderId="0" xfId="43" applyFont="1" applyFill="1" applyAlignment="1" applyProtection="1">
      <alignment shrinkToFit="1"/>
      <protection hidden="1"/>
    </xf>
    <xf numFmtId="0" fontId="1" fillId="0" borderId="4" xfId="43" applyFont="1" applyBorder="1" applyAlignment="1" applyProtection="1">
      <alignment horizontal="left"/>
      <protection hidden="1"/>
    </xf>
    <xf numFmtId="14" fontId="1" fillId="0" borderId="4" xfId="43" applyNumberFormat="1" applyFont="1" applyBorder="1" applyAlignment="1" applyProtection="1">
      <alignment horizontal="right"/>
      <protection hidden="1"/>
    </xf>
    <xf numFmtId="4" fontId="1" fillId="0" borderId="4" xfId="43" applyNumberFormat="1" applyFont="1" applyFill="1" applyBorder="1" applyAlignment="1" applyProtection="1">
      <alignment horizontal="left"/>
      <protection locked="0"/>
    </xf>
    <xf numFmtId="4" fontId="3" fillId="0" borderId="4" xfId="43" applyNumberFormat="1" applyFont="1" applyFill="1" applyBorder="1" applyAlignment="1" applyProtection="1">
      <alignment horizontal="right"/>
      <protection locked="0"/>
    </xf>
    <xf numFmtId="0" fontId="14" fillId="3" borderId="0" xfId="43" applyFill="1" applyBorder="1"/>
    <xf numFmtId="0" fontId="36" fillId="3" borderId="0" xfId="43" applyFont="1" applyFill="1" applyBorder="1" applyAlignment="1">
      <alignment horizontal="right"/>
    </xf>
    <xf numFmtId="0" fontId="21" fillId="3" borderId="0" xfId="43" applyFont="1" applyFill="1" applyAlignment="1">
      <alignment horizontal="left"/>
    </xf>
    <xf numFmtId="0" fontId="14" fillId="3" borderId="0" xfId="43" applyFill="1"/>
    <xf numFmtId="0" fontId="30" fillId="3" borderId="0" xfId="43" applyFont="1" applyFill="1"/>
    <xf numFmtId="0" fontId="30" fillId="3" borderId="0" xfId="43" applyFont="1" applyFill="1" applyAlignment="1">
      <alignment horizontal="right"/>
    </xf>
    <xf numFmtId="0" fontId="1" fillId="3" borderId="0" xfId="43" applyFont="1" applyFill="1"/>
    <xf numFmtId="0" fontId="40" fillId="3" borderId="0" xfId="43" applyFont="1" applyFill="1"/>
    <xf numFmtId="0" fontId="37" fillId="3" borderId="0" xfId="43" applyFont="1" applyFill="1"/>
    <xf numFmtId="4" fontId="14" fillId="3" borderId="0" xfId="43" applyNumberFormat="1" applyFill="1"/>
    <xf numFmtId="0" fontId="1" fillId="3" borderId="0" xfId="43" applyFont="1" applyFill="1" applyAlignment="1">
      <alignment horizontal="right"/>
    </xf>
    <xf numFmtId="0" fontId="1" fillId="3" borderId="0" xfId="43" applyFont="1" applyFill="1" applyBorder="1"/>
    <xf numFmtId="0" fontId="1" fillId="3" borderId="0" xfId="43" applyFont="1" applyFill="1" applyBorder="1" applyAlignment="1">
      <alignment horizontal="right"/>
    </xf>
    <xf numFmtId="0" fontId="4" fillId="3" borderId="33" xfId="43" applyFont="1" applyFill="1" applyBorder="1"/>
    <xf numFmtId="0" fontId="4" fillId="3" borderId="34" xfId="43" applyFont="1" applyFill="1" applyBorder="1"/>
    <xf numFmtId="0" fontId="4" fillId="3" borderId="35" xfId="43" applyFont="1" applyFill="1" applyBorder="1"/>
    <xf numFmtId="0" fontId="4" fillId="3" borderId="13" xfId="43" applyFont="1" applyFill="1" applyBorder="1"/>
    <xf numFmtId="0" fontId="4" fillId="3" borderId="2" xfId="43" applyFont="1" applyFill="1" applyBorder="1" applyAlignment="1">
      <alignment horizontal="center"/>
    </xf>
    <xf numFmtId="0" fontId="4" fillId="3" borderId="36" xfId="43" applyFont="1" applyFill="1" applyBorder="1" applyAlignment="1">
      <alignment horizontal="center"/>
    </xf>
    <xf numFmtId="0" fontId="4" fillId="3" borderId="13" xfId="43" applyFont="1" applyFill="1" applyBorder="1" applyAlignment="1">
      <alignment horizontal="center"/>
    </xf>
    <xf numFmtId="0" fontId="4" fillId="3" borderId="37" xfId="43" applyFont="1" applyFill="1" applyBorder="1"/>
    <xf numFmtId="0" fontId="5" fillId="3" borderId="38" xfId="43" applyFont="1" applyFill="1" applyBorder="1"/>
    <xf numFmtId="0" fontId="4" fillId="3" borderId="39" xfId="43" applyFont="1" applyFill="1" applyBorder="1"/>
    <xf numFmtId="0" fontId="27" fillId="3" borderId="10" xfId="43" applyFont="1" applyFill="1" applyBorder="1"/>
    <xf numFmtId="0" fontId="5" fillId="3" borderId="4" xfId="43" applyFont="1" applyFill="1" applyBorder="1" applyAlignment="1">
      <alignment horizontal="center"/>
    </xf>
    <xf numFmtId="0" fontId="5" fillId="3" borderId="40" xfId="43" applyFont="1" applyFill="1" applyBorder="1" applyAlignment="1">
      <alignment horizontal="center"/>
    </xf>
    <xf numFmtId="0" fontId="5" fillId="3" borderId="10" xfId="43" applyFont="1" applyFill="1" applyBorder="1" applyAlignment="1">
      <alignment horizontal="center"/>
    </xf>
    <xf numFmtId="0" fontId="34" fillId="3" borderId="41" xfId="43" applyFont="1" applyFill="1" applyBorder="1" applyAlignment="1">
      <alignment vertical="top" wrapText="1"/>
    </xf>
    <xf numFmtId="0" fontId="34" fillId="3" borderId="32" xfId="43" applyFont="1" applyFill="1" applyBorder="1" applyAlignment="1">
      <alignment vertical="top" wrapText="1" shrinkToFit="1"/>
    </xf>
    <xf numFmtId="0" fontId="34" fillId="3" borderId="32" xfId="43" applyFont="1" applyFill="1" applyBorder="1" applyAlignment="1">
      <alignment wrapText="1"/>
    </xf>
    <xf numFmtId="0" fontId="4" fillId="3" borderId="44" xfId="43" applyFont="1" applyFill="1" applyBorder="1"/>
    <xf numFmtId="0" fontId="5" fillId="3" borderId="45" xfId="43" applyFont="1" applyFill="1" applyBorder="1"/>
    <xf numFmtId="0" fontId="27" fillId="3" borderId="46" xfId="43" applyFont="1" applyFill="1" applyBorder="1"/>
    <xf numFmtId="0" fontId="27" fillId="3" borderId="14" xfId="43" applyFont="1" applyFill="1" applyBorder="1"/>
    <xf numFmtId="0" fontId="1" fillId="3" borderId="9" xfId="43" applyFont="1" applyFill="1" applyBorder="1"/>
    <xf numFmtId="0" fontId="1" fillId="3" borderId="47" xfId="43" applyFont="1" applyFill="1" applyBorder="1"/>
    <xf numFmtId="0" fontId="1" fillId="3" borderId="14" xfId="43" applyFont="1" applyFill="1" applyBorder="1"/>
    <xf numFmtId="0" fontId="17" fillId="3" borderId="48" xfId="43" applyFont="1" applyFill="1" applyBorder="1" applyAlignment="1">
      <alignment horizontal="center" vertical="center"/>
    </xf>
    <xf numFmtId="0" fontId="17" fillId="3" borderId="9" xfId="43" applyFont="1" applyFill="1" applyBorder="1" applyAlignment="1">
      <alignment horizontal="center" vertical="center"/>
    </xf>
    <xf numFmtId="0" fontId="17" fillId="3" borderId="47" xfId="43" applyFont="1" applyFill="1" applyBorder="1" applyAlignment="1">
      <alignment horizontal="center" vertical="center"/>
    </xf>
    <xf numFmtId="2" fontId="1" fillId="3" borderId="50" xfId="43" applyNumberFormat="1" applyFont="1" applyFill="1" applyBorder="1" applyAlignment="1">
      <alignment horizontal="center" vertical="center"/>
    </xf>
    <xf numFmtId="0" fontId="1" fillId="3" borderId="51" xfId="43" applyFont="1" applyFill="1" applyBorder="1" applyAlignment="1">
      <alignment vertical="center" wrapText="1"/>
    </xf>
    <xf numFmtId="0" fontId="1" fillId="3" borderId="52" xfId="43" applyNumberFormat="1" applyFont="1" applyFill="1" applyBorder="1"/>
    <xf numFmtId="0" fontId="1" fillId="3" borderId="53" xfId="43" applyFont="1" applyFill="1" applyBorder="1"/>
    <xf numFmtId="4" fontId="17" fillId="3" borderId="50" xfId="43" applyNumberFormat="1" applyFont="1" applyFill="1" applyBorder="1"/>
    <xf numFmtId="4" fontId="17" fillId="3" borderId="24" xfId="43" applyNumberFormat="1" applyFont="1" applyFill="1" applyBorder="1"/>
    <xf numFmtId="4" fontId="17" fillId="3" borderId="54" xfId="43" applyNumberFormat="1" applyFont="1" applyFill="1" applyBorder="1"/>
    <xf numFmtId="4" fontId="17" fillId="3" borderId="24" xfId="43" applyNumberFormat="1" applyFont="1" applyFill="1" applyBorder="1" applyAlignment="1">
      <alignment horizontal="right"/>
    </xf>
    <xf numFmtId="4" fontId="17" fillId="3" borderId="54" xfId="43" applyNumberFormat="1" applyFont="1" applyFill="1" applyBorder="1" applyAlignment="1">
      <alignment horizontal="right"/>
    </xf>
    <xf numFmtId="4" fontId="14" fillId="3" borderId="0" xfId="43" applyNumberFormat="1" applyFill="1" applyBorder="1"/>
    <xf numFmtId="0" fontId="1" fillId="3" borderId="7" xfId="43" applyNumberFormat="1" applyFont="1" applyFill="1" applyBorder="1" applyAlignment="1">
      <alignment horizontal="center" vertical="center"/>
    </xf>
    <xf numFmtId="0" fontId="1" fillId="3" borderId="6" xfId="43" applyFont="1" applyFill="1" applyBorder="1" applyAlignment="1">
      <alignment vertical="center" wrapText="1"/>
    </xf>
    <xf numFmtId="0" fontId="1" fillId="3" borderId="56" xfId="43" applyNumberFormat="1" applyFont="1" applyFill="1" applyBorder="1"/>
    <xf numFmtId="0" fontId="1" fillId="3" borderId="57" xfId="43" applyFont="1" applyFill="1" applyBorder="1"/>
    <xf numFmtId="4" fontId="17" fillId="3" borderId="7" xfId="43" applyNumberFormat="1" applyFont="1" applyFill="1" applyBorder="1"/>
    <xf numFmtId="4" fontId="17" fillId="3" borderId="6" xfId="43" applyNumberFormat="1" applyFont="1" applyFill="1" applyBorder="1"/>
    <xf numFmtId="4" fontId="17" fillId="3" borderId="58" xfId="43" applyNumberFormat="1" applyFont="1" applyFill="1" applyBorder="1"/>
    <xf numFmtId="4" fontId="17" fillId="3" borderId="5" xfId="43" applyNumberFormat="1" applyFont="1" applyFill="1" applyBorder="1"/>
    <xf numFmtId="4" fontId="17" fillId="3" borderId="5" xfId="43" applyNumberFormat="1" applyFont="1" applyFill="1" applyBorder="1" applyAlignment="1">
      <alignment horizontal="right"/>
    </xf>
    <xf numFmtId="4" fontId="17" fillId="3" borderId="58" xfId="43" applyNumberFormat="1" applyFont="1" applyFill="1" applyBorder="1" applyAlignment="1">
      <alignment horizontal="right"/>
    </xf>
    <xf numFmtId="2" fontId="1" fillId="3" borderId="7" xfId="43" applyNumberFormat="1" applyFont="1" applyFill="1" applyBorder="1" applyAlignment="1">
      <alignment horizontal="center" vertical="center"/>
    </xf>
    <xf numFmtId="4" fontId="43" fillId="3" borderId="58" xfId="43" applyNumberFormat="1" applyFont="1" applyFill="1" applyBorder="1" applyAlignment="1">
      <alignment horizontal="right"/>
    </xf>
    <xf numFmtId="0" fontId="30" fillId="3" borderId="6" xfId="43" applyFont="1" applyFill="1" applyBorder="1" applyAlignment="1">
      <alignment vertical="center" wrapText="1"/>
    </xf>
    <xf numFmtId="0" fontId="1" fillId="3" borderId="55" xfId="43" applyNumberFormat="1" applyFont="1" applyFill="1" applyBorder="1" applyAlignment="1">
      <alignment horizontal="center" vertical="center"/>
    </xf>
    <xf numFmtId="0" fontId="1" fillId="3" borderId="59" xfId="43" applyFont="1" applyFill="1" applyBorder="1" applyAlignment="1">
      <alignment vertical="center" wrapText="1"/>
    </xf>
    <xf numFmtId="0" fontId="1" fillId="3" borderId="60" xfId="43" applyNumberFormat="1" applyFont="1" applyFill="1" applyBorder="1"/>
    <xf numFmtId="0" fontId="1" fillId="3" borderId="61" xfId="43" applyFont="1" applyFill="1" applyBorder="1"/>
    <xf numFmtId="4" fontId="17" fillId="3" borderId="55" xfId="43" applyNumberFormat="1" applyFont="1" applyFill="1" applyBorder="1"/>
    <xf numFmtId="4" fontId="17" fillId="3" borderId="59" xfId="43" applyNumberFormat="1" applyFont="1" applyFill="1" applyBorder="1"/>
    <xf numFmtId="4" fontId="17" fillId="3" borderId="31" xfId="43" applyNumberFormat="1" applyFont="1" applyFill="1" applyBorder="1"/>
    <xf numFmtId="4" fontId="17" fillId="3" borderId="30" xfId="43" applyNumberFormat="1" applyFont="1" applyFill="1" applyBorder="1"/>
    <xf numFmtId="4" fontId="17" fillId="3" borderId="30" xfId="43" applyNumberFormat="1" applyFont="1" applyFill="1" applyBorder="1" applyAlignment="1">
      <alignment horizontal="right"/>
    </xf>
    <xf numFmtId="4" fontId="17" fillId="3" borderId="31" xfId="43" applyNumberFormat="1" applyFont="1" applyFill="1" applyBorder="1" applyAlignment="1">
      <alignment horizontal="right"/>
    </xf>
    <xf numFmtId="0" fontId="3" fillId="3" borderId="4" xfId="43" applyFont="1" applyFill="1" applyBorder="1"/>
    <xf numFmtId="0" fontId="3" fillId="3" borderId="0" xfId="43" applyFont="1" applyFill="1" applyBorder="1"/>
    <xf numFmtId="0" fontId="27" fillId="3" borderId="0" xfId="43" applyFont="1" applyFill="1" applyBorder="1"/>
    <xf numFmtId="4" fontId="34" fillId="3" borderId="4" xfId="43" applyNumberFormat="1" applyFont="1" applyFill="1" applyBorder="1"/>
    <xf numFmtId="4" fontId="34" fillId="3" borderId="0" xfId="43" applyNumberFormat="1" applyFont="1" applyFill="1" applyBorder="1"/>
    <xf numFmtId="4" fontId="34" fillId="3" borderId="10" xfId="43" applyNumberFormat="1" applyFont="1" applyFill="1" applyBorder="1"/>
    <xf numFmtId="4" fontId="34" fillId="3" borderId="62" xfId="43" applyNumberFormat="1" applyFont="1" applyFill="1" applyBorder="1"/>
    <xf numFmtId="0" fontId="8" fillId="3" borderId="9" xfId="43" applyFont="1" applyFill="1" applyBorder="1"/>
    <xf numFmtId="0" fontId="8" fillId="3" borderId="1" xfId="43" applyFont="1" applyFill="1" applyBorder="1"/>
    <xf numFmtId="0" fontId="30" fillId="3" borderId="1" xfId="43" applyFont="1" applyFill="1" applyBorder="1"/>
    <xf numFmtId="4" fontId="17" fillId="3" borderId="9" xfId="43" applyNumberFormat="1" applyFont="1" applyFill="1" applyBorder="1"/>
    <xf numFmtId="0" fontId="17" fillId="3" borderId="1" xfId="43" applyFont="1" applyFill="1" applyBorder="1"/>
    <xf numFmtId="0" fontId="17" fillId="3" borderId="14" xfId="43" applyFont="1" applyFill="1" applyBorder="1"/>
    <xf numFmtId="0" fontId="17" fillId="3" borderId="9" xfId="43" applyFont="1" applyFill="1" applyBorder="1"/>
    <xf numFmtId="0" fontId="34" fillId="3" borderId="48" xfId="43" applyFont="1" applyFill="1" applyBorder="1" applyAlignment="1">
      <alignment horizontal="left"/>
    </xf>
    <xf numFmtId="4" fontId="34" fillId="3" borderId="1" xfId="43" applyNumberFormat="1" applyFont="1" applyFill="1" applyBorder="1"/>
    <xf numFmtId="4" fontId="34" fillId="3" borderId="14" xfId="43" applyNumberFormat="1" applyFont="1" applyFill="1" applyBorder="1"/>
    <xf numFmtId="0" fontId="8" fillId="3" borderId="0" xfId="43" applyFont="1" applyFill="1" applyBorder="1"/>
    <xf numFmtId="0" fontId="30" fillId="3" borderId="0" xfId="43" applyFont="1" applyFill="1" applyBorder="1"/>
    <xf numFmtId="4" fontId="17" fillId="3" borderId="0" xfId="43" applyNumberFormat="1" applyFont="1" applyFill="1" applyBorder="1"/>
    <xf numFmtId="0" fontId="17" fillId="3" borderId="0" xfId="43" applyFont="1" applyFill="1" applyBorder="1"/>
    <xf numFmtId="0" fontId="34" fillId="3" borderId="0" xfId="43" applyFont="1" applyFill="1" applyBorder="1" applyAlignment="1">
      <alignment horizontal="left"/>
    </xf>
    <xf numFmtId="2" fontId="34" fillId="3" borderId="0" xfId="43" applyNumberFormat="1" applyFont="1" applyFill="1" applyBorder="1"/>
    <xf numFmtId="2" fontId="17" fillId="3" borderId="0" xfId="43" applyNumberFormat="1" applyFont="1" applyFill="1" applyBorder="1"/>
    <xf numFmtId="0" fontId="21" fillId="3" borderId="0" xfId="43" applyFont="1" applyFill="1" applyBorder="1"/>
    <xf numFmtId="4" fontId="21" fillId="3" borderId="0" xfId="43" applyNumberFormat="1" applyFont="1" applyFill="1"/>
    <xf numFmtId="0" fontId="21" fillId="3" borderId="0" xfId="43" applyFont="1" applyFill="1"/>
    <xf numFmtId="0" fontId="1" fillId="3" borderId="0" xfId="43" applyFont="1" applyFill="1" applyBorder="1" applyAlignment="1">
      <alignment vertical="top"/>
    </xf>
    <xf numFmtId="0" fontId="38" fillId="3" borderId="0" xfId="43" applyFont="1" applyFill="1"/>
    <xf numFmtId="4" fontId="1" fillId="3" borderId="0" xfId="43" applyNumberFormat="1" applyFont="1" applyFill="1"/>
    <xf numFmtId="2" fontId="1" fillId="3" borderId="0" xfId="43" applyNumberFormat="1" applyFont="1" applyFill="1"/>
    <xf numFmtId="0" fontId="8" fillId="3" borderId="0" xfId="43" applyFont="1" applyFill="1"/>
    <xf numFmtId="0" fontId="0" fillId="3" borderId="0" xfId="0" applyFill="1"/>
    <xf numFmtId="0" fontId="15" fillId="3" borderId="0" xfId="43" applyFont="1" applyFill="1" applyProtection="1">
      <protection hidden="1"/>
    </xf>
    <xf numFmtId="0" fontId="8" fillId="3" borderId="0" xfId="43" applyFont="1" applyFill="1" applyProtection="1">
      <protection hidden="1"/>
    </xf>
    <xf numFmtId="0" fontId="1" fillId="3" borderId="0" xfId="43" applyFont="1" applyFill="1" applyProtection="1">
      <protection hidden="1"/>
    </xf>
    <xf numFmtId="0" fontId="1" fillId="3" borderId="0" xfId="43" applyFont="1" applyFill="1" applyAlignment="1" applyProtection="1">
      <alignment horizontal="right"/>
      <protection hidden="1"/>
    </xf>
    <xf numFmtId="0" fontId="16" fillId="3" borderId="0" xfId="43" applyFont="1" applyFill="1" applyAlignment="1" applyProtection="1">
      <alignment vertical="center"/>
      <protection hidden="1"/>
    </xf>
    <xf numFmtId="0" fontId="1" fillId="3" borderId="0" xfId="43" applyFont="1" applyFill="1" applyAlignment="1">
      <alignment vertical="center"/>
    </xf>
    <xf numFmtId="0" fontId="16" fillId="3" borderId="0" xfId="43" applyFont="1" applyFill="1" applyAlignment="1" applyProtection="1">
      <protection hidden="1"/>
    </xf>
    <xf numFmtId="0" fontId="16" fillId="3" borderId="0" xfId="43" applyFont="1" applyFill="1" applyProtection="1">
      <protection hidden="1"/>
    </xf>
    <xf numFmtId="0" fontId="5" fillId="3" borderId="0" xfId="43" applyFont="1" applyFill="1" applyProtection="1">
      <protection hidden="1"/>
    </xf>
    <xf numFmtId="0" fontId="18" fillId="3" borderId="0" xfId="43" applyFont="1" applyFill="1" applyProtection="1">
      <protection hidden="1"/>
    </xf>
    <xf numFmtId="0" fontId="1" fillId="3" borderId="0" xfId="43" applyFont="1" applyFill="1" applyAlignment="1" applyProtection="1">
      <alignment horizontal="left" shrinkToFit="1"/>
      <protection hidden="1"/>
    </xf>
    <xf numFmtId="0" fontId="19" fillId="3" borderId="0" xfId="43" applyFont="1" applyFill="1" applyAlignment="1" applyProtection="1">
      <alignment shrinkToFit="1"/>
      <protection hidden="1"/>
    </xf>
    <xf numFmtId="0" fontId="4" fillId="3" borderId="0" xfId="43" applyFont="1" applyFill="1" applyProtection="1">
      <protection hidden="1"/>
    </xf>
    <xf numFmtId="0" fontId="20" fillId="3" borderId="0" xfId="43" applyFont="1" applyFill="1" applyBorder="1" applyAlignment="1" applyProtection="1">
      <alignment horizontal="right"/>
      <protection hidden="1"/>
    </xf>
    <xf numFmtId="0" fontId="1" fillId="3" borderId="0" xfId="43" applyFont="1" applyFill="1" applyBorder="1" applyAlignment="1" applyProtection="1">
      <alignment horizontal="center"/>
      <protection hidden="1"/>
    </xf>
    <xf numFmtId="0" fontId="1" fillId="3" borderId="0" xfId="43" applyFont="1" applyFill="1" applyBorder="1" applyProtection="1">
      <protection hidden="1"/>
    </xf>
    <xf numFmtId="0" fontId="1" fillId="3" borderId="0" xfId="43" applyFont="1" applyFill="1" applyBorder="1" applyAlignment="1" applyProtection="1">
      <alignment horizontal="right" shrinkToFit="1"/>
      <protection hidden="1"/>
    </xf>
    <xf numFmtId="0" fontId="1" fillId="3" borderId="0" xfId="43" applyFont="1" applyFill="1" applyBorder="1" applyAlignment="1" applyProtection="1">
      <alignment horizontal="center" shrinkToFit="1"/>
      <protection hidden="1"/>
    </xf>
    <xf numFmtId="0" fontId="21" fillId="3" borderId="0" xfId="43" applyFont="1" applyFill="1" applyAlignment="1" applyProtection="1">
      <alignment horizontal="right"/>
      <protection hidden="1"/>
    </xf>
    <xf numFmtId="0" fontId="19" fillId="3" borderId="0" xfId="43" applyFont="1" applyFill="1" applyBorder="1" applyAlignment="1" applyProtection="1">
      <alignment horizontal="center" vertical="center"/>
      <protection hidden="1"/>
    </xf>
    <xf numFmtId="0" fontId="22" fillId="3" borderId="0" xfId="43" applyFont="1" applyFill="1" applyBorder="1" applyProtection="1">
      <protection hidden="1"/>
    </xf>
    <xf numFmtId="0" fontId="19" fillId="3" borderId="0" xfId="43" applyFont="1" applyFill="1" applyProtection="1">
      <protection hidden="1"/>
    </xf>
    <xf numFmtId="0" fontId="23" fillId="3" borderId="0" xfId="43" applyFont="1" applyFill="1" applyBorder="1" applyProtection="1">
      <protection hidden="1"/>
    </xf>
    <xf numFmtId="0" fontId="21" fillId="3" borderId="0" xfId="43" applyFont="1" applyFill="1" applyBorder="1" applyProtection="1">
      <protection hidden="1"/>
    </xf>
    <xf numFmtId="0" fontId="24" fillId="3" borderId="0" xfId="43" applyFont="1" applyFill="1" applyBorder="1" applyProtection="1">
      <protection hidden="1"/>
    </xf>
    <xf numFmtId="4" fontId="5" fillId="3" borderId="0" xfId="43" applyNumberFormat="1" applyFont="1" applyFill="1" applyBorder="1" applyAlignment="1" applyProtection="1">
      <alignment shrinkToFit="1"/>
      <protection hidden="1"/>
    </xf>
    <xf numFmtId="4" fontId="1" fillId="3" borderId="0" xfId="43" applyNumberFormat="1" applyFont="1" applyFill="1" applyBorder="1" applyAlignment="1" applyProtection="1">
      <alignment shrinkToFit="1"/>
      <protection hidden="1"/>
    </xf>
    <xf numFmtId="4" fontId="1" fillId="3" borderId="0" xfId="43" applyNumberFormat="1" applyFont="1" applyFill="1" applyProtection="1">
      <protection hidden="1"/>
    </xf>
    <xf numFmtId="0" fontId="25" fillId="3" borderId="0" xfId="43" applyFont="1" applyFill="1" applyBorder="1" applyProtection="1">
      <protection hidden="1"/>
    </xf>
    <xf numFmtId="4" fontId="5" fillId="3" borderId="0" xfId="43" applyNumberFormat="1" applyFont="1" applyFill="1" applyAlignment="1" applyProtection="1">
      <alignment shrinkToFit="1"/>
      <protection hidden="1"/>
    </xf>
    <xf numFmtId="4" fontId="4" fillId="3" borderId="0" xfId="43" applyNumberFormat="1" applyFont="1" applyFill="1" applyBorder="1" applyAlignment="1" applyProtection="1">
      <alignment shrinkToFit="1"/>
      <protection hidden="1"/>
    </xf>
    <xf numFmtId="0" fontId="1" fillId="3" borderId="0" xfId="43" applyFont="1" applyFill="1" applyAlignment="1" applyProtection="1">
      <alignment shrinkToFit="1"/>
      <protection hidden="1"/>
    </xf>
    <xf numFmtId="4" fontId="25" fillId="3" borderId="0" xfId="43" applyNumberFormat="1" applyFont="1" applyFill="1" applyBorder="1" applyAlignment="1" applyProtection="1">
      <alignment shrinkToFit="1"/>
      <protection hidden="1"/>
    </xf>
    <xf numFmtId="4" fontId="25" fillId="3" borderId="0" xfId="43" applyNumberFormat="1" applyFont="1" applyFill="1" applyBorder="1" applyProtection="1">
      <protection hidden="1"/>
    </xf>
    <xf numFmtId="0" fontId="25" fillId="3" borderId="0" xfId="43" applyFont="1" applyFill="1" applyBorder="1"/>
    <xf numFmtId="0" fontId="17" fillId="3" borderId="0" xfId="43" applyFont="1" applyFill="1" applyBorder="1" applyProtection="1">
      <protection hidden="1"/>
    </xf>
    <xf numFmtId="4" fontId="3" fillId="3" borderId="0" xfId="43" applyNumberFormat="1" applyFont="1" applyFill="1" applyBorder="1" applyAlignment="1" applyProtection="1">
      <alignment shrinkToFit="1"/>
      <protection hidden="1"/>
    </xf>
    <xf numFmtId="4" fontId="21" fillId="3" borderId="0" xfId="43" applyNumberFormat="1" applyFont="1" applyFill="1" applyBorder="1" applyAlignment="1" applyProtection="1">
      <alignment shrinkToFit="1"/>
      <protection hidden="1"/>
    </xf>
    <xf numFmtId="0" fontId="26" fillId="3" borderId="0" xfId="1" applyFont="1" applyFill="1" applyBorder="1" applyProtection="1">
      <protection hidden="1"/>
    </xf>
    <xf numFmtId="0" fontId="19" fillId="3" borderId="0" xfId="1" applyFont="1" applyFill="1" applyProtection="1">
      <protection hidden="1"/>
    </xf>
    <xf numFmtId="4" fontId="19" fillId="3" borderId="0" xfId="1" applyNumberFormat="1" applyFont="1" applyFill="1" applyBorder="1" applyAlignment="1" applyProtection="1">
      <alignment shrinkToFit="1"/>
      <protection hidden="1"/>
    </xf>
    <xf numFmtId="0" fontId="24" fillId="3" borderId="0" xfId="1" applyFont="1" applyFill="1" applyBorder="1"/>
    <xf numFmtId="0" fontId="1" fillId="3" borderId="0" xfId="1" applyFont="1" applyFill="1"/>
    <xf numFmtId="4" fontId="19" fillId="3" borderId="0" xfId="1" applyNumberFormat="1" applyFont="1" applyFill="1" applyAlignment="1" applyProtection="1">
      <alignment shrinkToFit="1"/>
      <protection hidden="1"/>
    </xf>
    <xf numFmtId="4" fontId="1" fillId="3" borderId="0" xfId="1" applyNumberFormat="1" applyFont="1" applyFill="1" applyAlignment="1" applyProtection="1">
      <alignment shrinkToFit="1"/>
      <protection hidden="1"/>
    </xf>
    <xf numFmtId="0" fontId="1" fillId="3" borderId="0" xfId="1" applyFont="1" applyFill="1" applyProtection="1">
      <protection hidden="1"/>
    </xf>
    <xf numFmtId="0" fontId="23" fillId="3" borderId="0" xfId="1" applyFont="1" applyFill="1" applyBorder="1" applyProtection="1">
      <protection hidden="1"/>
    </xf>
    <xf numFmtId="0" fontId="1" fillId="3" borderId="0" xfId="1" applyFont="1" applyFill="1" applyBorder="1" applyProtection="1">
      <protection hidden="1"/>
    </xf>
    <xf numFmtId="0" fontId="1" fillId="3" borderId="0" xfId="1" applyFont="1" applyFill="1" applyBorder="1" applyAlignment="1" applyProtection="1">
      <alignment horizontal="center"/>
      <protection hidden="1"/>
    </xf>
    <xf numFmtId="0" fontId="1" fillId="3" borderId="0" xfId="1" applyFont="1" applyFill="1" applyBorder="1" applyProtection="1"/>
    <xf numFmtId="4" fontId="27" fillId="3" borderId="0" xfId="1" applyNumberFormat="1" applyFont="1" applyFill="1" applyBorder="1" applyAlignment="1" applyProtection="1">
      <alignment shrinkToFit="1"/>
      <protection hidden="1"/>
    </xf>
    <xf numFmtId="0" fontId="22" fillId="3" borderId="0" xfId="1" applyFont="1" applyFill="1" applyBorder="1" applyProtection="1">
      <protection hidden="1"/>
    </xf>
    <xf numFmtId="0" fontId="28" fillId="3" borderId="0" xfId="1" applyFont="1" applyFill="1" applyBorder="1" applyProtection="1">
      <protection hidden="1"/>
    </xf>
    <xf numFmtId="0" fontId="29" fillId="3" borderId="0" xfId="1" applyFont="1" applyFill="1" applyBorder="1" applyProtection="1">
      <protection hidden="1"/>
    </xf>
    <xf numFmtId="0" fontId="30" fillId="3" borderId="0" xfId="1" applyFont="1" applyFill="1" applyBorder="1" applyAlignment="1" applyProtection="1">
      <alignment horizontal="right"/>
      <protection hidden="1"/>
    </xf>
    <xf numFmtId="0" fontId="30" fillId="3" borderId="0" xfId="1" applyFont="1" applyFill="1" applyBorder="1" applyProtection="1">
      <protection hidden="1"/>
    </xf>
    <xf numFmtId="4" fontId="30" fillId="3" borderId="0" xfId="1" applyNumberFormat="1" applyFont="1" applyFill="1" applyBorder="1" applyAlignment="1" applyProtection="1">
      <alignment shrinkToFit="1"/>
      <protection hidden="1"/>
    </xf>
    <xf numFmtId="0" fontId="19" fillId="3" borderId="0" xfId="1" applyFont="1" applyFill="1" applyBorder="1" applyProtection="1">
      <protection hidden="1"/>
    </xf>
    <xf numFmtId="0" fontId="31" fillId="3" borderId="0" xfId="1" applyFont="1" applyFill="1" applyBorder="1" applyProtection="1">
      <protection hidden="1"/>
    </xf>
    <xf numFmtId="0" fontId="27" fillId="3" borderId="0" xfId="1" applyFont="1" applyFill="1" applyBorder="1" applyAlignment="1" applyProtection="1">
      <protection hidden="1"/>
    </xf>
    <xf numFmtId="0" fontId="1" fillId="3" borderId="0" xfId="43" applyFont="1" applyFill="1" applyAlignment="1" applyProtection="1">
      <alignment vertical="top" wrapText="1" shrinkToFit="1"/>
      <protection hidden="1"/>
    </xf>
    <xf numFmtId="0" fontId="20" fillId="3" borderId="0" xfId="43" applyFont="1" applyFill="1" applyBorder="1" applyProtection="1">
      <protection hidden="1"/>
    </xf>
    <xf numFmtId="4" fontId="32" fillId="3" borderId="0" xfId="43" applyNumberFormat="1" applyFont="1" applyFill="1" applyBorder="1" applyProtection="1">
      <protection hidden="1"/>
    </xf>
    <xf numFmtId="0" fontId="1" fillId="3" borderId="0" xfId="43" applyFont="1" applyFill="1" applyBorder="1" applyAlignment="1" applyProtection="1">
      <alignment shrinkToFit="1"/>
      <protection hidden="1"/>
    </xf>
    <xf numFmtId="0" fontId="1" fillId="3" borderId="0" xfId="43" applyFont="1" applyFill="1" applyBorder="1" applyAlignment="1" applyProtection="1">
      <alignment horizontal="right" indent="4"/>
      <protection hidden="1"/>
    </xf>
    <xf numFmtId="0" fontId="1" fillId="3" borderId="0" xfId="43" applyFont="1" applyFill="1" applyBorder="1" applyAlignment="1" applyProtection="1">
      <alignment horizontal="left" indent="2"/>
      <protection hidden="1"/>
    </xf>
    <xf numFmtId="0" fontId="29" fillId="3" borderId="0" xfId="43" applyFont="1" applyFill="1" applyBorder="1" applyProtection="1">
      <protection hidden="1"/>
    </xf>
    <xf numFmtId="4" fontId="1" fillId="3" borderId="0" xfId="43" applyNumberFormat="1" applyFont="1" applyFill="1" applyBorder="1" applyProtection="1">
      <protection hidden="1"/>
    </xf>
    <xf numFmtId="4" fontId="1" fillId="3" borderId="0" xfId="43" applyNumberFormat="1" applyFont="1" applyFill="1" applyAlignment="1" applyProtection="1">
      <alignment horizontal="center"/>
      <protection hidden="1"/>
    </xf>
    <xf numFmtId="10" fontId="1" fillId="3" borderId="0" xfId="43" applyNumberFormat="1" applyFont="1" applyFill="1" applyBorder="1" applyAlignment="1" applyProtection="1">
      <alignment horizontal="right" indent="4"/>
      <protection hidden="1"/>
    </xf>
    <xf numFmtId="0" fontId="3" fillId="3" borderId="0" xfId="43" applyFont="1" applyFill="1" applyBorder="1" applyProtection="1">
      <protection hidden="1"/>
    </xf>
    <xf numFmtId="0" fontId="1" fillId="3" borderId="0" xfId="43" applyFont="1" applyFill="1" applyBorder="1" applyAlignment="1" applyProtection="1">
      <alignment vertical="top" wrapText="1"/>
      <protection locked="0"/>
    </xf>
    <xf numFmtId="4" fontId="4" fillId="3" borderId="0" xfId="43" applyNumberFormat="1" applyFont="1" applyFill="1" applyBorder="1" applyProtection="1">
      <protection hidden="1"/>
    </xf>
    <xf numFmtId="0" fontId="25" fillId="3" borderId="2" xfId="43" applyFont="1" applyFill="1" applyBorder="1" applyProtection="1">
      <protection hidden="1"/>
    </xf>
    <xf numFmtId="0" fontId="1" fillId="3" borderId="3" xfId="43" applyFont="1" applyFill="1" applyBorder="1" applyProtection="1">
      <protection hidden="1"/>
    </xf>
    <xf numFmtId="0" fontId="25" fillId="3" borderId="3" xfId="43" applyFont="1" applyFill="1" applyBorder="1" applyProtection="1">
      <protection hidden="1"/>
    </xf>
    <xf numFmtId="0" fontId="1" fillId="3" borderId="16" xfId="43" applyFont="1" applyFill="1" applyBorder="1" applyAlignment="1" applyProtection="1">
      <alignment horizontal="center"/>
      <protection hidden="1"/>
    </xf>
    <xf numFmtId="0" fontId="1" fillId="3" borderId="17" xfId="43" applyFont="1" applyFill="1" applyBorder="1" applyAlignment="1" applyProtection="1">
      <alignment horizontal="center"/>
      <protection hidden="1"/>
    </xf>
    <xf numFmtId="0" fontId="1" fillId="3" borderId="17" xfId="43" applyFont="1" applyFill="1" applyBorder="1" applyAlignment="1" applyProtection="1">
      <alignment horizontal="left"/>
      <protection hidden="1"/>
    </xf>
    <xf numFmtId="0" fontId="1" fillId="3" borderId="13" xfId="43" applyFont="1" applyFill="1" applyBorder="1" applyAlignment="1" applyProtection="1">
      <alignment horizontal="left"/>
      <protection hidden="1"/>
    </xf>
    <xf numFmtId="0" fontId="1" fillId="3" borderId="4" xfId="43" applyFont="1" applyFill="1" applyBorder="1" applyAlignment="1" applyProtection="1">
      <alignment horizontal="left"/>
      <protection hidden="1"/>
    </xf>
    <xf numFmtId="0" fontId="1" fillId="3" borderId="4" xfId="43" applyFont="1" applyFill="1" applyBorder="1" applyProtection="1">
      <protection hidden="1"/>
    </xf>
    <xf numFmtId="0" fontId="1" fillId="3" borderId="18" xfId="43" applyFont="1" applyFill="1" applyBorder="1" applyProtection="1">
      <protection hidden="1"/>
    </xf>
    <xf numFmtId="0" fontId="1" fillId="3" borderId="15" xfId="43" applyFont="1" applyFill="1" applyBorder="1" applyProtection="1">
      <protection hidden="1"/>
    </xf>
    <xf numFmtId="14" fontId="1" fillId="3" borderId="15" xfId="43" applyNumberFormat="1" applyFont="1" applyFill="1" applyBorder="1" applyAlignment="1" applyProtection="1">
      <alignment horizontal="right"/>
      <protection hidden="1"/>
    </xf>
    <xf numFmtId="14" fontId="1" fillId="3" borderId="10" xfId="43" applyNumberFormat="1" applyFont="1" applyFill="1" applyBorder="1" applyAlignment="1" applyProtection="1">
      <alignment horizontal="right"/>
      <protection hidden="1"/>
    </xf>
    <xf numFmtId="14" fontId="1" fillId="3" borderId="4" xfId="43" applyNumberFormat="1" applyFont="1" applyFill="1" applyBorder="1" applyAlignment="1" applyProtection="1">
      <alignment horizontal="right"/>
      <protection hidden="1"/>
    </xf>
    <xf numFmtId="0" fontId="1" fillId="3" borderId="15" xfId="43" applyFont="1" applyFill="1" applyBorder="1" applyAlignment="1" applyProtection="1">
      <alignment horizontal="center"/>
      <protection hidden="1"/>
    </xf>
    <xf numFmtId="0" fontId="1" fillId="3" borderId="10" xfId="43" applyFont="1" applyFill="1" applyBorder="1" applyProtection="1">
      <protection hidden="1"/>
    </xf>
    <xf numFmtId="0" fontId="1" fillId="3" borderId="9" xfId="43" applyFont="1" applyFill="1" applyBorder="1" applyProtection="1">
      <protection hidden="1"/>
    </xf>
    <xf numFmtId="0" fontId="1" fillId="3" borderId="1" xfId="43" applyFont="1" applyFill="1" applyBorder="1" applyProtection="1">
      <protection hidden="1"/>
    </xf>
    <xf numFmtId="0" fontId="1" fillId="3" borderId="19" xfId="43" applyFont="1" applyFill="1" applyBorder="1" applyProtection="1">
      <protection hidden="1"/>
    </xf>
    <xf numFmtId="0" fontId="1" fillId="3" borderId="14" xfId="43" applyFont="1" applyFill="1" applyBorder="1" applyProtection="1">
      <protection hidden="1"/>
    </xf>
    <xf numFmtId="0" fontId="1" fillId="3" borderId="20" xfId="43" applyFont="1" applyFill="1" applyBorder="1" applyProtection="1">
      <protection hidden="1"/>
    </xf>
    <xf numFmtId="0" fontId="1" fillId="3" borderId="21" xfId="43" applyFont="1" applyFill="1" applyBorder="1" applyProtection="1">
      <protection hidden="1"/>
    </xf>
    <xf numFmtId="4" fontId="1" fillId="3" borderId="22" xfId="43" applyNumberFormat="1" applyFont="1" applyFill="1" applyBorder="1" applyAlignment="1" applyProtection="1">
      <alignment horizontal="right"/>
      <protection hidden="1"/>
    </xf>
    <xf numFmtId="4" fontId="1" fillId="3" borderId="23" xfId="43" applyNumberFormat="1" applyFont="1" applyFill="1" applyBorder="1" applyAlignment="1" applyProtection="1">
      <alignment horizontal="right"/>
      <protection hidden="1"/>
    </xf>
    <xf numFmtId="4" fontId="1" fillId="3" borderId="24" xfId="43" applyNumberFormat="1" applyFont="1" applyFill="1" applyBorder="1" applyProtection="1">
      <protection hidden="1"/>
    </xf>
    <xf numFmtId="4" fontId="1" fillId="3" borderId="25" xfId="43" applyNumberFormat="1" applyFont="1" applyFill="1" applyBorder="1" applyAlignment="1" applyProtection="1">
      <alignment horizontal="right" shrinkToFit="1"/>
      <protection hidden="1"/>
    </xf>
    <xf numFmtId="4" fontId="1" fillId="3" borderId="4" xfId="43" applyNumberFormat="1" applyFont="1" applyFill="1" applyBorder="1" applyAlignment="1" applyProtection="1">
      <alignment horizontal="left"/>
      <protection locked="0"/>
    </xf>
    <xf numFmtId="0" fontId="1" fillId="3" borderId="7" xfId="43" applyFont="1" applyFill="1" applyBorder="1" applyProtection="1">
      <protection hidden="1"/>
    </xf>
    <xf numFmtId="0" fontId="1" fillId="3" borderId="12" xfId="43" applyFont="1" applyFill="1" applyBorder="1" applyProtection="1">
      <protection hidden="1"/>
    </xf>
    <xf numFmtId="4" fontId="1" fillId="3" borderId="26" xfId="43" applyNumberFormat="1" applyFont="1" applyFill="1" applyBorder="1" applyProtection="1">
      <protection hidden="1"/>
    </xf>
    <xf numFmtId="4" fontId="1" fillId="3" borderId="8" xfId="43" applyNumberFormat="1" applyFont="1" applyFill="1" applyBorder="1" applyAlignment="1" applyProtection="1">
      <alignment horizontal="right"/>
      <protection hidden="1"/>
    </xf>
    <xf numFmtId="4" fontId="1" fillId="3" borderId="5" xfId="43" applyNumberFormat="1" applyFont="1" applyFill="1" applyBorder="1" applyProtection="1">
      <protection hidden="1"/>
    </xf>
    <xf numFmtId="4" fontId="1" fillId="3" borderId="11" xfId="43" applyNumberFormat="1" applyFont="1" applyFill="1" applyBorder="1" applyAlignment="1" applyProtection="1">
      <alignment horizontal="right" shrinkToFit="1"/>
      <protection hidden="1"/>
    </xf>
    <xf numFmtId="0" fontId="25" fillId="3" borderId="9" xfId="43" applyFont="1" applyFill="1" applyBorder="1" applyProtection="1">
      <protection hidden="1"/>
    </xf>
    <xf numFmtId="0" fontId="3" fillId="3" borderId="1" xfId="43" applyFont="1" applyFill="1" applyBorder="1" applyProtection="1">
      <protection hidden="1"/>
    </xf>
    <xf numFmtId="4" fontId="3" fillId="3" borderId="28" xfId="43" applyNumberFormat="1" applyFont="1" applyFill="1" applyBorder="1" applyProtection="1">
      <protection hidden="1"/>
    </xf>
    <xf numFmtId="4" fontId="3" fillId="3" borderId="29" xfId="43" applyNumberFormat="1" applyFont="1" applyFill="1" applyBorder="1" applyProtection="1">
      <protection hidden="1"/>
    </xf>
    <xf numFmtId="4" fontId="3" fillId="3" borderId="30" xfId="43" applyNumberFormat="1" applyFont="1" applyFill="1" applyBorder="1" applyProtection="1">
      <protection hidden="1"/>
    </xf>
    <xf numFmtId="4" fontId="3" fillId="3" borderId="31" xfId="43" applyNumberFormat="1" applyFont="1" applyFill="1" applyBorder="1" applyAlignment="1" applyProtection="1">
      <alignment horizontal="right"/>
      <protection hidden="1"/>
    </xf>
    <xf numFmtId="4" fontId="3" fillId="3" borderId="4" xfId="43" applyNumberFormat="1" applyFont="1" applyFill="1" applyBorder="1" applyAlignment="1" applyProtection="1">
      <alignment horizontal="right"/>
      <protection locked="0"/>
    </xf>
    <xf numFmtId="0" fontId="33" fillId="3" borderId="0" xfId="43" applyFont="1" applyFill="1" applyBorder="1" applyProtection="1">
      <protection hidden="1"/>
    </xf>
    <xf numFmtId="4" fontId="30" fillId="3" borderId="0" xfId="43" applyNumberFormat="1" applyFont="1" applyFill="1" applyProtection="1">
      <protection hidden="1"/>
    </xf>
    <xf numFmtId="0" fontId="33" fillId="3" borderId="0" xfId="43" applyFont="1" applyFill="1" applyBorder="1" applyProtection="1">
      <protection locked="0"/>
    </xf>
    <xf numFmtId="0" fontId="25" fillId="3" borderId="0" xfId="43" applyFont="1" applyFill="1" applyBorder="1" applyProtection="1">
      <protection locked="0"/>
    </xf>
    <xf numFmtId="0" fontId="21" fillId="3" borderId="0" xfId="43" applyFont="1" applyFill="1" applyBorder="1" applyProtection="1">
      <protection locked="0"/>
    </xf>
    <xf numFmtId="0" fontId="1" fillId="3" borderId="0" xfId="43" applyFont="1" applyFill="1" applyBorder="1" applyProtection="1">
      <protection locked="0"/>
    </xf>
    <xf numFmtId="0" fontId="1" fillId="3" borderId="0" xfId="43" applyFont="1" applyFill="1" applyProtection="1">
      <protection locked="0"/>
    </xf>
    <xf numFmtId="4" fontId="1" fillId="3" borderId="0" xfId="1" applyNumberFormat="1" applyFont="1" applyFill="1" applyAlignment="1">
      <alignment shrinkToFit="1"/>
    </xf>
    <xf numFmtId="4" fontId="1" fillId="3" borderId="0" xfId="1" applyNumberFormat="1" applyFont="1" applyFill="1"/>
    <xf numFmtId="4" fontId="41" fillId="3" borderId="0" xfId="1" applyNumberFormat="1" applyFont="1" applyFill="1"/>
    <xf numFmtId="4" fontId="42" fillId="3" borderId="0" xfId="43" applyNumberFormat="1" applyFont="1" applyFill="1" applyBorder="1" applyAlignment="1">
      <alignment horizontal="center" vertical="center" shrinkToFit="1"/>
    </xf>
    <xf numFmtId="4" fontId="1" fillId="3" borderId="0" xfId="43" applyNumberFormat="1" applyFont="1" applyFill="1" applyAlignment="1">
      <alignment vertical="center"/>
    </xf>
    <xf numFmtId="4" fontId="1" fillId="3" borderId="0" xfId="43" applyNumberFormat="1" applyFont="1" applyFill="1" applyBorder="1"/>
    <xf numFmtId="2" fontId="34" fillId="3" borderId="9" xfId="43" applyNumberFormat="1" applyFont="1" applyFill="1" applyBorder="1"/>
    <xf numFmtId="2" fontId="17" fillId="3" borderId="1" xfId="43" applyNumberFormat="1" applyFont="1" applyFill="1" applyBorder="1"/>
    <xf numFmtId="4" fontId="34" fillId="3" borderId="3" xfId="43" applyNumberFormat="1" applyFont="1" applyFill="1" applyBorder="1"/>
    <xf numFmtId="4" fontId="1" fillId="3" borderId="0" xfId="43" applyNumberFormat="1" applyFont="1" applyFill="1" applyBorder="1" applyAlignment="1">
      <alignment horizontal="right" vertical="top"/>
    </xf>
    <xf numFmtId="4" fontId="1" fillId="3" borderId="0" xfId="43" applyNumberFormat="1" applyFont="1" applyFill="1" applyAlignment="1">
      <alignment horizontal="right"/>
    </xf>
    <xf numFmtId="0" fontId="35" fillId="3" borderId="0" xfId="43" applyFont="1" applyFill="1" applyAlignment="1">
      <alignment wrapText="1"/>
    </xf>
    <xf numFmtId="0" fontId="1" fillId="3" borderId="0" xfId="43" applyFont="1" applyFill="1" applyAlignment="1">
      <alignment wrapText="1"/>
    </xf>
    <xf numFmtId="0" fontId="14" fillId="3" borderId="0" xfId="43" applyFill="1" applyAlignment="1">
      <alignment wrapText="1"/>
    </xf>
    <xf numFmtId="0" fontId="4" fillId="3" borderId="2" xfId="43" applyFont="1" applyFill="1" applyBorder="1" applyAlignment="1">
      <alignment horizontal="center"/>
    </xf>
    <xf numFmtId="0" fontId="4" fillId="3" borderId="3" xfId="43" applyFont="1" applyFill="1" applyBorder="1" applyAlignment="1">
      <alignment horizontal="center"/>
    </xf>
    <xf numFmtId="0" fontId="34" fillId="3" borderId="2" xfId="43" applyFont="1" applyFill="1" applyBorder="1" applyAlignment="1">
      <alignment horizontal="center" vertical="center" shrinkToFit="1"/>
    </xf>
    <xf numFmtId="0" fontId="34" fillId="3" borderId="3" xfId="43" applyFont="1" applyFill="1" applyBorder="1" applyAlignment="1">
      <alignment horizontal="center" vertical="center" shrinkToFit="1"/>
    </xf>
    <xf numFmtId="0" fontId="34" fillId="3" borderId="13" xfId="43" applyFont="1" applyFill="1" applyBorder="1" applyAlignment="1">
      <alignment horizontal="center" vertical="center" shrinkToFit="1"/>
    </xf>
    <xf numFmtId="0" fontId="17" fillId="3" borderId="41" xfId="43" applyFont="1" applyFill="1" applyBorder="1" applyAlignment="1">
      <alignment horizontal="center" vertical="center"/>
    </xf>
    <xf numFmtId="0" fontId="17" fillId="3" borderId="32" xfId="43" applyFont="1" applyFill="1" applyBorder="1" applyAlignment="1">
      <alignment horizontal="center" vertical="center"/>
    </xf>
    <xf numFmtId="0" fontId="17" fillId="3" borderId="27" xfId="43" applyFont="1" applyFill="1" applyBorder="1" applyAlignment="1">
      <alignment horizontal="center" vertical="center"/>
    </xf>
    <xf numFmtId="0" fontId="34" fillId="3" borderId="4" xfId="43" applyFont="1" applyFill="1" applyBorder="1" applyAlignment="1">
      <alignment horizontal="left" vertical="top" wrapText="1"/>
    </xf>
    <xf numFmtId="0" fontId="34" fillId="3" borderId="9" xfId="43" applyFont="1" applyFill="1" applyBorder="1" applyAlignment="1">
      <alignment horizontal="left" vertical="top" wrapText="1"/>
    </xf>
    <xf numFmtId="0" fontId="17" fillId="3" borderId="42" xfId="43" applyFont="1" applyFill="1" applyBorder="1" applyAlignment="1">
      <alignment horizontal="left" vertical="top" wrapText="1" shrinkToFit="1"/>
    </xf>
    <xf numFmtId="0" fontId="17" fillId="3" borderId="47" xfId="43" applyFont="1" applyFill="1" applyBorder="1" applyAlignment="1">
      <alignment horizontal="left" vertical="top" wrapText="1" shrinkToFit="1"/>
    </xf>
    <xf numFmtId="0" fontId="17" fillId="3" borderId="6" xfId="43" applyFont="1" applyFill="1" applyBorder="1" applyAlignment="1">
      <alignment horizontal="center" vertical="center" wrapText="1"/>
    </xf>
    <xf numFmtId="0" fontId="17" fillId="3" borderId="12" xfId="43" applyFont="1" applyFill="1" applyBorder="1" applyAlignment="1">
      <alignment horizontal="center" vertical="center" wrapText="1"/>
    </xf>
    <xf numFmtId="0" fontId="17" fillId="3" borderId="7" xfId="43" applyFont="1" applyFill="1" applyBorder="1" applyAlignment="1">
      <alignment horizontal="left" vertical="center"/>
    </xf>
    <xf numFmtId="0" fontId="17" fillId="3" borderId="8" xfId="43" applyFont="1" applyFill="1" applyBorder="1" applyAlignment="1">
      <alignment horizontal="left" vertical="center"/>
    </xf>
    <xf numFmtId="0" fontId="17" fillId="3" borderId="43" xfId="43" applyFont="1" applyFill="1" applyBorder="1" applyAlignment="1">
      <alignment horizontal="left" vertical="top" wrapText="1"/>
    </xf>
    <xf numFmtId="0" fontId="17" fillId="3" borderId="49" xfId="43" applyFont="1" applyFill="1" applyBorder="1" applyAlignment="1">
      <alignment horizontal="left" vertical="top" wrapText="1"/>
    </xf>
    <xf numFmtId="0" fontId="1" fillId="3" borderId="0" xfId="43" applyFont="1" applyFill="1" applyBorder="1" applyAlignment="1" applyProtection="1">
      <alignment vertical="top" wrapText="1"/>
      <protection hidden="1"/>
    </xf>
    <xf numFmtId="0" fontId="1" fillId="3" borderId="0" xfId="43" applyFont="1" applyFill="1" applyBorder="1" applyAlignment="1" applyProtection="1">
      <alignment vertical="top"/>
      <protection hidden="1"/>
    </xf>
    <xf numFmtId="0" fontId="1" fillId="3" borderId="0" xfId="43" applyFont="1" applyFill="1" applyBorder="1" applyAlignment="1" applyProtection="1">
      <alignment horizontal="left" vertical="top" wrapText="1"/>
      <protection locked="0"/>
    </xf>
    <xf numFmtId="0" fontId="1" fillId="3" borderId="0" xfId="43" applyFont="1" applyFill="1" applyAlignment="1" applyProtection="1">
      <alignment horizontal="right"/>
      <protection hidden="1"/>
    </xf>
    <xf numFmtId="0" fontId="1" fillId="3" borderId="15" xfId="43" applyFont="1" applyFill="1" applyBorder="1" applyAlignment="1" applyProtection="1">
      <alignment vertical="justify"/>
      <protection hidden="1"/>
    </xf>
    <xf numFmtId="0" fontId="27" fillId="3" borderId="0" xfId="1" applyFont="1" applyFill="1" applyBorder="1" applyAlignment="1" applyProtection="1">
      <alignment horizontal="left"/>
      <protection hidden="1"/>
    </xf>
    <xf numFmtId="0" fontId="26" fillId="3" borderId="0" xfId="43" applyFont="1" applyFill="1" applyAlignment="1" applyProtection="1">
      <alignment horizontal="left" shrinkToFit="1"/>
      <protection hidden="1"/>
    </xf>
    <xf numFmtId="0" fontId="1" fillId="3" borderId="0" xfId="43" applyFont="1" applyFill="1" applyAlignment="1" applyProtection="1">
      <alignment horizontal="justify" vertical="top" wrapText="1" shrinkToFit="1"/>
      <protection locked="0"/>
    </xf>
    <xf numFmtId="0" fontId="16" fillId="3" borderId="0" xfId="43" applyFont="1" applyFill="1" applyAlignment="1" applyProtection="1">
      <alignment vertical="center"/>
      <protection hidden="1"/>
    </xf>
    <xf numFmtId="0" fontId="16" fillId="3" borderId="0" xfId="43" applyFont="1" applyFill="1" applyAlignment="1" applyProtection="1">
      <alignment horizontal="left" vertical="center" wrapText="1" shrinkToFit="1"/>
      <protection hidden="1"/>
    </xf>
    <xf numFmtId="0" fontId="17" fillId="3" borderId="0" xfId="43" applyFont="1" applyFill="1" applyAlignment="1" applyProtection="1">
      <alignment horizontal="left" shrinkToFit="1"/>
      <protection hidden="1"/>
    </xf>
    <xf numFmtId="0" fontId="1" fillId="3" borderId="0" xfId="43" applyFont="1" applyFill="1" applyAlignment="1" applyProtection="1">
      <alignment shrinkToFit="1"/>
      <protection hidden="1"/>
    </xf>
    <xf numFmtId="0" fontId="20" fillId="3" borderId="0" xfId="43" applyFont="1" applyFill="1" applyBorder="1" applyAlignment="1" applyProtection="1">
      <alignment horizontal="center" vertical="center"/>
      <protection hidden="1"/>
    </xf>
    <xf numFmtId="0" fontId="21" fillId="3" borderId="0" xfId="43" applyFont="1" applyFill="1" applyAlignment="1">
      <alignment horizontal="center" vertical="center"/>
    </xf>
    <xf numFmtId="4" fontId="1" fillId="3" borderId="0" xfId="43" applyNumberFormat="1" applyFont="1" applyFill="1" applyBorder="1" applyAlignment="1" applyProtection="1">
      <alignment horizontal="right" indent="4"/>
      <protection hidden="1"/>
    </xf>
    <xf numFmtId="0" fontId="14" fillId="3" borderId="0" xfId="43" applyFill="1" applyAlignment="1">
      <alignment horizontal="right" indent="4"/>
    </xf>
    <xf numFmtId="0" fontId="1" fillId="3" borderId="0" xfId="43" applyNumberFormat="1" applyFont="1" applyFill="1" applyAlignment="1" applyProtection="1">
      <alignment horizontal="center" shrinkToFit="1"/>
      <protection hidden="1"/>
    </xf>
    <xf numFmtId="2" fontId="16" fillId="3" borderId="0" xfId="43" applyNumberFormat="1" applyFont="1" applyFill="1" applyAlignment="1" applyProtection="1">
      <alignment horizontal="center" shrinkToFit="1"/>
      <protection hidden="1"/>
    </xf>
    <xf numFmtId="0" fontId="1" fillId="3" borderId="0" xfId="43" applyFont="1" applyFill="1" applyAlignment="1" applyProtection="1">
      <alignment horizontal="justify" vertical="justify" wrapText="1"/>
      <protection hidden="1"/>
    </xf>
    <xf numFmtId="0" fontId="0" fillId="3" borderId="0" xfId="0" applyFill="1" applyAlignment="1">
      <alignment horizontal="justify" vertical="justify" wrapText="1"/>
    </xf>
    <xf numFmtId="0" fontId="26" fillId="3" borderId="0" xfId="43" applyFont="1" applyFill="1" applyAlignment="1" applyProtection="1">
      <alignment horizontal="left" vertical="center" wrapText="1" shrinkToFit="1"/>
      <protection hidden="1"/>
    </xf>
    <xf numFmtId="4" fontId="1" fillId="0" borderId="0" xfId="43" applyNumberFormat="1" applyFont="1" applyFill="1" applyBorder="1" applyAlignment="1" applyProtection="1">
      <alignment horizontal="right" indent="4"/>
      <protection hidden="1"/>
    </xf>
    <xf numFmtId="0" fontId="14" fillId="0" borderId="0" xfId="43" applyAlignment="1">
      <alignment horizontal="right" indent="4"/>
    </xf>
    <xf numFmtId="0" fontId="16" fillId="0" borderId="0" xfId="43" applyFont="1" applyFill="1" applyAlignment="1" applyProtection="1">
      <alignment vertical="center"/>
      <protection hidden="1"/>
    </xf>
    <xf numFmtId="0" fontId="16" fillId="0" borderId="0" xfId="43" applyFont="1" applyFill="1" applyAlignment="1" applyProtection="1">
      <alignment horizontal="left" vertical="center" wrapText="1" shrinkToFit="1"/>
      <protection hidden="1"/>
    </xf>
    <xf numFmtId="0" fontId="17" fillId="0" borderId="0" xfId="43" applyFont="1" applyFill="1" applyAlignment="1" applyProtection="1">
      <alignment horizontal="left" shrinkToFit="1"/>
      <protection hidden="1"/>
    </xf>
    <xf numFmtId="0" fontId="1" fillId="0" borderId="0" xfId="43" applyFont="1" applyFill="1" applyAlignment="1" applyProtection="1">
      <alignment shrinkToFit="1"/>
      <protection hidden="1"/>
    </xf>
    <xf numFmtId="0" fontId="1" fillId="0" borderId="0" xfId="43" applyNumberFormat="1" applyFont="1" applyFill="1" applyAlignment="1" applyProtection="1">
      <alignment horizontal="center" shrinkToFit="1"/>
      <protection hidden="1"/>
    </xf>
    <xf numFmtId="2" fontId="16" fillId="0" borderId="0" xfId="43" applyNumberFormat="1" applyFont="1" applyFill="1" applyAlignment="1" applyProtection="1">
      <alignment horizontal="center" shrinkToFit="1"/>
      <protection hidden="1"/>
    </xf>
    <xf numFmtId="0" fontId="20" fillId="0" borderId="0" xfId="43" applyFont="1" applyFill="1" applyBorder="1" applyAlignment="1" applyProtection="1">
      <alignment horizontal="center" vertical="center"/>
      <protection hidden="1"/>
    </xf>
    <xf numFmtId="0" fontId="21" fillId="0" borderId="0" xfId="43" applyFont="1" applyAlignment="1">
      <alignment horizontal="center" vertical="center"/>
    </xf>
    <xf numFmtId="0" fontId="1" fillId="0" borderId="0" xfId="43" applyFont="1" applyFill="1" applyAlignment="1" applyProtection="1">
      <alignment horizontal="right"/>
      <protection hidden="1"/>
    </xf>
    <xf numFmtId="0" fontId="1" fillId="0" borderId="0" xfId="43" applyFont="1" applyFill="1" applyBorder="1" applyAlignment="1" applyProtection="1">
      <alignment horizontal="left" vertical="top" wrapText="1"/>
      <protection locked="0"/>
    </xf>
    <xf numFmtId="0" fontId="1" fillId="0" borderId="15" xfId="43" applyFont="1" applyBorder="1" applyAlignment="1" applyProtection="1">
      <alignment vertical="justify"/>
      <protection hidden="1"/>
    </xf>
    <xf numFmtId="0" fontId="27" fillId="0" borderId="0" xfId="1" applyFont="1" applyFill="1" applyBorder="1" applyAlignment="1" applyProtection="1">
      <alignment horizontal="left"/>
      <protection hidden="1"/>
    </xf>
    <xf numFmtId="0" fontId="26" fillId="0" borderId="0" xfId="43" applyFont="1" applyAlignment="1" applyProtection="1">
      <alignment horizontal="left" shrinkToFit="1"/>
      <protection hidden="1"/>
    </xf>
    <xf numFmtId="0" fontId="1" fillId="0" borderId="0" xfId="43" applyFont="1" applyFill="1" applyAlignment="1" applyProtection="1">
      <alignment horizontal="justify" vertical="top" wrapText="1" shrinkToFit="1"/>
      <protection locked="0"/>
    </xf>
    <xf numFmtId="0" fontId="1" fillId="0" borderId="0" xfId="43" applyFont="1" applyAlignment="1" applyProtection="1">
      <alignment horizontal="justify" vertical="top" wrapText="1" shrinkToFit="1"/>
      <protection locked="0"/>
    </xf>
    <xf numFmtId="0" fontId="1" fillId="0" borderId="0" xfId="43" applyFont="1" applyFill="1" applyBorder="1" applyAlignment="1" applyProtection="1">
      <alignment vertical="top" wrapText="1"/>
      <protection hidden="1"/>
    </xf>
    <xf numFmtId="0" fontId="1" fillId="0" borderId="0" xfId="43" applyFont="1" applyFill="1" applyBorder="1" applyAlignment="1" applyProtection="1">
      <alignment vertical="top"/>
      <protection hidden="1"/>
    </xf>
  </cellXfs>
  <cellStyles count="48">
    <cellStyle name="_Rozbor 2002" xfId="6"/>
    <cellStyle name="_Rozbor 2002_1" xfId="7"/>
    <cellStyle name="_Rozbor 2002_2" xfId="8"/>
    <cellStyle name="_Rozbor 2002_2 2" xfId="9"/>
    <cellStyle name="_Rozbor 2002_3" xfId="10"/>
    <cellStyle name="_Rozbor 2002_3_Rozbory hospodaření - 2013" xfId="45"/>
    <cellStyle name="_Rozbor 2002_4" xfId="11"/>
    <cellStyle name="_Rozbor 2002_5" xfId="12"/>
    <cellStyle name="_Rozbor 2002_5 2" xfId="13"/>
    <cellStyle name="_Rozbor 2002_6" xfId="14"/>
    <cellStyle name="_Rozbor 2002_6 2" xfId="15"/>
    <cellStyle name="_Rozbor 2002_7" xfId="16"/>
    <cellStyle name="_Rozbor 2002_7 2" xfId="17"/>
    <cellStyle name="_Rozbor 2002_8" xfId="18"/>
    <cellStyle name="_Rozbor 2002_8 2" xfId="19"/>
    <cellStyle name="_Rozbor 2002_9" xfId="20"/>
    <cellStyle name="_Rozbor 2002_9 2" xfId="21"/>
    <cellStyle name="_Rozbor 2002_A" xfId="22"/>
    <cellStyle name="_Rozbor 2002_A_Rozbory hospodaření - 2013" xfId="46"/>
    <cellStyle name="_Rozbor 2002_B" xfId="23"/>
    <cellStyle name="_Rozbor 2002_B_Rozbory hospodaření - 2013" xfId="47"/>
    <cellStyle name="_Rozbor 2002_C" xfId="24"/>
    <cellStyle name="_Rozbor 2002_D" xfId="25"/>
    <cellStyle name="_Rozbor 2002_E" xfId="26"/>
    <cellStyle name="Čárka 2" xfId="27"/>
    <cellStyle name="Čárka 2 2" xfId="28"/>
    <cellStyle name="Čárka 3" xfId="29"/>
    <cellStyle name="Čárka 3 2" xfId="44"/>
    <cellStyle name="Euro" xfId="4"/>
    <cellStyle name="Normální" xfId="0" builtinId="0"/>
    <cellStyle name="Normální 2" xfId="1"/>
    <cellStyle name="Normální 2 2" xfId="30"/>
    <cellStyle name="Normální 2 2 2" xfId="31"/>
    <cellStyle name="Normální 2 2 2 2" xfId="42"/>
    <cellStyle name="Normální 2 3" xfId="32"/>
    <cellStyle name="Normální 2 3 2" xfId="33"/>
    <cellStyle name="Normální 3" xfId="2"/>
    <cellStyle name="normální 3 2" xfId="34"/>
    <cellStyle name="Normální 3 3" xfId="35"/>
    <cellStyle name="Normální 3 4" xfId="36"/>
    <cellStyle name="Normální 4" xfId="3"/>
    <cellStyle name="Normální 5" xfId="5"/>
    <cellStyle name="Normální 6" xfId="37"/>
    <cellStyle name="Normální 7" xfId="38"/>
    <cellStyle name="Normální 8" xfId="39"/>
    <cellStyle name="Normální 9" xfId="43"/>
    <cellStyle name="Procenta 2" xfId="40"/>
    <cellStyle name="Styl 1"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O656"/>
  <sheetViews>
    <sheetView zoomScaleNormal="100" workbookViewId="0">
      <selection activeCell="P15" sqref="P15"/>
    </sheetView>
  </sheetViews>
  <sheetFormatPr defaultColWidth="9.140625" defaultRowHeight="12.75" x14ac:dyDescent="0.2"/>
  <cols>
    <col min="1" max="1" width="7" style="130" customWidth="1"/>
    <col min="2" max="2" width="38.140625" style="131" customWidth="1"/>
    <col min="3" max="3" width="19.42578125" style="131" customWidth="1"/>
    <col min="4" max="4" width="15.7109375" style="131" customWidth="1"/>
    <col min="5" max="6" width="13.42578125" style="130" customWidth="1"/>
    <col min="7" max="11" width="10.7109375" style="130" customWidth="1"/>
    <col min="12" max="13" width="10.7109375" style="127" customWidth="1"/>
    <col min="14" max="14" width="12.28515625" style="127" customWidth="1"/>
    <col min="15" max="16384" width="9.140625" style="127"/>
  </cols>
  <sheetData>
    <row r="1" spans="1:15" ht="3.75" customHeight="1" x14ac:dyDescent="0.2">
      <c r="A1" s="364" t="s">
        <v>332</v>
      </c>
      <c r="B1" s="365"/>
      <c r="C1" s="365"/>
      <c r="D1" s="365"/>
      <c r="E1" s="366"/>
      <c r="F1" s="366"/>
      <c r="G1" s="366"/>
      <c r="H1" s="366"/>
      <c r="I1" s="366"/>
      <c r="J1" s="366"/>
      <c r="K1" s="366"/>
      <c r="L1" s="366"/>
    </row>
    <row r="2" spans="1:15" ht="20.25" x14ac:dyDescent="0.3">
      <c r="A2" s="366"/>
      <c r="B2" s="366"/>
      <c r="C2" s="366"/>
      <c r="D2" s="366"/>
      <c r="E2" s="366"/>
      <c r="F2" s="366"/>
      <c r="G2" s="366"/>
      <c r="H2" s="366"/>
      <c r="I2" s="366"/>
      <c r="J2" s="366"/>
      <c r="K2" s="366"/>
      <c r="L2" s="366"/>
      <c r="N2" s="128" t="s">
        <v>176</v>
      </c>
    </row>
    <row r="3" spans="1:15" ht="14.25" x14ac:dyDescent="0.2">
      <c r="A3" s="129" t="s">
        <v>177</v>
      </c>
      <c r="B3" s="130"/>
      <c r="D3" s="132"/>
    </row>
    <row r="4" spans="1:15" ht="14.25" x14ac:dyDescent="0.2">
      <c r="A4" s="129"/>
      <c r="B4" s="133" t="s">
        <v>333</v>
      </c>
      <c r="D4" s="132"/>
      <c r="I4" s="134"/>
    </row>
    <row r="5" spans="1:15" ht="15.75" x14ac:dyDescent="0.25">
      <c r="A5" s="135" t="s">
        <v>178</v>
      </c>
      <c r="B5" s="130"/>
      <c r="G5" s="136"/>
      <c r="H5" s="136"/>
      <c r="I5" s="136"/>
    </row>
    <row r="6" spans="1:15" ht="13.5" thickBot="1" x14ac:dyDescent="0.25">
      <c r="E6" s="133"/>
      <c r="F6" s="133"/>
      <c r="G6" s="133"/>
      <c r="H6" s="133"/>
      <c r="I6" s="133"/>
      <c r="K6" s="137"/>
      <c r="L6" s="138"/>
      <c r="M6" s="138"/>
      <c r="N6" s="139" t="s">
        <v>179</v>
      </c>
    </row>
    <row r="7" spans="1:15" ht="16.5" customHeight="1" thickTop="1" x14ac:dyDescent="0.2">
      <c r="A7" s="140" t="s">
        <v>3</v>
      </c>
      <c r="B7" s="141" t="s">
        <v>180</v>
      </c>
      <c r="C7" s="142" t="s">
        <v>181</v>
      </c>
      <c r="D7" s="143"/>
      <c r="E7" s="144" t="s">
        <v>141</v>
      </c>
      <c r="F7" s="145" t="s">
        <v>142</v>
      </c>
      <c r="G7" s="146" t="s">
        <v>182</v>
      </c>
      <c r="H7" s="367" t="s">
        <v>183</v>
      </c>
      <c r="I7" s="368"/>
      <c r="J7" s="368"/>
      <c r="K7" s="368"/>
      <c r="L7" s="369" t="s">
        <v>184</v>
      </c>
      <c r="M7" s="370"/>
      <c r="N7" s="371"/>
    </row>
    <row r="8" spans="1:15" ht="16.5" customHeight="1" x14ac:dyDescent="0.25">
      <c r="A8" s="147"/>
      <c r="B8" s="148"/>
      <c r="C8" s="149"/>
      <c r="D8" s="150"/>
      <c r="E8" s="151"/>
      <c r="F8" s="152"/>
      <c r="G8" s="153"/>
      <c r="H8" s="154"/>
      <c r="I8" s="155"/>
      <c r="J8" s="156"/>
      <c r="K8" s="156"/>
      <c r="L8" s="372" t="s">
        <v>185</v>
      </c>
      <c r="M8" s="373"/>
      <c r="N8" s="374"/>
    </row>
    <row r="9" spans="1:15" ht="33.75" customHeight="1" x14ac:dyDescent="0.25">
      <c r="A9" s="147"/>
      <c r="B9" s="148"/>
      <c r="C9" s="149"/>
      <c r="D9" s="150"/>
      <c r="E9" s="151"/>
      <c r="F9" s="152"/>
      <c r="G9" s="153"/>
      <c r="H9" s="375" t="s">
        <v>186</v>
      </c>
      <c r="I9" s="377" t="s">
        <v>187</v>
      </c>
      <c r="J9" s="379" t="s">
        <v>188</v>
      </c>
      <c r="K9" s="380"/>
      <c r="L9" s="381" t="s">
        <v>189</v>
      </c>
      <c r="M9" s="382"/>
      <c r="N9" s="383" t="s">
        <v>190</v>
      </c>
    </row>
    <row r="10" spans="1:15" ht="16.5" thickBot="1" x14ac:dyDescent="0.3">
      <c r="A10" s="157"/>
      <c r="B10" s="158"/>
      <c r="C10" s="159" t="s">
        <v>191</v>
      </c>
      <c r="D10" s="160" t="s">
        <v>192</v>
      </c>
      <c r="E10" s="161"/>
      <c r="F10" s="162"/>
      <c r="G10" s="163"/>
      <c r="H10" s="376"/>
      <c r="I10" s="378"/>
      <c r="J10" s="164" t="s">
        <v>193</v>
      </c>
      <c r="K10" s="164" t="s">
        <v>194</v>
      </c>
      <c r="L10" s="165" t="s">
        <v>152</v>
      </c>
      <c r="M10" s="166" t="s">
        <v>153</v>
      </c>
      <c r="N10" s="384"/>
    </row>
    <row r="11" spans="1:15" ht="30" customHeight="1" thickTop="1" x14ac:dyDescent="0.2">
      <c r="A11" s="167" t="s">
        <v>4</v>
      </c>
      <c r="B11" s="168" t="s">
        <v>41</v>
      </c>
      <c r="C11" s="169" t="s">
        <v>42</v>
      </c>
      <c r="D11" s="170" t="s">
        <v>312</v>
      </c>
      <c r="E11" s="171">
        <f>'1001'!$G$16</f>
        <v>3493030.39</v>
      </c>
      <c r="F11" s="172">
        <f>'1001'!$G$18</f>
        <v>3493734</v>
      </c>
      <c r="G11" s="173">
        <f>'1001'!$G$22</f>
        <v>0</v>
      </c>
      <c r="H11" s="171">
        <f>'1001'!$G$24</f>
        <v>703.60999999986961</v>
      </c>
      <c r="I11" s="172">
        <f>'1001'!$G$26</f>
        <v>0</v>
      </c>
      <c r="J11" s="174">
        <f>IF((H11&lt;0),0,(IF((H11-I11)&lt;0,0,(H11-I11))))</f>
        <v>703.60999999986961</v>
      </c>
      <c r="K11" s="173">
        <f>IF((H11&lt;0),(H11-I11),(IF((H11-I11)&lt;0,(H11-I11),0)))</f>
        <v>0</v>
      </c>
      <c r="L11" s="171">
        <f>'1001'!$G$30</f>
        <v>0</v>
      </c>
      <c r="M11" s="172">
        <f>'1001'!$G$31</f>
        <v>703.61</v>
      </c>
      <c r="N11" s="175">
        <v>0</v>
      </c>
      <c r="O11" s="176"/>
    </row>
    <row r="12" spans="1:15" ht="30" customHeight="1" x14ac:dyDescent="0.2">
      <c r="A12" s="177">
        <v>1012</v>
      </c>
      <c r="B12" s="178" t="s">
        <v>43</v>
      </c>
      <c r="C12" s="179" t="s">
        <v>44</v>
      </c>
      <c r="D12" s="180" t="s">
        <v>313</v>
      </c>
      <c r="E12" s="181">
        <f>'1012'!$G$16</f>
        <v>44709820.600000009</v>
      </c>
      <c r="F12" s="182">
        <f>'1012'!$G$18</f>
        <v>44884435.989999995</v>
      </c>
      <c r="G12" s="183">
        <f>'1012'!$G$22</f>
        <v>0</v>
      </c>
      <c r="H12" s="181">
        <f>'1012'!$G$24</f>
        <v>174615.38999998569</v>
      </c>
      <c r="I12" s="184">
        <f>'1012'!$G$26</f>
        <v>75305.399999999994</v>
      </c>
      <c r="J12" s="185">
        <f t="shared" ref="J12:J48" si="0">IF((H12&lt;0),0,(IF((H12-I12)&lt;0,0,(H12-I12))))</f>
        <v>99309.989999985701</v>
      </c>
      <c r="K12" s="183">
        <f t="shared" ref="K12:K48" si="1">IF((H12&lt;0),(H12-I12),(IF((H12-I12)&lt;0,(H12-I12),0)))</f>
        <v>0</v>
      </c>
      <c r="L12" s="181">
        <f>'1012'!$G$30</f>
        <v>2000</v>
      </c>
      <c r="M12" s="182">
        <f>'1012'!$G$31</f>
        <v>97309.99</v>
      </c>
      <c r="N12" s="186">
        <v>0</v>
      </c>
      <c r="O12" s="176"/>
    </row>
    <row r="13" spans="1:15" ht="30" customHeight="1" x14ac:dyDescent="0.2">
      <c r="A13" s="187" t="s">
        <v>5</v>
      </c>
      <c r="B13" s="178" t="s">
        <v>45</v>
      </c>
      <c r="C13" s="179" t="s">
        <v>46</v>
      </c>
      <c r="D13" s="180" t="s">
        <v>313</v>
      </c>
      <c r="E13" s="181">
        <f>'1014'!$G$16</f>
        <v>25284950.27</v>
      </c>
      <c r="F13" s="182">
        <f>'1014'!$G$18</f>
        <v>25451971.219999999</v>
      </c>
      <c r="G13" s="183">
        <f>'1014'!$G$22</f>
        <v>0</v>
      </c>
      <c r="H13" s="181">
        <f>'1014'!$G$24</f>
        <v>167020.94999999925</v>
      </c>
      <c r="I13" s="184">
        <f>'1014'!$G$26</f>
        <v>3024</v>
      </c>
      <c r="J13" s="185">
        <f t="shared" si="0"/>
        <v>163996.94999999925</v>
      </c>
      <c r="K13" s="183">
        <f t="shared" si="1"/>
        <v>0</v>
      </c>
      <c r="L13" s="181">
        <f>'1014'!$G$30</f>
        <v>0</v>
      </c>
      <c r="M13" s="182">
        <f>'1014'!$G$31</f>
        <v>163996.95000000001</v>
      </c>
      <c r="N13" s="186">
        <v>0</v>
      </c>
      <c r="O13" s="176"/>
    </row>
    <row r="14" spans="1:15" ht="30" customHeight="1" x14ac:dyDescent="0.2">
      <c r="A14" s="187" t="s">
        <v>6</v>
      </c>
      <c r="B14" s="178" t="s">
        <v>48</v>
      </c>
      <c r="C14" s="179" t="s">
        <v>49</v>
      </c>
      <c r="D14" s="180" t="s">
        <v>314</v>
      </c>
      <c r="E14" s="181">
        <f>'1015'!$G$16</f>
        <v>47509085.020000003</v>
      </c>
      <c r="F14" s="182">
        <f>'1015'!$G$18</f>
        <v>47664343.840000004</v>
      </c>
      <c r="G14" s="183">
        <f>'1015'!$G$22</f>
        <v>0</v>
      </c>
      <c r="H14" s="181">
        <f>'1015'!$G$24</f>
        <v>155258.8200000003</v>
      </c>
      <c r="I14" s="184">
        <f>'1015'!$G$26</f>
        <v>0</v>
      </c>
      <c r="J14" s="185">
        <f t="shared" si="0"/>
        <v>155258.8200000003</v>
      </c>
      <c r="K14" s="183">
        <f t="shared" si="1"/>
        <v>0</v>
      </c>
      <c r="L14" s="181">
        <f>'1015'!$G$30</f>
        <v>5000</v>
      </c>
      <c r="M14" s="182">
        <f>'1015'!$G$31</f>
        <v>150258.82</v>
      </c>
      <c r="N14" s="186">
        <v>0</v>
      </c>
      <c r="O14" s="176"/>
    </row>
    <row r="15" spans="1:15" ht="30" customHeight="1" x14ac:dyDescent="0.2">
      <c r="A15" s="187" t="s">
        <v>7</v>
      </c>
      <c r="B15" s="178" t="s">
        <v>50</v>
      </c>
      <c r="C15" s="179" t="s">
        <v>51</v>
      </c>
      <c r="D15" s="180" t="s">
        <v>315</v>
      </c>
      <c r="E15" s="181">
        <f>'1032'!$G$16</f>
        <v>9461184.4900000002</v>
      </c>
      <c r="F15" s="182">
        <f>'1032'!$G$18</f>
        <v>9562757.4000000004</v>
      </c>
      <c r="G15" s="183">
        <f>'1032'!$G$22</f>
        <v>0</v>
      </c>
      <c r="H15" s="181">
        <f>'1032'!$G$24</f>
        <v>101572.91000000015</v>
      </c>
      <c r="I15" s="184">
        <f>'1032'!$G$26</f>
        <v>0</v>
      </c>
      <c r="J15" s="185">
        <f t="shared" si="0"/>
        <v>101572.91000000015</v>
      </c>
      <c r="K15" s="183">
        <f t="shared" si="1"/>
        <v>0</v>
      </c>
      <c r="L15" s="181">
        <f>'1032'!$G$30</f>
        <v>0</v>
      </c>
      <c r="M15" s="182">
        <f>'1032'!$G$31</f>
        <v>101572.91</v>
      </c>
      <c r="N15" s="186">
        <v>0</v>
      </c>
      <c r="O15" s="176"/>
    </row>
    <row r="16" spans="1:15" ht="30" customHeight="1" x14ac:dyDescent="0.2">
      <c r="A16" s="187" t="s">
        <v>8</v>
      </c>
      <c r="B16" s="178" t="s">
        <v>52</v>
      </c>
      <c r="C16" s="179" t="s">
        <v>53</v>
      </c>
      <c r="D16" s="180" t="s">
        <v>316</v>
      </c>
      <c r="E16" s="181">
        <f>'1033'!$G$16</f>
        <v>7348918.7500000009</v>
      </c>
      <c r="F16" s="182">
        <f>'1033'!$G$18</f>
        <v>7408260.1600000001</v>
      </c>
      <c r="G16" s="183">
        <f>'1033'!$G$22</f>
        <v>0</v>
      </c>
      <c r="H16" s="181">
        <f>'1033'!$G$24</f>
        <v>59341.409999999218</v>
      </c>
      <c r="I16" s="184">
        <f>'1033'!$G$26</f>
        <v>0</v>
      </c>
      <c r="J16" s="185">
        <f t="shared" si="0"/>
        <v>59341.409999999218</v>
      </c>
      <c r="K16" s="183">
        <f t="shared" si="1"/>
        <v>0</v>
      </c>
      <c r="L16" s="181">
        <f>'1033'!$G$30</f>
        <v>0</v>
      </c>
      <c r="M16" s="182">
        <f>'1033'!$G$31</f>
        <v>59341.41</v>
      </c>
      <c r="N16" s="186">
        <v>0</v>
      </c>
      <c r="O16" s="176"/>
    </row>
    <row r="17" spans="1:15" ht="30" customHeight="1" x14ac:dyDescent="0.2">
      <c r="A17" s="187" t="s">
        <v>9</v>
      </c>
      <c r="B17" s="178" t="s">
        <v>54</v>
      </c>
      <c r="C17" s="179" t="s">
        <v>55</v>
      </c>
      <c r="D17" s="180" t="s">
        <v>317</v>
      </c>
      <c r="E17" s="181">
        <f>'1034'!$G$16</f>
        <v>13451171</v>
      </c>
      <c r="F17" s="182">
        <f>'1034'!$G$18</f>
        <v>13467841.6</v>
      </c>
      <c r="G17" s="183">
        <f>'1034'!$G$22</f>
        <v>0</v>
      </c>
      <c r="H17" s="181">
        <f>'1034'!$G$24</f>
        <v>16670.599999999627</v>
      </c>
      <c r="I17" s="184">
        <f>'1034'!$G$26</f>
        <v>0</v>
      </c>
      <c r="J17" s="185">
        <f t="shared" si="0"/>
        <v>16670.599999999627</v>
      </c>
      <c r="K17" s="183">
        <f t="shared" si="1"/>
        <v>0</v>
      </c>
      <c r="L17" s="181">
        <f>'1034'!$G$30</f>
        <v>5000</v>
      </c>
      <c r="M17" s="182">
        <f>'1034'!$G$31</f>
        <v>11670.6</v>
      </c>
      <c r="N17" s="186">
        <v>0</v>
      </c>
      <c r="O17" s="176"/>
    </row>
    <row r="18" spans="1:15" ht="30" customHeight="1" x14ac:dyDescent="0.2">
      <c r="A18" s="187" t="s">
        <v>10</v>
      </c>
      <c r="B18" s="178" t="s">
        <v>56</v>
      </c>
      <c r="C18" s="179" t="s">
        <v>57</v>
      </c>
      <c r="D18" s="180" t="s">
        <v>317</v>
      </c>
      <c r="E18" s="181">
        <f>'1100'!$G$16</f>
        <v>17271955.91</v>
      </c>
      <c r="F18" s="182">
        <f>'1100'!$G$18</f>
        <v>17286916.050000001</v>
      </c>
      <c r="G18" s="183">
        <f>'1100'!$G$22</f>
        <v>0</v>
      </c>
      <c r="H18" s="181">
        <f>'1100'!$G$24</f>
        <v>14960.140000000596</v>
      </c>
      <c r="I18" s="184">
        <f>'1100'!$G$26</f>
        <v>11328</v>
      </c>
      <c r="J18" s="185">
        <f t="shared" si="0"/>
        <v>3632.140000000596</v>
      </c>
      <c r="K18" s="183">
        <f t="shared" si="1"/>
        <v>0</v>
      </c>
      <c r="L18" s="181">
        <f>'1100'!$G$30</f>
        <v>0</v>
      </c>
      <c r="M18" s="182">
        <f>'1100'!$G$31</f>
        <v>2372.0300000000002</v>
      </c>
      <c r="N18" s="188">
        <v>1260.1099999999999</v>
      </c>
      <c r="O18" s="176"/>
    </row>
    <row r="19" spans="1:15" ht="30" customHeight="1" x14ac:dyDescent="0.2">
      <c r="A19" s="187" t="s">
        <v>11</v>
      </c>
      <c r="B19" s="178" t="s">
        <v>58</v>
      </c>
      <c r="C19" s="179" t="s">
        <v>59</v>
      </c>
      <c r="D19" s="180" t="s">
        <v>313</v>
      </c>
      <c r="E19" s="181">
        <f>'1101'!$G$16</f>
        <v>39978081.559999995</v>
      </c>
      <c r="F19" s="182">
        <f>'1101'!$G$18</f>
        <v>40005215.520000003</v>
      </c>
      <c r="G19" s="183">
        <f>'1101'!$G$22</f>
        <v>17320</v>
      </c>
      <c r="H19" s="181">
        <f>'1101'!$G$24</f>
        <v>9813.9600000083447</v>
      </c>
      <c r="I19" s="184">
        <f>'1101'!$G$26</f>
        <v>14897</v>
      </c>
      <c r="J19" s="185">
        <f t="shared" si="0"/>
        <v>0</v>
      </c>
      <c r="K19" s="183">
        <f t="shared" si="1"/>
        <v>-5083.0399999916553</v>
      </c>
      <c r="L19" s="181">
        <f>'1101'!$G$30</f>
        <v>0</v>
      </c>
      <c r="M19" s="182">
        <f>'1101'!$G$31</f>
        <v>0</v>
      </c>
      <c r="N19" s="186">
        <v>0</v>
      </c>
      <c r="O19" s="176"/>
    </row>
    <row r="20" spans="1:15" ht="30" customHeight="1" x14ac:dyDescent="0.2">
      <c r="A20" s="187" t="s">
        <v>12</v>
      </c>
      <c r="B20" s="178" t="s">
        <v>60</v>
      </c>
      <c r="C20" s="179" t="s">
        <v>61</v>
      </c>
      <c r="D20" s="180" t="s">
        <v>318</v>
      </c>
      <c r="E20" s="181">
        <f>'1102'!$G$16</f>
        <v>57421085.119999997</v>
      </c>
      <c r="F20" s="182">
        <f>'1102'!$G$18</f>
        <v>58043073.800000004</v>
      </c>
      <c r="G20" s="183">
        <f>'1102'!$G$22</f>
        <v>156990</v>
      </c>
      <c r="H20" s="181">
        <f>'1102'!$G$24</f>
        <v>464998.68000000715</v>
      </c>
      <c r="I20" s="184">
        <f>'1102'!$G$26</f>
        <v>160375.56</v>
      </c>
      <c r="J20" s="185">
        <f t="shared" si="0"/>
        <v>304623.12000000715</v>
      </c>
      <c r="K20" s="183">
        <f t="shared" si="1"/>
        <v>0</v>
      </c>
      <c r="L20" s="181">
        <f>'1102'!$G$30</f>
        <v>10000</v>
      </c>
      <c r="M20" s="182">
        <f>'1102'!$G$31</f>
        <v>294623.12</v>
      </c>
      <c r="N20" s="186">
        <v>0</v>
      </c>
      <c r="O20" s="176"/>
    </row>
    <row r="21" spans="1:15" ht="30" customHeight="1" x14ac:dyDescent="0.2">
      <c r="A21" s="187" t="s">
        <v>13</v>
      </c>
      <c r="B21" s="178" t="s">
        <v>63</v>
      </c>
      <c r="C21" s="179" t="s">
        <v>64</v>
      </c>
      <c r="D21" s="180" t="s">
        <v>313</v>
      </c>
      <c r="E21" s="181">
        <f>'1103'!$G$16</f>
        <v>59492834.330000006</v>
      </c>
      <c r="F21" s="182">
        <f>'1103'!$G$18</f>
        <v>59653280.789999999</v>
      </c>
      <c r="G21" s="183">
        <f>'1103'!$G$22</f>
        <v>17710</v>
      </c>
      <c r="H21" s="181">
        <f>'1103'!$G$24</f>
        <v>142736.45999999344</v>
      </c>
      <c r="I21" s="184">
        <f>'1103'!$G$26</f>
        <v>2484</v>
      </c>
      <c r="J21" s="185">
        <f t="shared" si="0"/>
        <v>140252.45999999344</v>
      </c>
      <c r="K21" s="183">
        <f t="shared" si="1"/>
        <v>0</v>
      </c>
      <c r="L21" s="181">
        <f>'1103'!$G$30</f>
        <v>15000</v>
      </c>
      <c r="M21" s="182">
        <f>'1103'!$G$31</f>
        <v>119475.35</v>
      </c>
      <c r="N21" s="188">
        <v>5777.11</v>
      </c>
      <c r="O21" s="176"/>
    </row>
    <row r="22" spans="1:15" ht="30" customHeight="1" x14ac:dyDescent="0.2">
      <c r="A22" s="187" t="s">
        <v>14</v>
      </c>
      <c r="B22" s="178" t="s">
        <v>66</v>
      </c>
      <c r="C22" s="179" t="s">
        <v>67</v>
      </c>
      <c r="D22" s="180" t="s">
        <v>315</v>
      </c>
      <c r="E22" s="181">
        <f>'1104'!$G$16</f>
        <v>22643304.569999997</v>
      </c>
      <c r="F22" s="182">
        <f>'1104'!$G$18</f>
        <v>22849913.940000001</v>
      </c>
      <c r="G22" s="183">
        <f>'1104'!$G$22</f>
        <v>0</v>
      </c>
      <c r="H22" s="181">
        <f>'1104'!$G$24</f>
        <v>206609.37000000477</v>
      </c>
      <c r="I22" s="184">
        <f>'1104'!$G$26</f>
        <v>121970</v>
      </c>
      <c r="J22" s="185">
        <f t="shared" si="0"/>
        <v>84639.370000004768</v>
      </c>
      <c r="K22" s="183">
        <f t="shared" si="1"/>
        <v>0</v>
      </c>
      <c r="L22" s="181">
        <f>'1104'!$G$30</f>
        <v>5000</v>
      </c>
      <c r="M22" s="182">
        <f>'1104'!$G$31</f>
        <v>79639.37</v>
      </c>
      <c r="N22" s="186">
        <v>0</v>
      </c>
      <c r="O22" s="176"/>
    </row>
    <row r="23" spans="1:15" ht="30" customHeight="1" x14ac:dyDescent="0.2">
      <c r="A23" s="187" t="s">
        <v>15</v>
      </c>
      <c r="B23" s="178" t="s">
        <v>68</v>
      </c>
      <c r="C23" s="179" t="s">
        <v>69</v>
      </c>
      <c r="D23" s="180" t="s">
        <v>316</v>
      </c>
      <c r="E23" s="181">
        <f>'1105'!$G$16</f>
        <v>16194739.280000001</v>
      </c>
      <c r="F23" s="182">
        <f>'1105'!$G$18</f>
        <v>16430069.49</v>
      </c>
      <c r="G23" s="183">
        <f>'1105'!$G$22</f>
        <v>0</v>
      </c>
      <c r="H23" s="181">
        <f>'1105'!$G$24</f>
        <v>235330.20999999903</v>
      </c>
      <c r="I23" s="184">
        <f>'1105'!$G$26</f>
        <v>101852</v>
      </c>
      <c r="J23" s="185">
        <f t="shared" si="0"/>
        <v>133478.20999999903</v>
      </c>
      <c r="K23" s="183">
        <f t="shared" si="1"/>
        <v>0</v>
      </c>
      <c r="L23" s="181">
        <f>'1105'!$G$30</f>
        <v>10000</v>
      </c>
      <c r="M23" s="182">
        <f>'1105'!$G$31</f>
        <v>123478.21</v>
      </c>
      <c r="N23" s="186">
        <v>0</v>
      </c>
      <c r="O23" s="176"/>
    </row>
    <row r="24" spans="1:15" ht="30" customHeight="1" x14ac:dyDescent="0.2">
      <c r="A24" s="187" t="s">
        <v>16</v>
      </c>
      <c r="B24" s="189" t="s">
        <v>71</v>
      </c>
      <c r="C24" s="179" t="s">
        <v>72</v>
      </c>
      <c r="D24" s="180" t="s">
        <v>312</v>
      </c>
      <c r="E24" s="181">
        <f>'1120'!$G$16</f>
        <v>25972921.48</v>
      </c>
      <c r="F24" s="182">
        <f>'1120'!$G$18</f>
        <v>26196750.969999999</v>
      </c>
      <c r="G24" s="183">
        <f>'1120'!$G$22</f>
        <v>0</v>
      </c>
      <c r="H24" s="181">
        <f>'1120'!$G$24</f>
        <v>223829.48999999836</v>
      </c>
      <c r="I24" s="184">
        <f>'1120'!$G$26</f>
        <v>149518</v>
      </c>
      <c r="J24" s="185">
        <f t="shared" si="0"/>
        <v>74311.489999998361</v>
      </c>
      <c r="K24" s="183">
        <f t="shared" si="1"/>
        <v>0</v>
      </c>
      <c r="L24" s="181">
        <f>'1120'!$G$30</f>
        <v>5000</v>
      </c>
      <c r="M24" s="182">
        <f>'1120'!$G$31</f>
        <v>69311.490000000005</v>
      </c>
      <c r="N24" s="186">
        <v>0</v>
      </c>
      <c r="O24" s="176"/>
    </row>
    <row r="25" spans="1:15" ht="30" customHeight="1" x14ac:dyDescent="0.2">
      <c r="A25" s="187" t="s">
        <v>17</v>
      </c>
      <c r="B25" s="178" t="s">
        <v>74</v>
      </c>
      <c r="C25" s="179" t="s">
        <v>75</v>
      </c>
      <c r="D25" s="180" t="s">
        <v>319</v>
      </c>
      <c r="E25" s="181">
        <f>'1121'!$G$16</f>
        <v>23932617.310000002</v>
      </c>
      <c r="F25" s="182">
        <f>'1121'!$G$18</f>
        <v>24507705</v>
      </c>
      <c r="G25" s="183">
        <f>'1121'!$G$22</f>
        <v>3990</v>
      </c>
      <c r="H25" s="181">
        <f>'1121'!$G$24</f>
        <v>571097.68999999762</v>
      </c>
      <c r="I25" s="184">
        <f>'1121'!$G$26</f>
        <v>883734</v>
      </c>
      <c r="J25" s="185">
        <f t="shared" si="0"/>
        <v>0</v>
      </c>
      <c r="K25" s="183">
        <f t="shared" si="1"/>
        <v>-312636.31000000238</v>
      </c>
      <c r="L25" s="181">
        <f>'1121'!$G$30</f>
        <v>0</v>
      </c>
      <c r="M25" s="182">
        <f>'1121'!$G$31</f>
        <v>0</v>
      </c>
      <c r="N25" s="186">
        <v>0</v>
      </c>
      <c r="O25" s="176"/>
    </row>
    <row r="26" spans="1:15" ht="30" customHeight="1" x14ac:dyDescent="0.2">
      <c r="A26" s="187" t="s">
        <v>18</v>
      </c>
      <c r="B26" s="178" t="s">
        <v>77</v>
      </c>
      <c r="C26" s="179" t="s">
        <v>78</v>
      </c>
      <c r="D26" s="180" t="s">
        <v>316</v>
      </c>
      <c r="E26" s="181">
        <f>'1122'!$G$16</f>
        <v>41276064.780000001</v>
      </c>
      <c r="F26" s="182">
        <f>'1122'!$G$18</f>
        <v>42043104.039999999</v>
      </c>
      <c r="G26" s="183">
        <f>'1122'!$G$22</f>
        <v>-52780</v>
      </c>
      <c r="H26" s="181">
        <f>'1122'!$G$24</f>
        <v>819819.25999999791</v>
      </c>
      <c r="I26" s="184">
        <f>'1122'!$G$26</f>
        <v>647936.54</v>
      </c>
      <c r="J26" s="185">
        <f t="shared" si="0"/>
        <v>171882.71999999788</v>
      </c>
      <c r="K26" s="183">
        <f t="shared" si="1"/>
        <v>0</v>
      </c>
      <c r="L26" s="181">
        <f>'1122'!$G$30</f>
        <v>23000</v>
      </c>
      <c r="M26" s="182">
        <f>'1122'!$G$31</f>
        <v>148882.72</v>
      </c>
      <c r="N26" s="186">
        <v>0</v>
      </c>
      <c r="O26" s="176"/>
    </row>
    <row r="27" spans="1:15" ht="30" customHeight="1" x14ac:dyDescent="0.2">
      <c r="A27" s="187" t="s">
        <v>19</v>
      </c>
      <c r="B27" s="178" t="s">
        <v>79</v>
      </c>
      <c r="C27" s="179" t="s">
        <v>80</v>
      </c>
      <c r="D27" s="180" t="s">
        <v>313</v>
      </c>
      <c r="E27" s="181">
        <f>'1123'!$G$16</f>
        <v>39430634.969999999</v>
      </c>
      <c r="F27" s="182">
        <f>'1123'!$G$18</f>
        <v>39923003.609999999</v>
      </c>
      <c r="G27" s="183">
        <f>'1123'!$G$22</f>
        <v>0</v>
      </c>
      <c r="H27" s="181">
        <f>'1123'!$G$24</f>
        <v>492368.6400000006</v>
      </c>
      <c r="I27" s="184">
        <f>'1123'!$G$26</f>
        <v>360618</v>
      </c>
      <c r="J27" s="185">
        <f t="shared" si="0"/>
        <v>131750.6400000006</v>
      </c>
      <c r="K27" s="183">
        <f t="shared" si="1"/>
        <v>0</v>
      </c>
      <c r="L27" s="181">
        <f>'1123'!$G$30</f>
        <v>0</v>
      </c>
      <c r="M27" s="182">
        <f>'1123'!$G$31</f>
        <v>0</v>
      </c>
      <c r="N27" s="186">
        <v>131750.64000000001</v>
      </c>
      <c r="O27" s="176"/>
    </row>
    <row r="28" spans="1:15" ht="30" customHeight="1" x14ac:dyDescent="0.2">
      <c r="A28" s="187" t="s">
        <v>20</v>
      </c>
      <c r="B28" s="178" t="s">
        <v>82</v>
      </c>
      <c r="C28" s="179" t="s">
        <v>83</v>
      </c>
      <c r="D28" s="180" t="s">
        <v>313</v>
      </c>
      <c r="E28" s="181">
        <f>'1150'!$G$16</f>
        <v>23628655.16</v>
      </c>
      <c r="F28" s="182">
        <f>'1150'!$G$18</f>
        <v>23751323.34</v>
      </c>
      <c r="G28" s="183">
        <f>'1150'!$G$22</f>
        <v>0</v>
      </c>
      <c r="H28" s="181">
        <f>'1150'!$G$24</f>
        <v>122668.1799999997</v>
      </c>
      <c r="I28" s="184">
        <f>'1150'!$G$26</f>
        <v>0</v>
      </c>
      <c r="J28" s="185">
        <f t="shared" si="0"/>
        <v>122668.1799999997</v>
      </c>
      <c r="K28" s="183">
        <f t="shared" si="1"/>
        <v>0</v>
      </c>
      <c r="L28" s="181">
        <f>'1150'!$G$30</f>
        <v>0</v>
      </c>
      <c r="M28" s="182">
        <f>'1150'!$G$31</f>
        <v>122668.18</v>
      </c>
      <c r="N28" s="186">
        <v>0</v>
      </c>
      <c r="O28" s="176"/>
    </row>
    <row r="29" spans="1:15" ht="33" customHeight="1" x14ac:dyDescent="0.2">
      <c r="A29" s="187" t="s">
        <v>21</v>
      </c>
      <c r="B29" s="189" t="s">
        <v>85</v>
      </c>
      <c r="C29" s="179" t="s">
        <v>86</v>
      </c>
      <c r="D29" s="180" t="s">
        <v>320</v>
      </c>
      <c r="E29" s="181">
        <f>'1160'!$G$16</f>
        <v>61574367.239999995</v>
      </c>
      <c r="F29" s="182">
        <f>'1160'!$G$18</f>
        <v>61707007.600000001</v>
      </c>
      <c r="G29" s="183">
        <f>'1160'!$G$22</f>
        <v>0</v>
      </c>
      <c r="H29" s="181">
        <f>'1160'!$G$24</f>
        <v>132640.36000000685</v>
      </c>
      <c r="I29" s="184">
        <f>'1160'!$G$26</f>
        <v>68964</v>
      </c>
      <c r="J29" s="185">
        <f t="shared" si="0"/>
        <v>63676.360000006855</v>
      </c>
      <c r="K29" s="183">
        <f t="shared" si="1"/>
        <v>0</v>
      </c>
      <c r="L29" s="181">
        <f>'1160'!$G$30</f>
        <v>0</v>
      </c>
      <c r="M29" s="182">
        <f>'1160'!$G$31</f>
        <v>0</v>
      </c>
      <c r="N29" s="186">
        <v>63676.36</v>
      </c>
      <c r="O29" s="176"/>
    </row>
    <row r="30" spans="1:15" ht="30" customHeight="1" x14ac:dyDescent="0.2">
      <c r="A30" s="187" t="s">
        <v>22</v>
      </c>
      <c r="B30" s="178" t="s">
        <v>88</v>
      </c>
      <c r="C30" s="179" t="s">
        <v>89</v>
      </c>
      <c r="D30" s="180" t="s">
        <v>317</v>
      </c>
      <c r="E30" s="181">
        <f>'1200'!$G$16</f>
        <v>23387302.620000001</v>
      </c>
      <c r="F30" s="182">
        <f>'1200'!$G$18</f>
        <v>24025016.48</v>
      </c>
      <c r="G30" s="183">
        <f>'1200'!$G$22</f>
        <v>0</v>
      </c>
      <c r="H30" s="181">
        <f>'1200'!$G$24</f>
        <v>637713.8599999994</v>
      </c>
      <c r="I30" s="184">
        <f>'1200'!$G$26</f>
        <v>80628</v>
      </c>
      <c r="J30" s="185">
        <f t="shared" si="0"/>
        <v>557085.8599999994</v>
      </c>
      <c r="K30" s="183">
        <f t="shared" si="1"/>
        <v>0</v>
      </c>
      <c r="L30" s="181">
        <f>'1200'!$G$30</f>
        <v>40000</v>
      </c>
      <c r="M30" s="182">
        <f>'1200'!$G$31</f>
        <v>517085.86</v>
      </c>
      <c r="N30" s="186">
        <v>0</v>
      </c>
      <c r="O30" s="176"/>
    </row>
    <row r="31" spans="1:15" ht="30" customHeight="1" x14ac:dyDescent="0.2">
      <c r="A31" s="187" t="s">
        <v>23</v>
      </c>
      <c r="B31" s="178" t="s">
        <v>90</v>
      </c>
      <c r="C31" s="179" t="s">
        <v>91</v>
      </c>
      <c r="D31" s="180" t="s">
        <v>321</v>
      </c>
      <c r="E31" s="181">
        <f>'1201'!$G$16</f>
        <v>33862785.740000002</v>
      </c>
      <c r="F31" s="182">
        <f>'1201'!$G$18</f>
        <v>35167876.660000004</v>
      </c>
      <c r="G31" s="183">
        <f>'1201'!$G$22</f>
        <v>0</v>
      </c>
      <c r="H31" s="181">
        <f>'1201'!$G$24</f>
        <v>1305090.9200000018</v>
      </c>
      <c r="I31" s="184">
        <f>'1201'!$G$26</f>
        <v>1291454</v>
      </c>
      <c r="J31" s="185">
        <f t="shared" si="0"/>
        <v>13636.920000001788</v>
      </c>
      <c r="K31" s="183">
        <f t="shared" si="1"/>
        <v>0</v>
      </c>
      <c r="L31" s="181">
        <f>'1201'!$G$30</f>
        <v>4600</v>
      </c>
      <c r="M31" s="182">
        <f>'1201'!$G$31</f>
        <v>9036.92</v>
      </c>
      <c r="N31" s="186">
        <v>0</v>
      </c>
      <c r="O31" s="176"/>
    </row>
    <row r="32" spans="1:15" ht="30" customHeight="1" x14ac:dyDescent="0.2">
      <c r="A32" s="187" t="s">
        <v>24</v>
      </c>
      <c r="B32" s="178" t="s">
        <v>92</v>
      </c>
      <c r="C32" s="179" t="s">
        <v>93</v>
      </c>
      <c r="D32" s="180" t="s">
        <v>313</v>
      </c>
      <c r="E32" s="181">
        <f>'1202'!$G$16</f>
        <v>32448967.990000006</v>
      </c>
      <c r="F32" s="182">
        <f>'1202'!$G$18</f>
        <v>32840531.079999998</v>
      </c>
      <c r="G32" s="183">
        <f>'1202'!$G$22</f>
        <v>0</v>
      </c>
      <c r="H32" s="181">
        <f>'1202'!$G$24</f>
        <v>391563.0899999924</v>
      </c>
      <c r="I32" s="184">
        <f>'1202'!$G$26</f>
        <v>126634.08</v>
      </c>
      <c r="J32" s="185">
        <f t="shared" si="0"/>
        <v>264929.00999999238</v>
      </c>
      <c r="K32" s="183">
        <f t="shared" si="1"/>
        <v>0</v>
      </c>
      <c r="L32" s="181">
        <f>'1202'!$G$30</f>
        <v>10000</v>
      </c>
      <c r="M32" s="182">
        <f>'1202'!$G$31</f>
        <v>254929.01</v>
      </c>
      <c r="N32" s="186">
        <v>0</v>
      </c>
      <c r="O32" s="176"/>
    </row>
    <row r="33" spans="1:15" ht="30" customHeight="1" x14ac:dyDescent="0.2">
      <c r="A33" s="187" t="s">
        <v>25</v>
      </c>
      <c r="B33" s="178" t="s">
        <v>94</v>
      </c>
      <c r="C33" s="179" t="s">
        <v>95</v>
      </c>
      <c r="D33" s="180" t="s">
        <v>313</v>
      </c>
      <c r="E33" s="181">
        <f>'1204'!$G$16</f>
        <v>69902343.099999994</v>
      </c>
      <c r="F33" s="182">
        <f>'1204'!$G$18</f>
        <v>71774818.400000006</v>
      </c>
      <c r="G33" s="183">
        <f>'1204'!$G$22</f>
        <v>107020</v>
      </c>
      <c r="H33" s="181">
        <f>'1204'!$G$24</f>
        <v>1765455.3000000119</v>
      </c>
      <c r="I33" s="184">
        <f>'1204'!$G$26</f>
        <v>1509336</v>
      </c>
      <c r="J33" s="185">
        <f t="shared" si="0"/>
        <v>256119.30000001192</v>
      </c>
      <c r="K33" s="183">
        <f t="shared" si="1"/>
        <v>0</v>
      </c>
      <c r="L33" s="181">
        <f>'1204'!$G$30</f>
        <v>20000</v>
      </c>
      <c r="M33" s="182">
        <f>'1204'!$G$31</f>
        <v>236119.3</v>
      </c>
      <c r="N33" s="186">
        <v>0</v>
      </c>
      <c r="O33" s="176"/>
    </row>
    <row r="34" spans="1:15" ht="30" customHeight="1" x14ac:dyDescent="0.2">
      <c r="A34" s="187" t="s">
        <v>26</v>
      </c>
      <c r="B34" s="178" t="s">
        <v>97</v>
      </c>
      <c r="C34" s="179" t="s">
        <v>98</v>
      </c>
      <c r="D34" s="180" t="s">
        <v>313</v>
      </c>
      <c r="E34" s="181">
        <f>'1205'!$G$16</f>
        <v>25633651.23</v>
      </c>
      <c r="F34" s="182">
        <f>'1205'!$G$18</f>
        <v>27352716.899999999</v>
      </c>
      <c r="G34" s="183">
        <f>'1205'!$G$22</f>
        <v>4750</v>
      </c>
      <c r="H34" s="181">
        <f>'1205'!$G$24</f>
        <v>1714315.6699999981</v>
      </c>
      <c r="I34" s="184">
        <f>'1205'!$G$26</f>
        <v>1314871</v>
      </c>
      <c r="J34" s="185">
        <f t="shared" si="0"/>
        <v>399444.66999999806</v>
      </c>
      <c r="K34" s="183">
        <f t="shared" si="1"/>
        <v>0</v>
      </c>
      <c r="L34" s="181">
        <f>'1205'!$G$30</f>
        <v>40000</v>
      </c>
      <c r="M34" s="182">
        <f>'1205'!$G$31</f>
        <v>359444.67</v>
      </c>
      <c r="N34" s="186">
        <v>0</v>
      </c>
      <c r="O34" s="176"/>
    </row>
    <row r="35" spans="1:15" ht="30" customHeight="1" x14ac:dyDescent="0.2">
      <c r="A35" s="187" t="s">
        <v>27</v>
      </c>
      <c r="B35" s="178" t="s">
        <v>100</v>
      </c>
      <c r="C35" s="179" t="s">
        <v>101</v>
      </c>
      <c r="D35" s="180" t="s">
        <v>313</v>
      </c>
      <c r="E35" s="181">
        <f>'1206'!$G$16</f>
        <v>36281309.510000005</v>
      </c>
      <c r="F35" s="182">
        <f>'1206'!$G$18</f>
        <v>36281351.5</v>
      </c>
      <c r="G35" s="183">
        <f>'1206'!$G$22</f>
        <v>0</v>
      </c>
      <c r="H35" s="181">
        <f>'1206'!$G$24</f>
        <v>41.989999994635582</v>
      </c>
      <c r="I35" s="184">
        <f>'1206'!$G$26</f>
        <v>0</v>
      </c>
      <c r="J35" s="185">
        <f t="shared" si="0"/>
        <v>41.989999994635582</v>
      </c>
      <c r="K35" s="183">
        <f t="shared" si="1"/>
        <v>0</v>
      </c>
      <c r="L35" s="181">
        <f>'1206'!$G$30</f>
        <v>0</v>
      </c>
      <c r="M35" s="182">
        <f>'1206'!$G$31</f>
        <v>41.99</v>
      </c>
      <c r="N35" s="186">
        <v>0</v>
      </c>
      <c r="O35" s="176"/>
    </row>
    <row r="36" spans="1:15" ht="30" customHeight="1" x14ac:dyDescent="0.2">
      <c r="A36" s="187" t="s">
        <v>28</v>
      </c>
      <c r="B36" s="178" t="s">
        <v>102</v>
      </c>
      <c r="C36" s="179" t="s">
        <v>103</v>
      </c>
      <c r="D36" s="180" t="s">
        <v>312</v>
      </c>
      <c r="E36" s="181">
        <f>'1207'!$G$16</f>
        <v>35349476.649999999</v>
      </c>
      <c r="F36" s="182">
        <f>'1207'!$G$18</f>
        <v>35697396.100000001</v>
      </c>
      <c r="G36" s="183">
        <f>'1207'!$G$22</f>
        <v>64220</v>
      </c>
      <c r="H36" s="181">
        <f>'1207'!$G$24</f>
        <v>283699.45000000298</v>
      </c>
      <c r="I36" s="184">
        <f>'1207'!$G$26</f>
        <v>140904</v>
      </c>
      <c r="J36" s="185">
        <f t="shared" si="0"/>
        <v>142795.45000000298</v>
      </c>
      <c r="K36" s="183">
        <f t="shared" si="1"/>
        <v>0</v>
      </c>
      <c r="L36" s="181">
        <f>'1207'!$G$30</f>
        <v>40000</v>
      </c>
      <c r="M36" s="182">
        <f>'1207'!$G$31</f>
        <v>102795.45</v>
      </c>
      <c r="N36" s="186">
        <v>0</v>
      </c>
      <c r="O36" s="176"/>
    </row>
    <row r="37" spans="1:15" ht="30" customHeight="1" x14ac:dyDescent="0.2">
      <c r="A37" s="187" t="s">
        <v>29</v>
      </c>
      <c r="B37" s="178" t="s">
        <v>105</v>
      </c>
      <c r="C37" s="179" t="s">
        <v>106</v>
      </c>
      <c r="D37" s="180" t="s">
        <v>315</v>
      </c>
      <c r="E37" s="181">
        <f>'1208'!$G$16</f>
        <v>32939342.93</v>
      </c>
      <c r="F37" s="182">
        <f>'1208'!$G$18</f>
        <v>33246555.16</v>
      </c>
      <c r="G37" s="183">
        <f>'1208'!$G$22</f>
        <v>191828</v>
      </c>
      <c r="H37" s="181">
        <f>'1208'!$G$24</f>
        <v>115384.23000000045</v>
      </c>
      <c r="I37" s="184">
        <f>'1208'!$G$26</f>
        <v>85440</v>
      </c>
      <c r="J37" s="185">
        <f t="shared" si="0"/>
        <v>29944.230000000447</v>
      </c>
      <c r="K37" s="183">
        <f t="shared" si="1"/>
        <v>0</v>
      </c>
      <c r="L37" s="181">
        <f>'1208'!$G$30</f>
        <v>23955</v>
      </c>
      <c r="M37" s="182">
        <f>'1208'!$G$31</f>
        <v>5989.23</v>
      </c>
      <c r="N37" s="186">
        <v>0</v>
      </c>
      <c r="O37" s="176"/>
    </row>
    <row r="38" spans="1:15" ht="30" customHeight="1" x14ac:dyDescent="0.2">
      <c r="A38" s="187" t="s">
        <v>30</v>
      </c>
      <c r="B38" s="178" t="s">
        <v>107</v>
      </c>
      <c r="C38" s="179" t="s">
        <v>108</v>
      </c>
      <c r="D38" s="180" t="s">
        <v>313</v>
      </c>
      <c r="E38" s="181">
        <f>'1300'!$G$16</f>
        <v>17012612.879999999</v>
      </c>
      <c r="F38" s="182">
        <f>'1300'!$G$18</f>
        <v>17013162.379999999</v>
      </c>
      <c r="G38" s="183">
        <f>'1300'!$G$22</f>
        <v>0</v>
      </c>
      <c r="H38" s="181">
        <f>'1300'!$G$24</f>
        <v>549.5</v>
      </c>
      <c r="I38" s="184">
        <f>'1300'!$G$26</f>
        <v>0</v>
      </c>
      <c r="J38" s="185">
        <f t="shared" si="0"/>
        <v>549.5</v>
      </c>
      <c r="K38" s="183">
        <f t="shared" si="1"/>
        <v>0</v>
      </c>
      <c r="L38" s="181">
        <f>'1300'!$G$30</f>
        <v>0</v>
      </c>
      <c r="M38" s="182">
        <f>'1300'!$G$31</f>
        <v>549.5</v>
      </c>
      <c r="N38" s="186">
        <v>0</v>
      </c>
      <c r="O38" s="176"/>
    </row>
    <row r="39" spans="1:15" ht="30" customHeight="1" x14ac:dyDescent="0.2">
      <c r="A39" s="187" t="s">
        <v>31</v>
      </c>
      <c r="B39" s="178" t="s">
        <v>110</v>
      </c>
      <c r="C39" s="179" t="s">
        <v>111</v>
      </c>
      <c r="D39" s="180" t="s">
        <v>312</v>
      </c>
      <c r="E39" s="181">
        <f>'1301'!$G$16</f>
        <v>34900616.780000001</v>
      </c>
      <c r="F39" s="182">
        <f>'1301'!$G$18</f>
        <v>35634723.140000001</v>
      </c>
      <c r="G39" s="183">
        <f>'1301'!$G$22</f>
        <v>0</v>
      </c>
      <c r="H39" s="181">
        <f>'1301'!$G$24</f>
        <v>734106.3599999994</v>
      </c>
      <c r="I39" s="184">
        <f>'1301'!$G$26</f>
        <v>0</v>
      </c>
      <c r="J39" s="185">
        <f t="shared" si="0"/>
        <v>734106.3599999994</v>
      </c>
      <c r="K39" s="183">
        <f t="shared" si="1"/>
        <v>0</v>
      </c>
      <c r="L39" s="181">
        <f>'1301'!$G$30</f>
        <v>10000</v>
      </c>
      <c r="M39" s="182">
        <f>'1301'!$G$31</f>
        <v>724106.36</v>
      </c>
      <c r="N39" s="186">
        <v>0</v>
      </c>
      <c r="O39" s="176"/>
    </row>
    <row r="40" spans="1:15" ht="30" customHeight="1" x14ac:dyDescent="0.2">
      <c r="A40" s="187" t="s">
        <v>32</v>
      </c>
      <c r="B40" s="178" t="s">
        <v>112</v>
      </c>
      <c r="C40" s="179" t="s">
        <v>113</v>
      </c>
      <c r="D40" s="180" t="s">
        <v>313</v>
      </c>
      <c r="E40" s="181">
        <f>'1302'!$G$16</f>
        <v>5905983.75</v>
      </c>
      <c r="F40" s="182">
        <f>'1302'!$G$18</f>
        <v>6043459</v>
      </c>
      <c r="G40" s="183">
        <f>'1302'!$G$22</f>
        <v>0</v>
      </c>
      <c r="H40" s="181">
        <f>'1302'!$G$24</f>
        <v>137475.25</v>
      </c>
      <c r="I40" s="184">
        <f>'1302'!$G$26</f>
        <v>0</v>
      </c>
      <c r="J40" s="185">
        <f t="shared" si="0"/>
        <v>137475.25</v>
      </c>
      <c r="K40" s="183">
        <f t="shared" si="1"/>
        <v>0</v>
      </c>
      <c r="L40" s="181">
        <f>'1302'!$G$30</f>
        <v>10000</v>
      </c>
      <c r="M40" s="182">
        <f>'1302'!$G$31</f>
        <v>127475.25</v>
      </c>
      <c r="N40" s="186">
        <v>0</v>
      </c>
      <c r="O40" s="176"/>
    </row>
    <row r="41" spans="1:15" ht="30" customHeight="1" x14ac:dyDescent="0.2">
      <c r="A41" s="187" t="s">
        <v>33</v>
      </c>
      <c r="B41" s="178" t="s">
        <v>114</v>
      </c>
      <c r="C41" s="179" t="s">
        <v>115</v>
      </c>
      <c r="D41" s="180" t="s">
        <v>317</v>
      </c>
      <c r="E41" s="181">
        <f>'1303'!$G$16</f>
        <v>8982556.7400000002</v>
      </c>
      <c r="F41" s="182">
        <f>'1303'!$G$18</f>
        <v>9085948</v>
      </c>
      <c r="G41" s="183">
        <f>'1303'!$G$22</f>
        <v>0</v>
      </c>
      <c r="H41" s="181">
        <f>'1303'!$G$24</f>
        <v>103391.25999999978</v>
      </c>
      <c r="I41" s="184">
        <f>'1303'!$G$26</f>
        <v>0</v>
      </c>
      <c r="J41" s="185">
        <f t="shared" si="0"/>
        <v>103391.25999999978</v>
      </c>
      <c r="K41" s="183">
        <f t="shared" si="1"/>
        <v>0</v>
      </c>
      <c r="L41" s="181">
        <f>'1303'!$G$30</f>
        <v>10000</v>
      </c>
      <c r="M41" s="182">
        <f>'1303'!$G$31</f>
        <v>93391.26</v>
      </c>
      <c r="N41" s="186">
        <v>0</v>
      </c>
      <c r="O41" s="176"/>
    </row>
    <row r="42" spans="1:15" ht="30" customHeight="1" x14ac:dyDescent="0.2">
      <c r="A42" s="187" t="s">
        <v>34</v>
      </c>
      <c r="B42" s="178" t="s">
        <v>116</v>
      </c>
      <c r="C42" s="179" t="s">
        <v>117</v>
      </c>
      <c r="D42" s="180" t="s">
        <v>316</v>
      </c>
      <c r="E42" s="181">
        <f>'1304'!$G$16</f>
        <v>14137088.619999999</v>
      </c>
      <c r="F42" s="182">
        <f>'1304'!$G$18</f>
        <v>14141513.83</v>
      </c>
      <c r="G42" s="183">
        <f>'1304'!$G$22</f>
        <v>0</v>
      </c>
      <c r="H42" s="181">
        <f>'1304'!$G$24</f>
        <v>4425.2100000008941</v>
      </c>
      <c r="I42" s="184">
        <f>'1304'!$G$26</f>
        <v>0</v>
      </c>
      <c r="J42" s="185">
        <f t="shared" si="0"/>
        <v>4425.2100000008941</v>
      </c>
      <c r="K42" s="183">
        <f t="shared" si="1"/>
        <v>0</v>
      </c>
      <c r="L42" s="181">
        <f>'1304'!$G$30</f>
        <v>0</v>
      </c>
      <c r="M42" s="182">
        <f>'1304'!$G$31</f>
        <v>4425.21</v>
      </c>
      <c r="N42" s="186">
        <v>0</v>
      </c>
      <c r="O42" s="176"/>
    </row>
    <row r="43" spans="1:15" ht="30" customHeight="1" x14ac:dyDescent="0.2">
      <c r="A43" s="187" t="s">
        <v>35</v>
      </c>
      <c r="B43" s="178" t="s">
        <v>119</v>
      </c>
      <c r="C43" s="179" t="s">
        <v>120</v>
      </c>
      <c r="D43" s="180" t="s">
        <v>322</v>
      </c>
      <c r="E43" s="181">
        <f>'1350'!$G$16</f>
        <v>21868192.300000001</v>
      </c>
      <c r="F43" s="182">
        <f>'1350'!$G$18</f>
        <v>22024094.77</v>
      </c>
      <c r="G43" s="183">
        <f>'1350'!$G$22</f>
        <v>239.99999999999997</v>
      </c>
      <c r="H43" s="181">
        <f>'1350'!$G$24</f>
        <v>155662.46999999881</v>
      </c>
      <c r="I43" s="184">
        <f>'1350'!$G$26</f>
        <v>0</v>
      </c>
      <c r="J43" s="185">
        <f t="shared" si="0"/>
        <v>155662.46999999881</v>
      </c>
      <c r="K43" s="183">
        <f t="shared" si="1"/>
        <v>0</v>
      </c>
      <c r="L43" s="181">
        <f>'1350'!$G$30</f>
        <v>20000</v>
      </c>
      <c r="M43" s="182">
        <f>'1350'!$G$31</f>
        <v>135662.47</v>
      </c>
      <c r="N43" s="186">
        <v>0</v>
      </c>
      <c r="O43" s="176"/>
    </row>
    <row r="44" spans="1:15" ht="30" customHeight="1" x14ac:dyDescent="0.2">
      <c r="A44" s="187" t="s">
        <v>36</v>
      </c>
      <c r="B44" s="178" t="s">
        <v>121</v>
      </c>
      <c r="C44" s="179" t="s">
        <v>122</v>
      </c>
      <c r="D44" s="180" t="s">
        <v>317</v>
      </c>
      <c r="E44" s="181">
        <f>'1351'!$G$16</f>
        <v>6423618.8100000005</v>
      </c>
      <c r="F44" s="182">
        <f>'1351'!$G$18</f>
        <v>6627707.7699999996</v>
      </c>
      <c r="G44" s="183">
        <f>'1351'!$G$22</f>
        <v>0</v>
      </c>
      <c r="H44" s="181">
        <f>'1351'!$G$24</f>
        <v>204088.95999999903</v>
      </c>
      <c r="I44" s="184">
        <f>'1351'!$G$26</f>
        <v>0</v>
      </c>
      <c r="J44" s="185">
        <f t="shared" si="0"/>
        <v>204088.95999999903</v>
      </c>
      <c r="K44" s="183">
        <f t="shared" si="1"/>
        <v>0</v>
      </c>
      <c r="L44" s="181">
        <f>'1351'!$G$30</f>
        <v>10000</v>
      </c>
      <c r="M44" s="182">
        <f>'1351'!$G$31</f>
        <v>194088.95999999999</v>
      </c>
      <c r="N44" s="186">
        <v>0</v>
      </c>
      <c r="O44" s="176"/>
    </row>
    <row r="45" spans="1:15" ht="30" customHeight="1" x14ac:dyDescent="0.2">
      <c r="A45" s="187" t="s">
        <v>37</v>
      </c>
      <c r="B45" s="178" t="s">
        <v>123</v>
      </c>
      <c r="C45" s="179" t="s">
        <v>124</v>
      </c>
      <c r="D45" s="180" t="s">
        <v>316</v>
      </c>
      <c r="E45" s="181">
        <f>'1352'!$G$16</f>
        <v>6459384.0199999996</v>
      </c>
      <c r="F45" s="182">
        <f>'1352'!$G$18</f>
        <v>6478314.6100000003</v>
      </c>
      <c r="G45" s="183">
        <f>'1352'!$G$22</f>
        <v>0</v>
      </c>
      <c r="H45" s="181">
        <f>'1352'!$G$24</f>
        <v>18930.590000000782</v>
      </c>
      <c r="I45" s="184">
        <f>'1352'!$G$26</f>
        <v>0</v>
      </c>
      <c r="J45" s="185">
        <f t="shared" si="0"/>
        <v>18930.590000000782</v>
      </c>
      <c r="K45" s="183">
        <f t="shared" si="1"/>
        <v>0</v>
      </c>
      <c r="L45" s="181">
        <f>'1352'!$G$30</f>
        <v>5000</v>
      </c>
      <c r="M45" s="182">
        <f>'1352'!$G$31</f>
        <v>13930.59</v>
      </c>
      <c r="N45" s="186">
        <v>0</v>
      </c>
      <c r="O45" s="176"/>
    </row>
    <row r="46" spans="1:15" ht="30" customHeight="1" x14ac:dyDescent="0.2">
      <c r="A46" s="187" t="s">
        <v>38</v>
      </c>
      <c r="B46" s="178" t="s">
        <v>126</v>
      </c>
      <c r="C46" s="179" t="s">
        <v>127</v>
      </c>
      <c r="D46" s="180" t="s">
        <v>312</v>
      </c>
      <c r="E46" s="181">
        <f>'1400'!$G$16</f>
        <v>19698454.82</v>
      </c>
      <c r="F46" s="182">
        <f>'1400'!$G$18</f>
        <v>19699093.219999999</v>
      </c>
      <c r="G46" s="183">
        <f>'1400'!$G$22</f>
        <v>0</v>
      </c>
      <c r="H46" s="181">
        <f>'1400'!$G$24</f>
        <v>638.39999999850988</v>
      </c>
      <c r="I46" s="184">
        <f>'1400'!$G$26</f>
        <v>0</v>
      </c>
      <c r="J46" s="185">
        <f t="shared" si="0"/>
        <v>638.39999999850988</v>
      </c>
      <c r="K46" s="183">
        <f t="shared" si="1"/>
        <v>0</v>
      </c>
      <c r="L46" s="181">
        <f>'1400'!$G$30</f>
        <v>0</v>
      </c>
      <c r="M46" s="182">
        <f>'1400'!$G$31</f>
        <v>638.4</v>
      </c>
      <c r="N46" s="186">
        <v>0</v>
      </c>
      <c r="O46" s="176"/>
    </row>
    <row r="47" spans="1:15" ht="36.950000000000003" customHeight="1" x14ac:dyDescent="0.2">
      <c r="A47" s="187" t="s">
        <v>39</v>
      </c>
      <c r="B47" s="189" t="s">
        <v>128</v>
      </c>
      <c r="C47" s="179" t="s">
        <v>127</v>
      </c>
      <c r="D47" s="180" t="s">
        <v>312</v>
      </c>
      <c r="E47" s="181">
        <f>'1450'!$G$16</f>
        <v>42637511.019999996</v>
      </c>
      <c r="F47" s="182">
        <f>'1450'!$G$18</f>
        <v>42339483.43</v>
      </c>
      <c r="G47" s="183">
        <f>'1450'!$G$22</f>
        <v>0</v>
      </c>
      <c r="H47" s="181">
        <f>'1450'!$G$24</f>
        <v>-298027.58999999613</v>
      </c>
      <c r="I47" s="184">
        <f>'1450'!$G$26</f>
        <v>0</v>
      </c>
      <c r="J47" s="185">
        <f t="shared" si="0"/>
        <v>0</v>
      </c>
      <c r="K47" s="183">
        <f t="shared" si="1"/>
        <v>-298027.58999999613</v>
      </c>
      <c r="L47" s="181">
        <f>'1450'!$G$30</f>
        <v>0</v>
      </c>
      <c r="M47" s="182">
        <f>'1450'!$G$31</f>
        <v>0</v>
      </c>
      <c r="N47" s="186">
        <v>0</v>
      </c>
      <c r="O47" s="176"/>
    </row>
    <row r="48" spans="1:15" ht="30" customHeight="1" thickBot="1" x14ac:dyDescent="0.25">
      <c r="A48" s="190">
        <v>1420</v>
      </c>
      <c r="B48" s="191" t="s">
        <v>175</v>
      </c>
      <c r="C48" s="192" t="s">
        <v>200</v>
      </c>
      <c r="D48" s="193" t="s">
        <v>313</v>
      </c>
      <c r="E48" s="194">
        <f>'1420'!$G$16</f>
        <v>24992084.380000003</v>
      </c>
      <c r="F48" s="195">
        <f>'1420'!$G$18</f>
        <v>25158368.82</v>
      </c>
      <c r="G48" s="196">
        <f>'1420'!$G$22</f>
        <v>68330</v>
      </c>
      <c r="H48" s="194">
        <f>'1420'!$G$24</f>
        <v>97954.439999997616</v>
      </c>
      <c r="I48" s="197">
        <f>'1420'!$G$26</f>
        <v>0</v>
      </c>
      <c r="J48" s="198">
        <f t="shared" si="0"/>
        <v>97954.439999997616</v>
      </c>
      <c r="K48" s="196">
        <f t="shared" si="1"/>
        <v>0</v>
      </c>
      <c r="L48" s="194">
        <f>'1420'!$G$30</f>
        <v>10000</v>
      </c>
      <c r="M48" s="195">
        <f>'1420'!$G$31</f>
        <v>87954.44</v>
      </c>
      <c r="N48" s="199">
        <v>0</v>
      </c>
      <c r="O48" s="176"/>
    </row>
    <row r="49" spans="1:14" ht="15.75" thickTop="1" x14ac:dyDescent="0.25">
      <c r="A49" s="200" t="s">
        <v>195</v>
      </c>
      <c r="B49" s="201"/>
      <c r="C49" s="202"/>
      <c r="D49" s="202" t="s">
        <v>324</v>
      </c>
      <c r="E49" s="203">
        <f t="shared" ref="E49:N49" si="2">SUM(E11:E48)</f>
        <v>1072898706.1199999</v>
      </c>
      <c r="F49" s="204">
        <f t="shared" si="2"/>
        <v>1084962839.6100001</v>
      </c>
      <c r="G49" s="205">
        <f t="shared" si="2"/>
        <v>579618</v>
      </c>
      <c r="H49" s="203">
        <f t="shared" si="2"/>
        <v>11484515.489999998</v>
      </c>
      <c r="I49" s="204">
        <f t="shared" si="2"/>
        <v>7151273.5800000001</v>
      </c>
      <c r="J49" s="206">
        <f t="shared" si="2"/>
        <v>4948988.8499999894</v>
      </c>
      <c r="K49" s="205">
        <f>SUM(K11:K48)</f>
        <v>-615746.93999999017</v>
      </c>
      <c r="L49" s="203">
        <f t="shared" si="2"/>
        <v>333555</v>
      </c>
      <c r="M49" s="361">
        <f t="shared" si="2"/>
        <v>4412969.6300000008</v>
      </c>
      <c r="N49" s="205">
        <f t="shared" si="2"/>
        <v>202464.22000000003</v>
      </c>
    </row>
    <row r="50" spans="1:14" ht="15.75" customHeight="1" thickBot="1" x14ac:dyDescent="0.25">
      <c r="A50" s="207"/>
      <c r="B50" s="208"/>
      <c r="C50" s="209"/>
      <c r="D50" s="209"/>
      <c r="E50" s="210"/>
      <c r="F50" s="211"/>
      <c r="G50" s="212"/>
      <c r="H50" s="213"/>
      <c r="I50" s="211"/>
      <c r="J50" s="214" t="s">
        <v>196</v>
      </c>
      <c r="K50" s="215">
        <f>J49+K49</f>
        <v>4333241.9099999992</v>
      </c>
      <c r="L50" s="359" t="s">
        <v>197</v>
      </c>
      <c r="M50" s="360"/>
      <c r="N50" s="216">
        <f>L49+M49+N49</f>
        <v>4948988.8500000006</v>
      </c>
    </row>
    <row r="51" spans="1:14" ht="15.75" customHeight="1" thickTop="1" x14ac:dyDescent="0.2">
      <c r="A51" s="217"/>
      <c r="B51" s="217"/>
      <c r="C51" s="218"/>
      <c r="D51" s="218"/>
      <c r="E51" s="219"/>
      <c r="F51" s="220"/>
      <c r="G51" s="220"/>
      <c r="H51" s="220"/>
      <c r="I51" s="220"/>
      <c r="J51" s="221"/>
      <c r="K51" s="204"/>
      <c r="L51" s="222"/>
      <c r="M51" s="223"/>
      <c r="N51" s="204"/>
    </row>
    <row r="52" spans="1:14" ht="14.25" x14ac:dyDescent="0.2">
      <c r="A52" s="224" t="s">
        <v>328</v>
      </c>
      <c r="B52" s="224"/>
      <c r="C52" s="224"/>
      <c r="D52" s="224"/>
      <c r="E52" s="225"/>
      <c r="F52" s="226"/>
      <c r="G52" s="226"/>
      <c r="H52" s="226"/>
      <c r="I52" s="226"/>
      <c r="J52" s="226"/>
      <c r="K52" s="133"/>
      <c r="L52" s="138"/>
      <c r="N52" s="176"/>
    </row>
    <row r="53" spans="1:14" ht="14.25" customHeight="1" x14ac:dyDescent="0.2">
      <c r="A53" s="224"/>
      <c r="B53" s="227"/>
      <c r="C53" s="227" t="s">
        <v>229</v>
      </c>
      <c r="D53" s="227"/>
      <c r="E53" s="227"/>
      <c r="F53" s="227"/>
      <c r="G53" s="227"/>
      <c r="H53" s="362">
        <f>SUMIF(H11:H48,"&gt;0")</f>
        <v>11782543.079999994</v>
      </c>
      <c r="I53" s="362"/>
      <c r="J53" s="133" t="s">
        <v>198</v>
      </c>
      <c r="K53" s="133"/>
      <c r="L53" s="138"/>
    </row>
    <row r="54" spans="1:14" ht="14.25" customHeight="1" x14ac:dyDescent="0.2">
      <c r="A54" s="224"/>
      <c r="B54" s="227"/>
      <c r="C54" s="131" t="s">
        <v>329</v>
      </c>
      <c r="D54" s="138"/>
      <c r="E54" s="228"/>
      <c r="F54" s="228"/>
      <c r="G54" s="228"/>
      <c r="H54" s="362">
        <f>SUMIF(H11:H48,"&lt;0")</f>
        <v>-298027.58999999613</v>
      </c>
      <c r="I54" s="362"/>
      <c r="J54" s="133" t="s">
        <v>198</v>
      </c>
      <c r="K54" s="133"/>
      <c r="L54" s="138"/>
    </row>
    <row r="55" spans="1:14" ht="14.25" customHeight="1" x14ac:dyDescent="0.2">
      <c r="A55" s="224"/>
      <c r="B55" s="227"/>
      <c r="C55" s="138" t="s">
        <v>330</v>
      </c>
      <c r="D55" s="138"/>
      <c r="E55" s="228"/>
      <c r="F55" s="228"/>
      <c r="G55" s="228"/>
      <c r="H55" s="227"/>
      <c r="I55" s="227"/>
      <c r="J55" s="226"/>
      <c r="K55" s="229"/>
      <c r="L55" s="138"/>
      <c r="N55" s="176"/>
    </row>
    <row r="56" spans="1:14" ht="14.25" x14ac:dyDescent="0.2">
      <c r="A56" s="224"/>
      <c r="B56" s="227"/>
      <c r="C56" s="227"/>
      <c r="D56" s="227"/>
      <c r="E56" s="227"/>
      <c r="F56" s="227"/>
      <c r="G56" s="227"/>
      <c r="H56" s="227"/>
      <c r="I56" s="227"/>
      <c r="J56" s="226"/>
      <c r="K56" s="133"/>
      <c r="L56" s="138"/>
    </row>
    <row r="57" spans="1:14" ht="14.25" x14ac:dyDescent="0.2">
      <c r="A57" s="224" t="s">
        <v>199</v>
      </c>
      <c r="B57" s="227"/>
      <c r="C57" s="227"/>
      <c r="D57" s="227"/>
      <c r="E57" s="227"/>
      <c r="F57" s="227"/>
      <c r="G57" s="227"/>
      <c r="H57" s="227"/>
      <c r="I57" s="227"/>
      <c r="J57" s="226"/>
      <c r="K57" s="133"/>
      <c r="L57" s="138"/>
    </row>
    <row r="58" spans="1:14" ht="14.25" x14ac:dyDescent="0.2">
      <c r="A58" s="226"/>
      <c r="B58" s="226"/>
      <c r="C58" s="138" t="s">
        <v>228</v>
      </c>
      <c r="D58" s="224"/>
      <c r="E58" s="226"/>
      <c r="F58" s="226"/>
      <c r="G58" s="226"/>
      <c r="H58" s="363">
        <f>SUMIF(J11:J48,"&gt;0")</f>
        <v>4948988.8499999894</v>
      </c>
      <c r="I58" s="363"/>
      <c r="J58" s="133" t="s">
        <v>198</v>
      </c>
    </row>
    <row r="59" spans="1:14" s="130" customFormat="1" ht="14.25" x14ac:dyDescent="0.2">
      <c r="A59" s="226"/>
      <c r="B59" s="226"/>
      <c r="C59" s="133" t="s">
        <v>331</v>
      </c>
      <c r="D59" s="133"/>
      <c r="E59" s="133"/>
      <c r="F59" s="133"/>
      <c r="G59" s="133"/>
      <c r="H59" s="363">
        <f>SUMIF(K11:K48,"&lt;0")</f>
        <v>-615746.93999999017</v>
      </c>
      <c r="I59" s="363"/>
      <c r="J59" s="133" t="s">
        <v>198</v>
      </c>
      <c r="L59" s="127"/>
      <c r="M59" s="127"/>
      <c r="N59" s="127"/>
    </row>
    <row r="60" spans="1:14" x14ac:dyDescent="0.2">
      <c r="C60" s="138" t="s">
        <v>330</v>
      </c>
      <c r="D60" s="230"/>
      <c r="E60" s="133"/>
      <c r="F60" s="133"/>
      <c r="G60" s="133"/>
      <c r="H60" s="133"/>
      <c r="I60" s="133"/>
    </row>
    <row r="61" spans="1:14" s="130" customFormat="1" ht="15" x14ac:dyDescent="0.2">
      <c r="A61" s="231"/>
      <c r="B61" s="231"/>
      <c r="C61" s="131"/>
      <c r="D61" s="131"/>
      <c r="E61" s="133"/>
      <c r="F61" s="133"/>
      <c r="G61" s="133"/>
      <c r="H61" s="133"/>
      <c r="I61" s="133"/>
      <c r="L61" s="127"/>
      <c r="M61" s="127"/>
      <c r="N61" s="127"/>
    </row>
    <row r="62" spans="1:14" s="130" customFormat="1" ht="15" x14ac:dyDescent="0.2">
      <c r="A62" s="231"/>
      <c r="B62" s="231"/>
      <c r="C62" s="131"/>
      <c r="D62" s="131"/>
      <c r="E62" s="133"/>
      <c r="F62" s="133"/>
      <c r="G62" s="133"/>
      <c r="H62" s="133"/>
      <c r="I62" s="133"/>
      <c r="L62" s="127"/>
      <c r="M62" s="127"/>
      <c r="N62" s="127"/>
    </row>
    <row r="63" spans="1:14" s="130" customFormat="1" ht="15" x14ac:dyDescent="0.2">
      <c r="A63" s="231"/>
      <c r="B63" s="231"/>
      <c r="C63" s="131"/>
      <c r="D63" s="131"/>
      <c r="L63" s="127"/>
      <c r="M63" s="127"/>
      <c r="N63" s="127"/>
    </row>
    <row r="64" spans="1:14" s="130" customFormat="1" ht="15.75" x14ac:dyDescent="0.25">
      <c r="A64" s="231"/>
      <c r="B64" s="231"/>
      <c r="C64" s="131"/>
      <c r="D64" s="131"/>
      <c r="I64" s="232"/>
      <c r="J64" s="232"/>
      <c r="K64" s="232"/>
      <c r="L64" s="232"/>
      <c r="M64" s="127"/>
      <c r="N64" s="127"/>
    </row>
    <row r="65" spans="1:14" s="131" customFormat="1" ht="15.75" x14ac:dyDescent="0.25">
      <c r="A65" s="231"/>
      <c r="B65" s="231"/>
      <c r="E65" s="130"/>
      <c r="F65" s="130"/>
      <c r="G65" s="130"/>
      <c r="H65" s="130"/>
      <c r="I65" s="232"/>
      <c r="J65" s="232"/>
      <c r="K65" s="232"/>
      <c r="L65" s="232"/>
      <c r="M65" s="127"/>
      <c r="N65" s="127"/>
    </row>
    <row r="66" spans="1:14" s="131" customFormat="1" ht="15.75" x14ac:dyDescent="0.25">
      <c r="A66" s="231"/>
      <c r="B66" s="231"/>
      <c r="E66" s="130"/>
      <c r="F66" s="130"/>
      <c r="G66" s="130"/>
      <c r="H66" s="130"/>
      <c r="I66" s="232"/>
      <c r="J66" s="232"/>
      <c r="K66" s="232"/>
      <c r="L66" s="232"/>
      <c r="M66" s="127"/>
      <c r="N66" s="127"/>
    </row>
    <row r="67" spans="1:14" s="131" customFormat="1" ht="15.75" x14ac:dyDescent="0.25">
      <c r="A67" s="231"/>
      <c r="B67" s="231"/>
      <c r="E67" s="130"/>
      <c r="F67" s="130"/>
      <c r="G67" s="130"/>
      <c r="H67" s="130"/>
      <c r="I67" s="232"/>
      <c r="J67" s="232"/>
      <c r="K67" s="232"/>
      <c r="L67" s="232"/>
      <c r="M67" s="127"/>
      <c r="N67" s="127"/>
    </row>
    <row r="68" spans="1:14" s="131" customFormat="1" ht="15.75" x14ac:dyDescent="0.25">
      <c r="A68" s="231"/>
      <c r="B68" s="231"/>
      <c r="E68" s="130"/>
      <c r="F68" s="130"/>
      <c r="G68" s="130"/>
      <c r="H68" s="130"/>
      <c r="I68" s="232"/>
      <c r="J68" s="232"/>
      <c r="K68" s="232"/>
      <c r="L68" s="232"/>
      <c r="M68" s="127"/>
      <c r="N68" s="127"/>
    </row>
    <row r="69" spans="1:14" s="131" customFormat="1" ht="15.75" x14ac:dyDescent="0.25">
      <c r="A69" s="231"/>
      <c r="B69" s="231"/>
      <c r="E69" s="130"/>
      <c r="F69" s="130"/>
      <c r="G69" s="130"/>
      <c r="H69" s="130"/>
      <c r="I69" s="232"/>
      <c r="J69" s="232"/>
      <c r="K69" s="232"/>
      <c r="L69" s="232"/>
      <c r="M69" s="127"/>
      <c r="N69" s="127"/>
    </row>
    <row r="70" spans="1:14" s="131" customFormat="1" ht="15.75" x14ac:dyDescent="0.25">
      <c r="A70" s="231"/>
      <c r="B70" s="231"/>
      <c r="E70" s="130"/>
      <c r="F70" s="130"/>
      <c r="G70" s="130"/>
      <c r="H70" s="130"/>
      <c r="I70" s="232"/>
      <c r="J70" s="232"/>
      <c r="K70" s="232"/>
      <c r="L70" s="232"/>
      <c r="M70" s="127"/>
      <c r="N70" s="127"/>
    </row>
    <row r="71" spans="1:14" s="131" customFormat="1" ht="15.75" x14ac:dyDescent="0.25">
      <c r="A71" s="231"/>
      <c r="B71" s="231"/>
      <c r="E71" s="130"/>
      <c r="F71" s="130"/>
      <c r="G71" s="130"/>
      <c r="H71" s="130"/>
      <c r="I71" s="232"/>
      <c r="J71" s="232"/>
      <c r="K71" s="232"/>
      <c r="L71" s="232"/>
      <c r="M71" s="127"/>
      <c r="N71" s="127"/>
    </row>
    <row r="72" spans="1:14" s="131" customFormat="1" ht="15.75" x14ac:dyDescent="0.25">
      <c r="A72" s="231"/>
      <c r="B72" s="231"/>
      <c r="E72" s="130"/>
      <c r="F72" s="130"/>
      <c r="G72" s="130"/>
      <c r="H72" s="130"/>
      <c r="I72" s="232"/>
      <c r="J72" s="232"/>
      <c r="K72" s="232"/>
      <c r="L72" s="232"/>
      <c r="M72" s="127"/>
      <c r="N72" s="127"/>
    </row>
    <row r="73" spans="1:14" s="131" customFormat="1" ht="15.75" x14ac:dyDescent="0.25">
      <c r="A73" s="231"/>
      <c r="B73" s="231"/>
      <c r="E73" s="130"/>
      <c r="F73" s="130"/>
      <c r="G73" s="130"/>
      <c r="H73" s="130"/>
      <c r="I73" s="232"/>
      <c r="J73" s="232"/>
      <c r="K73" s="232"/>
      <c r="L73" s="232"/>
      <c r="M73" s="127"/>
      <c r="N73" s="127"/>
    </row>
    <row r="74" spans="1:14" s="131" customFormat="1" ht="15.75" x14ac:dyDescent="0.25">
      <c r="A74" s="231"/>
      <c r="B74" s="231"/>
      <c r="E74" s="130"/>
      <c r="F74" s="130"/>
      <c r="G74" s="130"/>
      <c r="H74" s="130"/>
      <c r="I74" s="232"/>
      <c r="J74" s="232"/>
      <c r="K74" s="232"/>
      <c r="L74" s="232"/>
      <c r="M74" s="127"/>
      <c r="N74" s="127"/>
    </row>
    <row r="75" spans="1:14" s="131" customFormat="1" ht="15.75" x14ac:dyDescent="0.25">
      <c r="A75" s="231"/>
      <c r="B75" s="231"/>
      <c r="E75" s="130"/>
      <c r="F75" s="130"/>
      <c r="G75" s="130"/>
      <c r="H75" s="130"/>
      <c r="I75" s="232"/>
      <c r="J75" s="232"/>
      <c r="K75" s="232"/>
      <c r="L75" s="232"/>
      <c r="M75" s="127"/>
      <c r="N75" s="127"/>
    </row>
    <row r="76" spans="1:14" s="131" customFormat="1" ht="15.75" x14ac:dyDescent="0.25">
      <c r="A76" s="231"/>
      <c r="B76" s="231"/>
      <c r="E76" s="130"/>
      <c r="F76" s="130"/>
      <c r="G76" s="130"/>
      <c r="H76" s="130"/>
      <c r="I76" s="232"/>
      <c r="J76" s="232"/>
      <c r="K76" s="232"/>
      <c r="L76" s="232"/>
      <c r="M76" s="127"/>
      <c r="N76" s="127"/>
    </row>
    <row r="77" spans="1:14" s="131" customFormat="1" ht="15.75" x14ac:dyDescent="0.25">
      <c r="A77" s="231"/>
      <c r="B77" s="231"/>
      <c r="E77" s="130"/>
      <c r="F77" s="130"/>
      <c r="G77" s="130"/>
      <c r="H77" s="130"/>
      <c r="I77" s="232"/>
      <c r="J77" s="232"/>
      <c r="K77" s="232"/>
      <c r="L77" s="232"/>
      <c r="M77" s="127"/>
      <c r="N77" s="127"/>
    </row>
    <row r="78" spans="1:14" s="131" customFormat="1" ht="15.75" x14ac:dyDescent="0.25">
      <c r="A78" s="231"/>
      <c r="B78" s="231"/>
      <c r="E78" s="130"/>
      <c r="F78" s="130"/>
      <c r="G78" s="130"/>
      <c r="H78" s="130"/>
      <c r="I78" s="232"/>
      <c r="J78" s="232"/>
      <c r="K78" s="232"/>
      <c r="L78" s="232"/>
      <c r="M78" s="127"/>
      <c r="N78" s="127"/>
    </row>
    <row r="79" spans="1:14" s="131" customFormat="1" ht="15.75" x14ac:dyDescent="0.25">
      <c r="A79" s="231"/>
      <c r="B79" s="231"/>
      <c r="E79" s="130"/>
      <c r="F79" s="130"/>
      <c r="G79" s="130"/>
      <c r="H79" s="130"/>
      <c r="I79" s="232"/>
      <c r="J79" s="232"/>
      <c r="K79" s="232"/>
      <c r="L79" s="232"/>
      <c r="M79" s="127"/>
      <c r="N79" s="127"/>
    </row>
    <row r="80" spans="1:14" s="131" customFormat="1" ht="15.75" x14ac:dyDescent="0.25">
      <c r="A80" s="231"/>
      <c r="B80" s="231"/>
      <c r="E80" s="130"/>
      <c r="F80" s="130"/>
      <c r="G80" s="130"/>
      <c r="H80" s="130"/>
      <c r="I80" s="232"/>
      <c r="J80" s="232"/>
      <c r="K80" s="232"/>
      <c r="L80" s="232"/>
      <c r="M80" s="127"/>
      <c r="N80" s="127"/>
    </row>
    <row r="81" spans="1:14" s="131" customFormat="1" ht="15.75" x14ac:dyDescent="0.25">
      <c r="A81" s="231"/>
      <c r="B81" s="231"/>
      <c r="E81" s="130"/>
      <c r="F81" s="130"/>
      <c r="G81" s="130"/>
      <c r="H81" s="130"/>
      <c r="I81" s="232"/>
      <c r="J81" s="232"/>
      <c r="K81" s="232"/>
      <c r="L81" s="232"/>
      <c r="M81" s="127"/>
      <c r="N81" s="127"/>
    </row>
    <row r="82" spans="1:14" s="131" customFormat="1" ht="15.75" x14ac:dyDescent="0.25">
      <c r="A82" s="231"/>
      <c r="B82" s="231"/>
      <c r="E82" s="130"/>
      <c r="F82" s="130"/>
      <c r="G82" s="130"/>
      <c r="H82" s="130"/>
      <c r="I82" s="232"/>
      <c r="J82" s="232"/>
      <c r="K82" s="232"/>
      <c r="L82" s="232"/>
      <c r="M82" s="127"/>
      <c r="N82" s="127"/>
    </row>
    <row r="83" spans="1:14" s="131" customFormat="1" ht="15.75" x14ac:dyDescent="0.25">
      <c r="A83" s="231"/>
      <c r="B83" s="231"/>
      <c r="E83" s="130"/>
      <c r="F83" s="130"/>
      <c r="G83" s="130"/>
      <c r="H83" s="130"/>
      <c r="I83" s="232"/>
      <c r="J83" s="232"/>
      <c r="K83" s="232"/>
      <c r="L83" s="232"/>
      <c r="M83" s="127"/>
      <c r="N83" s="127"/>
    </row>
    <row r="84" spans="1:14" s="131" customFormat="1" ht="15.75" x14ac:dyDescent="0.25">
      <c r="A84" s="231"/>
      <c r="B84" s="231"/>
      <c r="E84" s="130"/>
      <c r="F84" s="130"/>
      <c r="G84" s="130"/>
      <c r="H84" s="130"/>
      <c r="I84" s="232"/>
      <c r="J84" s="232"/>
      <c r="K84" s="232"/>
      <c r="L84" s="232"/>
      <c r="M84" s="127"/>
      <c r="N84" s="127"/>
    </row>
    <row r="85" spans="1:14" s="131" customFormat="1" ht="15.75" x14ac:dyDescent="0.25">
      <c r="A85" s="231"/>
      <c r="B85" s="231"/>
      <c r="E85" s="130"/>
      <c r="F85" s="130"/>
      <c r="G85" s="130"/>
      <c r="H85" s="130"/>
      <c r="I85" s="232"/>
      <c r="J85" s="232"/>
      <c r="K85" s="232"/>
      <c r="L85" s="232"/>
      <c r="M85" s="127"/>
      <c r="N85" s="127"/>
    </row>
    <row r="86" spans="1:14" s="131" customFormat="1" ht="15.75" x14ac:dyDescent="0.25">
      <c r="A86" s="231"/>
      <c r="B86" s="231"/>
      <c r="E86" s="130"/>
      <c r="F86" s="130"/>
      <c r="G86" s="130"/>
      <c r="H86" s="130"/>
      <c r="I86" s="232"/>
      <c r="J86" s="232"/>
      <c r="K86" s="232"/>
      <c r="L86" s="232"/>
      <c r="M86" s="127"/>
      <c r="N86" s="127"/>
    </row>
    <row r="87" spans="1:14" s="131" customFormat="1" ht="15.75" x14ac:dyDescent="0.25">
      <c r="A87" s="231"/>
      <c r="B87" s="231"/>
      <c r="E87" s="130"/>
      <c r="F87" s="130"/>
      <c r="G87" s="130"/>
      <c r="H87" s="130"/>
      <c r="I87" s="232"/>
      <c r="J87" s="232"/>
      <c r="K87" s="232"/>
      <c r="L87" s="232"/>
      <c r="M87" s="127"/>
      <c r="N87" s="127"/>
    </row>
    <row r="88" spans="1:14" s="131" customFormat="1" ht="15.75" x14ac:dyDescent="0.25">
      <c r="A88" s="231"/>
      <c r="B88" s="231"/>
      <c r="E88" s="130"/>
      <c r="F88" s="130"/>
      <c r="G88" s="130"/>
      <c r="H88" s="130"/>
      <c r="I88" s="232"/>
      <c r="J88" s="232"/>
      <c r="K88" s="232"/>
      <c r="L88" s="232"/>
      <c r="M88" s="127"/>
      <c r="N88" s="127"/>
    </row>
    <row r="89" spans="1:14" s="131" customFormat="1" ht="15.75" x14ac:dyDescent="0.25">
      <c r="A89" s="231"/>
      <c r="B89" s="231"/>
      <c r="E89" s="130"/>
      <c r="F89" s="130"/>
      <c r="G89" s="130"/>
      <c r="H89" s="130"/>
      <c r="I89" s="232"/>
      <c r="J89" s="232"/>
      <c r="K89" s="232"/>
      <c r="L89" s="232"/>
      <c r="M89" s="127"/>
      <c r="N89" s="127"/>
    </row>
    <row r="90" spans="1:14" s="131" customFormat="1" ht="15.75" x14ac:dyDescent="0.25">
      <c r="A90" s="231"/>
      <c r="B90" s="231"/>
      <c r="E90" s="130"/>
      <c r="F90" s="130"/>
      <c r="G90" s="130"/>
      <c r="H90" s="130"/>
      <c r="I90" s="232"/>
      <c r="J90" s="232"/>
      <c r="K90" s="232"/>
      <c r="L90" s="232"/>
      <c r="M90" s="127"/>
      <c r="N90" s="127"/>
    </row>
    <row r="91" spans="1:14" s="131" customFormat="1" ht="15.75" x14ac:dyDescent="0.25">
      <c r="A91" s="231"/>
      <c r="B91" s="231"/>
      <c r="E91" s="130"/>
      <c r="F91" s="130"/>
      <c r="G91" s="130"/>
      <c r="H91" s="130"/>
      <c r="I91" s="232"/>
      <c r="J91" s="232"/>
      <c r="K91" s="232"/>
      <c r="L91" s="232"/>
      <c r="M91" s="127"/>
      <c r="N91" s="127"/>
    </row>
    <row r="92" spans="1:14" s="131" customFormat="1" ht="15.75" x14ac:dyDescent="0.25">
      <c r="A92" s="231"/>
      <c r="B92" s="231"/>
      <c r="E92" s="130"/>
      <c r="F92" s="130"/>
      <c r="G92" s="130"/>
      <c r="H92" s="130"/>
      <c r="I92" s="232"/>
      <c r="J92" s="232"/>
      <c r="K92" s="232"/>
      <c r="L92" s="232"/>
      <c r="M92" s="127"/>
      <c r="N92" s="127"/>
    </row>
    <row r="93" spans="1:14" s="131" customFormat="1" ht="15.75" x14ac:dyDescent="0.25">
      <c r="A93" s="231"/>
      <c r="B93" s="231"/>
      <c r="E93" s="130"/>
      <c r="F93" s="130"/>
      <c r="G93" s="130"/>
      <c r="H93" s="130"/>
      <c r="I93" s="232"/>
      <c r="J93" s="232"/>
      <c r="K93" s="232"/>
      <c r="L93" s="232"/>
      <c r="M93" s="127"/>
      <c r="N93" s="127"/>
    </row>
    <row r="94" spans="1:14" s="131" customFormat="1" ht="15.75" x14ac:dyDescent="0.25">
      <c r="A94" s="231"/>
      <c r="B94" s="231"/>
      <c r="E94" s="130"/>
      <c r="F94" s="130"/>
      <c r="G94" s="130"/>
      <c r="H94" s="130"/>
      <c r="I94" s="232"/>
      <c r="J94" s="232"/>
      <c r="K94" s="232"/>
      <c r="L94" s="232"/>
      <c r="M94" s="127"/>
      <c r="N94" s="127"/>
    </row>
    <row r="95" spans="1:14" s="131" customFormat="1" ht="15.75" x14ac:dyDescent="0.25">
      <c r="A95" s="231"/>
      <c r="B95" s="231"/>
      <c r="E95" s="130"/>
      <c r="F95" s="130"/>
      <c r="G95" s="130"/>
      <c r="H95" s="130"/>
      <c r="I95" s="232"/>
      <c r="J95" s="232"/>
      <c r="K95" s="232"/>
      <c r="L95" s="232"/>
      <c r="M95" s="127"/>
      <c r="N95" s="127"/>
    </row>
    <row r="96" spans="1:14" s="131" customFormat="1" ht="15.75" x14ac:dyDescent="0.25">
      <c r="A96" s="231"/>
      <c r="B96" s="231"/>
      <c r="E96" s="130"/>
      <c r="F96" s="130"/>
      <c r="G96" s="130"/>
      <c r="H96" s="130"/>
      <c r="I96" s="232"/>
      <c r="J96" s="232"/>
      <c r="K96" s="232"/>
      <c r="L96" s="232"/>
      <c r="M96" s="127"/>
      <c r="N96" s="127"/>
    </row>
    <row r="97" spans="1:14" s="131" customFormat="1" ht="15.75" x14ac:dyDescent="0.25">
      <c r="A97" s="231"/>
      <c r="B97" s="231"/>
      <c r="E97" s="130"/>
      <c r="F97" s="130"/>
      <c r="G97" s="130"/>
      <c r="H97" s="130"/>
      <c r="I97" s="232"/>
      <c r="J97" s="232"/>
      <c r="K97" s="232"/>
      <c r="L97" s="232"/>
      <c r="M97" s="127"/>
      <c r="N97" s="127"/>
    </row>
    <row r="98" spans="1:14" s="131" customFormat="1" ht="15.75" x14ac:dyDescent="0.25">
      <c r="A98" s="231"/>
      <c r="B98" s="231"/>
      <c r="E98" s="130"/>
      <c r="F98" s="130"/>
      <c r="G98" s="130"/>
      <c r="H98" s="130"/>
      <c r="I98" s="232"/>
      <c r="J98" s="232"/>
      <c r="K98" s="232"/>
      <c r="L98" s="232"/>
      <c r="M98" s="127"/>
      <c r="N98" s="127"/>
    </row>
    <row r="99" spans="1:14" s="131" customFormat="1" ht="15.75" x14ac:dyDescent="0.25">
      <c r="A99" s="231"/>
      <c r="B99" s="231"/>
      <c r="E99" s="130"/>
      <c r="F99" s="130"/>
      <c r="G99" s="130"/>
      <c r="H99" s="130"/>
      <c r="I99" s="232"/>
      <c r="J99" s="232"/>
      <c r="K99" s="232"/>
      <c r="L99" s="232"/>
      <c r="M99" s="127"/>
      <c r="N99" s="127"/>
    </row>
    <row r="100" spans="1:14" s="131" customFormat="1" ht="15.75" x14ac:dyDescent="0.25">
      <c r="A100" s="231"/>
      <c r="B100" s="231"/>
      <c r="E100" s="130"/>
      <c r="F100" s="130"/>
      <c r="G100" s="130"/>
      <c r="H100" s="130"/>
      <c r="I100" s="232"/>
      <c r="J100" s="232"/>
      <c r="K100" s="232"/>
      <c r="L100" s="232"/>
      <c r="M100" s="127"/>
      <c r="N100" s="127"/>
    </row>
    <row r="101" spans="1:14" s="131" customFormat="1" ht="15.75" x14ac:dyDescent="0.25">
      <c r="A101" s="231"/>
      <c r="B101" s="231"/>
      <c r="E101" s="130"/>
      <c r="F101" s="130"/>
      <c r="G101" s="130"/>
      <c r="H101" s="130"/>
      <c r="I101" s="232"/>
      <c r="J101" s="232"/>
      <c r="K101" s="232"/>
      <c r="L101" s="232"/>
      <c r="M101" s="127"/>
      <c r="N101" s="127"/>
    </row>
    <row r="102" spans="1:14" s="131" customFormat="1" ht="15" x14ac:dyDescent="0.2">
      <c r="A102" s="231"/>
      <c r="B102" s="231"/>
      <c r="E102" s="130"/>
      <c r="F102" s="130"/>
      <c r="G102" s="130"/>
      <c r="H102" s="130"/>
      <c r="I102" s="130"/>
      <c r="J102" s="130"/>
      <c r="K102" s="130"/>
      <c r="L102" s="127"/>
      <c r="M102" s="127"/>
      <c r="N102" s="127"/>
    </row>
    <row r="103" spans="1:14" s="131" customFormat="1" ht="15" x14ac:dyDescent="0.2">
      <c r="A103" s="231"/>
      <c r="B103" s="231"/>
      <c r="E103" s="130"/>
      <c r="F103" s="130"/>
      <c r="G103" s="130"/>
      <c r="H103" s="130"/>
      <c r="I103" s="130"/>
      <c r="J103" s="130"/>
      <c r="K103" s="130"/>
      <c r="L103" s="127"/>
      <c r="M103" s="127"/>
      <c r="N103" s="127"/>
    </row>
    <row r="104" spans="1:14" s="131" customFormat="1" ht="15" x14ac:dyDescent="0.2">
      <c r="A104" s="231"/>
      <c r="B104" s="231"/>
      <c r="E104" s="130"/>
      <c r="F104" s="130"/>
      <c r="G104" s="130"/>
      <c r="H104" s="130"/>
      <c r="I104" s="130"/>
      <c r="J104" s="130"/>
      <c r="K104" s="130"/>
      <c r="L104" s="127"/>
      <c r="M104" s="127"/>
      <c r="N104" s="127"/>
    </row>
    <row r="105" spans="1:14" s="131" customFormat="1" ht="15" x14ac:dyDescent="0.2">
      <c r="A105" s="231"/>
      <c r="B105" s="231"/>
      <c r="E105" s="130"/>
      <c r="F105" s="130"/>
      <c r="G105" s="130"/>
      <c r="H105" s="130"/>
      <c r="I105" s="130"/>
      <c r="J105" s="130"/>
      <c r="K105" s="130"/>
      <c r="L105" s="127"/>
      <c r="M105" s="127"/>
      <c r="N105" s="127"/>
    </row>
    <row r="106" spans="1:14" s="131" customFormat="1" ht="15" x14ac:dyDescent="0.2">
      <c r="A106" s="231"/>
      <c r="B106" s="231"/>
      <c r="E106" s="130"/>
      <c r="F106" s="130"/>
      <c r="G106" s="130"/>
      <c r="H106" s="130"/>
      <c r="I106" s="130"/>
      <c r="J106" s="130"/>
      <c r="K106" s="130"/>
      <c r="L106" s="127"/>
      <c r="M106" s="127"/>
      <c r="N106" s="127"/>
    </row>
    <row r="107" spans="1:14" s="131" customFormat="1" ht="15" x14ac:dyDescent="0.2">
      <c r="A107" s="231"/>
      <c r="B107" s="231"/>
      <c r="E107" s="130"/>
      <c r="F107" s="130"/>
      <c r="G107" s="130"/>
      <c r="H107" s="130"/>
      <c r="I107" s="130"/>
      <c r="J107" s="130"/>
      <c r="K107" s="130"/>
      <c r="L107" s="127"/>
      <c r="M107" s="127"/>
      <c r="N107" s="127"/>
    </row>
    <row r="108" spans="1:14" s="131" customFormat="1" ht="15" x14ac:dyDescent="0.2">
      <c r="A108" s="231"/>
      <c r="B108" s="231"/>
      <c r="E108" s="130"/>
      <c r="F108" s="130"/>
      <c r="G108" s="130"/>
      <c r="H108" s="130"/>
      <c r="I108" s="130"/>
      <c r="J108" s="130"/>
      <c r="K108" s="130"/>
      <c r="L108" s="127"/>
      <c r="M108" s="127"/>
      <c r="N108" s="127"/>
    </row>
    <row r="109" spans="1:14" s="131" customFormat="1" ht="15" x14ac:dyDescent="0.2">
      <c r="A109" s="231"/>
      <c r="B109" s="231"/>
      <c r="E109" s="130"/>
      <c r="F109" s="130"/>
      <c r="G109" s="130"/>
      <c r="H109" s="130"/>
      <c r="I109" s="130"/>
      <c r="J109" s="130"/>
      <c r="K109" s="130"/>
      <c r="L109" s="127"/>
      <c r="M109" s="127"/>
      <c r="N109" s="127"/>
    </row>
    <row r="110" spans="1:14" s="131" customFormat="1" ht="15" x14ac:dyDescent="0.2">
      <c r="A110" s="231"/>
      <c r="B110" s="231"/>
      <c r="E110" s="130"/>
      <c r="F110" s="130"/>
      <c r="G110" s="130"/>
      <c r="H110" s="130"/>
      <c r="I110" s="130"/>
      <c r="J110" s="130"/>
      <c r="K110" s="130"/>
      <c r="L110" s="127"/>
      <c r="M110" s="127"/>
      <c r="N110" s="127"/>
    </row>
    <row r="111" spans="1:14" s="131" customFormat="1" ht="15" x14ac:dyDescent="0.2">
      <c r="A111" s="231"/>
      <c r="B111" s="231"/>
      <c r="E111" s="130"/>
      <c r="F111" s="130"/>
      <c r="G111" s="130"/>
      <c r="H111" s="130"/>
      <c r="I111" s="130"/>
      <c r="J111" s="130"/>
      <c r="K111" s="130"/>
      <c r="L111" s="127"/>
      <c r="M111" s="127"/>
      <c r="N111" s="127"/>
    </row>
    <row r="112" spans="1:14" s="131" customFormat="1" ht="15" x14ac:dyDescent="0.2">
      <c r="A112" s="231"/>
      <c r="B112" s="231"/>
      <c r="E112" s="130"/>
      <c r="F112" s="130"/>
      <c r="G112" s="130"/>
      <c r="H112" s="130"/>
      <c r="I112" s="130"/>
      <c r="J112" s="130"/>
      <c r="K112" s="130"/>
      <c r="L112" s="127"/>
      <c r="M112" s="127"/>
      <c r="N112" s="127"/>
    </row>
    <row r="113" spans="1:14" s="131" customFormat="1" ht="15" x14ac:dyDescent="0.2">
      <c r="A113" s="231"/>
      <c r="B113" s="231"/>
      <c r="E113" s="130"/>
      <c r="F113" s="130"/>
      <c r="G113" s="130"/>
      <c r="H113" s="130"/>
      <c r="I113" s="130"/>
      <c r="J113" s="130"/>
      <c r="K113" s="130"/>
      <c r="L113" s="127"/>
      <c r="M113" s="127"/>
      <c r="N113" s="127"/>
    </row>
    <row r="114" spans="1:14" s="131" customFormat="1" ht="15" x14ac:dyDescent="0.2">
      <c r="A114" s="231"/>
      <c r="B114" s="231"/>
      <c r="E114" s="130"/>
      <c r="F114" s="130"/>
      <c r="G114" s="130"/>
      <c r="H114" s="130"/>
      <c r="I114" s="130"/>
      <c r="J114" s="130"/>
      <c r="K114" s="130"/>
      <c r="L114" s="127"/>
      <c r="M114" s="127"/>
      <c r="N114" s="127"/>
    </row>
    <row r="115" spans="1:14" s="131" customFormat="1" ht="15" x14ac:dyDescent="0.2">
      <c r="A115" s="231"/>
      <c r="B115" s="231"/>
      <c r="E115" s="130"/>
      <c r="F115" s="130"/>
      <c r="G115" s="130"/>
      <c r="H115" s="130"/>
      <c r="I115" s="130"/>
      <c r="J115" s="130"/>
      <c r="K115" s="130"/>
      <c r="L115" s="127"/>
      <c r="M115" s="127"/>
      <c r="N115" s="127"/>
    </row>
    <row r="116" spans="1:14" s="131" customFormat="1" ht="15" x14ac:dyDescent="0.2">
      <c r="A116" s="231"/>
      <c r="B116" s="231"/>
      <c r="E116" s="130"/>
      <c r="F116" s="130"/>
      <c r="G116" s="130"/>
      <c r="H116" s="130"/>
      <c r="I116" s="130"/>
      <c r="J116" s="130"/>
      <c r="K116" s="130"/>
      <c r="L116" s="127"/>
      <c r="M116" s="127"/>
      <c r="N116" s="127"/>
    </row>
    <row r="117" spans="1:14" s="131" customFormat="1" ht="15" x14ac:dyDescent="0.2">
      <c r="A117" s="231"/>
      <c r="B117" s="231"/>
      <c r="E117" s="130"/>
      <c r="F117" s="130"/>
      <c r="G117" s="130"/>
      <c r="H117" s="130"/>
      <c r="I117" s="130"/>
      <c r="J117" s="130"/>
      <c r="K117" s="130"/>
      <c r="L117" s="127"/>
      <c r="M117" s="127"/>
      <c r="N117" s="127"/>
    </row>
    <row r="118" spans="1:14" s="131" customFormat="1" ht="15" x14ac:dyDescent="0.2">
      <c r="A118" s="231"/>
      <c r="B118" s="231"/>
      <c r="E118" s="130"/>
      <c r="F118" s="130"/>
      <c r="G118" s="130"/>
      <c r="H118" s="130"/>
      <c r="I118" s="130"/>
      <c r="J118" s="130"/>
      <c r="K118" s="130"/>
      <c r="L118" s="127"/>
      <c r="M118" s="127"/>
      <c r="N118" s="127"/>
    </row>
    <row r="119" spans="1:14" s="131" customFormat="1" ht="15" x14ac:dyDescent="0.2">
      <c r="A119" s="231"/>
      <c r="B119" s="231"/>
      <c r="E119" s="130"/>
      <c r="F119" s="130"/>
      <c r="G119" s="130"/>
      <c r="H119" s="130"/>
      <c r="I119" s="130"/>
      <c r="J119" s="130"/>
      <c r="K119" s="130"/>
      <c r="L119" s="127"/>
      <c r="M119" s="127"/>
      <c r="N119" s="127"/>
    </row>
    <row r="120" spans="1:14" s="131" customFormat="1" ht="15" x14ac:dyDescent="0.2">
      <c r="A120" s="231"/>
      <c r="B120" s="231"/>
      <c r="E120" s="130"/>
      <c r="F120" s="130"/>
      <c r="G120" s="130"/>
      <c r="H120" s="130"/>
      <c r="I120" s="130"/>
      <c r="J120" s="130"/>
      <c r="K120" s="130"/>
      <c r="L120" s="127"/>
      <c r="M120" s="127"/>
      <c r="N120" s="127"/>
    </row>
    <row r="121" spans="1:14" s="131" customFormat="1" ht="15" x14ac:dyDescent="0.2">
      <c r="A121" s="231"/>
      <c r="B121" s="231"/>
      <c r="E121" s="130"/>
      <c r="F121" s="130"/>
      <c r="G121" s="130"/>
      <c r="H121" s="130"/>
      <c r="I121" s="130"/>
      <c r="J121" s="130"/>
      <c r="K121" s="130"/>
      <c r="L121" s="127"/>
      <c r="M121" s="127"/>
      <c r="N121" s="127"/>
    </row>
    <row r="122" spans="1:14" s="131" customFormat="1" ht="15" x14ac:dyDescent="0.2">
      <c r="A122" s="231"/>
      <c r="B122" s="231"/>
      <c r="E122" s="130"/>
      <c r="F122" s="130"/>
      <c r="G122" s="130"/>
      <c r="H122" s="130"/>
      <c r="I122" s="130"/>
      <c r="J122" s="130"/>
      <c r="K122" s="130"/>
      <c r="L122" s="127"/>
      <c r="M122" s="127"/>
      <c r="N122" s="127"/>
    </row>
    <row r="123" spans="1:14" s="131" customFormat="1" ht="15" x14ac:dyDescent="0.2">
      <c r="A123" s="231"/>
      <c r="B123" s="231"/>
      <c r="E123" s="130"/>
      <c r="F123" s="130"/>
      <c r="G123" s="130"/>
      <c r="H123" s="130"/>
      <c r="I123" s="130"/>
      <c r="J123" s="130"/>
      <c r="K123" s="130"/>
      <c r="L123" s="127"/>
      <c r="M123" s="127"/>
      <c r="N123" s="127"/>
    </row>
    <row r="124" spans="1:14" s="131" customFormat="1" ht="15" x14ac:dyDescent="0.2">
      <c r="A124" s="231"/>
      <c r="B124" s="231"/>
      <c r="E124" s="130"/>
      <c r="F124" s="130"/>
      <c r="G124" s="130"/>
      <c r="H124" s="130"/>
      <c r="I124" s="130"/>
      <c r="J124" s="130"/>
      <c r="K124" s="130"/>
      <c r="L124" s="127"/>
      <c r="M124" s="127"/>
      <c r="N124" s="127"/>
    </row>
    <row r="125" spans="1:14" s="131" customFormat="1" ht="15" x14ac:dyDescent="0.2">
      <c r="A125" s="231"/>
      <c r="B125" s="231"/>
      <c r="E125" s="130"/>
      <c r="F125" s="130"/>
      <c r="G125" s="130"/>
      <c r="H125" s="130"/>
      <c r="I125" s="130"/>
      <c r="J125" s="130"/>
      <c r="K125" s="130"/>
      <c r="L125" s="127"/>
      <c r="M125" s="127"/>
      <c r="N125" s="127"/>
    </row>
    <row r="126" spans="1:14" s="131" customFormat="1" ht="15" x14ac:dyDescent="0.2">
      <c r="A126" s="231"/>
      <c r="B126" s="231"/>
      <c r="E126" s="130"/>
      <c r="F126" s="130"/>
      <c r="G126" s="130"/>
      <c r="H126" s="130"/>
      <c r="I126" s="130"/>
      <c r="J126" s="130"/>
      <c r="K126" s="130"/>
      <c r="L126" s="127"/>
      <c r="M126" s="127"/>
      <c r="N126" s="127"/>
    </row>
    <row r="127" spans="1:14" s="131" customFormat="1" ht="15" x14ac:dyDescent="0.2">
      <c r="A127" s="231"/>
      <c r="B127" s="231"/>
      <c r="E127" s="130"/>
      <c r="F127" s="130"/>
      <c r="G127" s="130"/>
      <c r="H127" s="130"/>
      <c r="I127" s="130"/>
      <c r="J127" s="130"/>
      <c r="K127" s="130"/>
      <c r="L127" s="127"/>
      <c r="M127" s="127"/>
      <c r="N127" s="127"/>
    </row>
    <row r="128" spans="1:14" s="131" customFormat="1" ht="15" x14ac:dyDescent="0.2">
      <c r="A128" s="231"/>
      <c r="B128" s="231"/>
      <c r="E128" s="130"/>
      <c r="F128" s="130"/>
      <c r="G128" s="130"/>
      <c r="H128" s="130"/>
      <c r="I128" s="130"/>
      <c r="J128" s="130"/>
      <c r="K128" s="130"/>
      <c r="L128" s="127"/>
      <c r="M128" s="127"/>
      <c r="N128" s="127"/>
    </row>
    <row r="129" spans="1:14" s="131" customFormat="1" ht="15" x14ac:dyDescent="0.2">
      <c r="A129" s="231"/>
      <c r="B129" s="231"/>
      <c r="E129" s="130"/>
      <c r="F129" s="130"/>
      <c r="G129" s="130"/>
      <c r="H129" s="130"/>
      <c r="I129" s="130"/>
      <c r="J129" s="130"/>
      <c r="K129" s="130"/>
      <c r="L129" s="127"/>
      <c r="M129" s="127"/>
      <c r="N129" s="127"/>
    </row>
    <row r="130" spans="1:14" s="131" customFormat="1" ht="15" x14ac:dyDescent="0.2">
      <c r="A130" s="231"/>
      <c r="B130" s="231"/>
      <c r="E130" s="130"/>
      <c r="F130" s="130"/>
      <c r="G130" s="130"/>
      <c r="H130" s="130"/>
      <c r="I130" s="130"/>
      <c r="J130" s="130"/>
      <c r="K130" s="130"/>
      <c r="L130" s="127"/>
      <c r="M130" s="127"/>
      <c r="N130" s="127"/>
    </row>
    <row r="131" spans="1:14" s="131" customFormat="1" ht="15" x14ac:dyDescent="0.2">
      <c r="A131" s="231"/>
      <c r="B131" s="231"/>
      <c r="E131" s="130"/>
      <c r="F131" s="130"/>
      <c r="G131" s="130"/>
      <c r="H131" s="130"/>
      <c r="I131" s="130"/>
      <c r="J131" s="130"/>
      <c r="K131" s="130"/>
      <c r="L131" s="127"/>
      <c r="M131" s="127"/>
      <c r="N131" s="127"/>
    </row>
    <row r="132" spans="1:14" s="131" customFormat="1" ht="15" x14ac:dyDescent="0.2">
      <c r="A132" s="231"/>
      <c r="B132" s="231"/>
      <c r="E132" s="130"/>
      <c r="F132" s="130"/>
      <c r="G132" s="130"/>
      <c r="H132" s="130"/>
      <c r="I132" s="130"/>
      <c r="J132" s="130"/>
      <c r="K132" s="130"/>
      <c r="L132" s="127"/>
      <c r="M132" s="127"/>
      <c r="N132" s="127"/>
    </row>
    <row r="133" spans="1:14" s="131" customFormat="1" ht="15" x14ac:dyDescent="0.2">
      <c r="A133" s="231"/>
      <c r="B133" s="231"/>
      <c r="E133" s="130"/>
      <c r="F133" s="130"/>
      <c r="G133" s="130"/>
      <c r="H133" s="130"/>
      <c r="I133" s="130"/>
      <c r="J133" s="130"/>
      <c r="K133" s="130"/>
      <c r="L133" s="127"/>
      <c r="M133" s="127"/>
      <c r="N133" s="127"/>
    </row>
    <row r="134" spans="1:14" s="131" customFormat="1" ht="15" x14ac:dyDescent="0.2">
      <c r="A134" s="231"/>
      <c r="B134" s="231"/>
      <c r="E134" s="130"/>
      <c r="F134" s="130"/>
      <c r="G134" s="130"/>
      <c r="H134" s="130"/>
      <c r="I134" s="130"/>
      <c r="J134" s="130"/>
      <c r="K134" s="130"/>
      <c r="L134" s="127"/>
      <c r="M134" s="127"/>
      <c r="N134" s="127"/>
    </row>
    <row r="135" spans="1:14" s="131" customFormat="1" ht="15" x14ac:dyDescent="0.2">
      <c r="A135" s="231"/>
      <c r="B135" s="231"/>
      <c r="E135" s="130"/>
      <c r="F135" s="130"/>
      <c r="G135" s="130"/>
      <c r="H135" s="130"/>
      <c r="I135" s="130"/>
      <c r="J135" s="130"/>
      <c r="K135" s="130"/>
      <c r="L135" s="127"/>
      <c r="M135" s="127"/>
      <c r="N135" s="127"/>
    </row>
    <row r="136" spans="1:14" s="131" customFormat="1" ht="15" x14ac:dyDescent="0.2">
      <c r="A136" s="231"/>
      <c r="B136" s="231"/>
      <c r="E136" s="130"/>
      <c r="F136" s="130"/>
      <c r="G136" s="130"/>
      <c r="H136" s="130"/>
      <c r="I136" s="130"/>
      <c r="J136" s="130"/>
      <c r="K136" s="130"/>
      <c r="L136" s="127"/>
      <c r="M136" s="127"/>
      <c r="N136" s="127"/>
    </row>
    <row r="137" spans="1:14" s="131" customFormat="1" ht="15" x14ac:dyDescent="0.2">
      <c r="A137" s="231"/>
      <c r="B137" s="231"/>
      <c r="E137" s="130"/>
      <c r="F137" s="130"/>
      <c r="G137" s="130"/>
      <c r="H137" s="130"/>
      <c r="I137" s="130"/>
      <c r="J137" s="130"/>
      <c r="K137" s="130"/>
      <c r="L137" s="127"/>
      <c r="M137" s="127"/>
      <c r="N137" s="127"/>
    </row>
    <row r="138" spans="1:14" s="131" customFormat="1" ht="15" x14ac:dyDescent="0.2">
      <c r="A138" s="231"/>
      <c r="B138" s="231"/>
      <c r="E138" s="130"/>
      <c r="F138" s="130"/>
      <c r="G138" s="130"/>
      <c r="H138" s="130"/>
      <c r="I138" s="130"/>
      <c r="J138" s="130"/>
      <c r="K138" s="130"/>
      <c r="L138" s="127"/>
      <c r="M138" s="127"/>
      <c r="N138" s="127"/>
    </row>
    <row r="139" spans="1:14" s="131" customFormat="1" ht="15" x14ac:dyDescent="0.2">
      <c r="A139" s="231"/>
      <c r="B139" s="231"/>
      <c r="E139" s="130"/>
      <c r="F139" s="130"/>
      <c r="G139" s="130"/>
      <c r="H139" s="130"/>
      <c r="I139" s="130"/>
      <c r="J139" s="130"/>
      <c r="K139" s="130"/>
      <c r="L139" s="127"/>
      <c r="M139" s="127"/>
      <c r="N139" s="127"/>
    </row>
    <row r="140" spans="1:14" s="131" customFormat="1" ht="15" x14ac:dyDescent="0.2">
      <c r="A140" s="231"/>
      <c r="B140" s="231"/>
      <c r="E140" s="130"/>
      <c r="F140" s="130"/>
      <c r="G140" s="130"/>
      <c r="H140" s="130"/>
      <c r="I140" s="130"/>
      <c r="J140" s="130"/>
      <c r="K140" s="130"/>
      <c r="L140" s="127"/>
      <c r="M140" s="127"/>
      <c r="N140" s="127"/>
    </row>
    <row r="141" spans="1:14" s="131" customFormat="1" ht="15" x14ac:dyDescent="0.2">
      <c r="A141" s="231"/>
      <c r="B141" s="231"/>
      <c r="E141" s="130"/>
      <c r="F141" s="130"/>
      <c r="G141" s="130"/>
      <c r="H141" s="130"/>
      <c r="I141" s="130"/>
      <c r="J141" s="130"/>
      <c r="K141" s="130"/>
      <c r="L141" s="127"/>
      <c r="M141" s="127"/>
      <c r="N141" s="127"/>
    </row>
    <row r="142" spans="1:14" s="131" customFormat="1" ht="15" x14ac:dyDescent="0.2">
      <c r="A142" s="231"/>
      <c r="B142" s="231"/>
      <c r="E142" s="130"/>
      <c r="F142" s="130"/>
      <c r="G142" s="130"/>
      <c r="H142" s="130"/>
      <c r="I142" s="130"/>
      <c r="J142" s="130"/>
      <c r="K142" s="130"/>
      <c r="L142" s="127"/>
      <c r="M142" s="127"/>
      <c r="N142" s="127"/>
    </row>
    <row r="143" spans="1:14" s="131" customFormat="1" ht="15" x14ac:dyDescent="0.2">
      <c r="A143" s="231"/>
      <c r="B143" s="231"/>
      <c r="E143" s="130"/>
      <c r="F143" s="130"/>
      <c r="G143" s="130"/>
      <c r="H143" s="130"/>
      <c r="I143" s="130"/>
      <c r="J143" s="130"/>
      <c r="K143" s="130"/>
      <c r="L143" s="127"/>
      <c r="M143" s="127"/>
      <c r="N143" s="127"/>
    </row>
    <row r="144" spans="1:14" s="131" customFormat="1" ht="15" x14ac:dyDescent="0.2">
      <c r="A144" s="231"/>
      <c r="B144" s="231"/>
      <c r="E144" s="130"/>
      <c r="F144" s="130"/>
      <c r="G144" s="130"/>
      <c r="H144" s="130"/>
      <c r="I144" s="130"/>
      <c r="J144" s="130"/>
      <c r="K144" s="130"/>
      <c r="L144" s="127"/>
      <c r="M144" s="127"/>
      <c r="N144" s="127"/>
    </row>
    <row r="145" spans="1:14" s="131" customFormat="1" ht="15" x14ac:dyDescent="0.2">
      <c r="A145" s="231"/>
      <c r="B145" s="231"/>
      <c r="E145" s="130"/>
      <c r="F145" s="130"/>
      <c r="G145" s="130"/>
      <c r="H145" s="130"/>
      <c r="I145" s="130"/>
      <c r="J145" s="130"/>
      <c r="K145" s="130"/>
      <c r="L145" s="127"/>
      <c r="M145" s="127"/>
      <c r="N145" s="127"/>
    </row>
    <row r="146" spans="1:14" s="131" customFormat="1" ht="15" x14ac:dyDescent="0.2">
      <c r="A146" s="231"/>
      <c r="B146" s="231"/>
      <c r="E146" s="130"/>
      <c r="F146" s="130"/>
      <c r="G146" s="130"/>
      <c r="H146" s="130"/>
      <c r="I146" s="130"/>
      <c r="J146" s="130"/>
      <c r="K146" s="130"/>
      <c r="L146" s="127"/>
      <c r="M146" s="127"/>
      <c r="N146" s="127"/>
    </row>
    <row r="147" spans="1:14" s="131" customFormat="1" ht="15" x14ac:dyDescent="0.2">
      <c r="A147" s="231"/>
      <c r="B147" s="231"/>
      <c r="E147" s="130"/>
      <c r="F147" s="130"/>
      <c r="G147" s="130"/>
      <c r="H147" s="130"/>
      <c r="I147" s="130"/>
      <c r="J147" s="130"/>
      <c r="K147" s="130"/>
      <c r="L147" s="127"/>
      <c r="M147" s="127"/>
      <c r="N147" s="127"/>
    </row>
    <row r="148" spans="1:14" s="131" customFormat="1" ht="15" x14ac:dyDescent="0.2">
      <c r="A148" s="231"/>
      <c r="B148" s="231"/>
      <c r="E148" s="130"/>
      <c r="F148" s="130"/>
      <c r="G148" s="130"/>
      <c r="H148" s="130"/>
      <c r="I148" s="130"/>
      <c r="J148" s="130"/>
      <c r="K148" s="130"/>
      <c r="L148" s="127"/>
      <c r="M148" s="127"/>
      <c r="N148" s="127"/>
    </row>
    <row r="149" spans="1:14" s="131" customFormat="1" ht="15" x14ac:dyDescent="0.2">
      <c r="A149" s="231"/>
      <c r="B149" s="231"/>
      <c r="E149" s="130"/>
      <c r="F149" s="130"/>
      <c r="G149" s="130"/>
      <c r="H149" s="130"/>
      <c r="I149" s="130"/>
      <c r="J149" s="130"/>
      <c r="K149" s="130"/>
      <c r="L149" s="127"/>
      <c r="M149" s="127"/>
      <c r="N149" s="127"/>
    </row>
    <row r="150" spans="1:14" s="131" customFormat="1" ht="15" x14ac:dyDescent="0.2">
      <c r="A150" s="231"/>
      <c r="B150" s="231"/>
      <c r="E150" s="130"/>
      <c r="F150" s="130"/>
      <c r="G150" s="130"/>
      <c r="H150" s="130"/>
      <c r="I150" s="130"/>
      <c r="J150" s="130"/>
      <c r="K150" s="130"/>
      <c r="L150" s="127"/>
      <c r="M150" s="127"/>
      <c r="N150" s="127"/>
    </row>
    <row r="151" spans="1:14" s="131" customFormat="1" ht="15" x14ac:dyDescent="0.2">
      <c r="A151" s="231"/>
      <c r="B151" s="231"/>
      <c r="E151" s="130"/>
      <c r="F151" s="130"/>
      <c r="G151" s="130"/>
      <c r="H151" s="130"/>
      <c r="I151" s="130"/>
      <c r="J151" s="130"/>
      <c r="K151" s="130"/>
      <c r="L151" s="127"/>
      <c r="M151" s="127"/>
      <c r="N151" s="127"/>
    </row>
    <row r="152" spans="1:14" s="131" customFormat="1" ht="15" x14ac:dyDescent="0.2">
      <c r="A152" s="231"/>
      <c r="B152" s="231"/>
      <c r="E152" s="130"/>
      <c r="F152" s="130"/>
      <c r="G152" s="130"/>
      <c r="H152" s="130"/>
      <c r="I152" s="130"/>
      <c r="J152" s="130"/>
      <c r="K152" s="130"/>
      <c r="L152" s="127"/>
      <c r="M152" s="127"/>
      <c r="N152" s="127"/>
    </row>
    <row r="153" spans="1:14" s="131" customFormat="1" ht="15" x14ac:dyDescent="0.2">
      <c r="A153" s="231"/>
      <c r="B153" s="231"/>
      <c r="E153" s="130"/>
      <c r="F153" s="130"/>
      <c r="G153" s="130"/>
      <c r="H153" s="130"/>
      <c r="I153" s="130"/>
      <c r="J153" s="130"/>
      <c r="K153" s="130"/>
      <c r="L153" s="127"/>
      <c r="M153" s="127"/>
      <c r="N153" s="127"/>
    </row>
    <row r="154" spans="1:14" s="131" customFormat="1" ht="15" x14ac:dyDescent="0.2">
      <c r="A154" s="231"/>
      <c r="B154" s="231"/>
      <c r="E154" s="130"/>
      <c r="F154" s="130"/>
      <c r="G154" s="130"/>
      <c r="H154" s="130"/>
      <c r="I154" s="130"/>
      <c r="J154" s="130"/>
      <c r="K154" s="130"/>
      <c r="L154" s="127"/>
      <c r="M154" s="127"/>
      <c r="N154" s="127"/>
    </row>
    <row r="155" spans="1:14" s="131" customFormat="1" ht="15" x14ac:dyDescent="0.2">
      <c r="A155" s="231"/>
      <c r="B155" s="231"/>
      <c r="E155" s="130"/>
      <c r="F155" s="130"/>
      <c r="G155" s="130"/>
      <c r="H155" s="130"/>
      <c r="I155" s="130"/>
      <c r="J155" s="130"/>
      <c r="K155" s="130"/>
      <c r="L155" s="127"/>
      <c r="M155" s="127"/>
      <c r="N155" s="127"/>
    </row>
    <row r="156" spans="1:14" s="131" customFormat="1" ht="15" x14ac:dyDescent="0.2">
      <c r="A156" s="231"/>
      <c r="B156" s="231"/>
      <c r="E156" s="130"/>
      <c r="F156" s="130"/>
      <c r="G156" s="130"/>
      <c r="H156" s="130"/>
      <c r="I156" s="130"/>
      <c r="J156" s="130"/>
      <c r="K156" s="130"/>
      <c r="L156" s="127"/>
      <c r="M156" s="127"/>
      <c r="N156" s="127"/>
    </row>
    <row r="157" spans="1:14" s="131" customFormat="1" ht="15" x14ac:dyDescent="0.2">
      <c r="A157" s="231"/>
      <c r="B157" s="231"/>
      <c r="E157" s="130"/>
      <c r="F157" s="130"/>
      <c r="G157" s="130"/>
      <c r="H157" s="130"/>
      <c r="I157" s="130"/>
      <c r="J157" s="130"/>
      <c r="K157" s="130"/>
      <c r="L157" s="127"/>
      <c r="M157" s="127"/>
      <c r="N157" s="127"/>
    </row>
    <row r="158" spans="1:14" s="131" customFormat="1" ht="15" x14ac:dyDescent="0.2">
      <c r="A158" s="231"/>
      <c r="B158" s="231"/>
      <c r="E158" s="130"/>
      <c r="F158" s="130"/>
      <c r="G158" s="130"/>
      <c r="H158" s="130"/>
      <c r="I158" s="130"/>
      <c r="J158" s="130"/>
      <c r="K158" s="130"/>
      <c r="L158" s="127"/>
      <c r="M158" s="127"/>
      <c r="N158" s="127"/>
    </row>
    <row r="159" spans="1:14" s="131" customFormat="1" ht="15" x14ac:dyDescent="0.2">
      <c r="A159" s="231"/>
      <c r="B159" s="231"/>
      <c r="E159" s="130"/>
      <c r="F159" s="130"/>
      <c r="G159" s="130"/>
      <c r="H159" s="130"/>
      <c r="I159" s="130"/>
      <c r="J159" s="130"/>
      <c r="K159" s="130"/>
      <c r="L159" s="127"/>
      <c r="M159" s="127"/>
      <c r="N159" s="127"/>
    </row>
    <row r="160" spans="1:14" s="131" customFormat="1" ht="15" x14ac:dyDescent="0.2">
      <c r="A160" s="231"/>
      <c r="B160" s="231"/>
      <c r="E160" s="130"/>
      <c r="F160" s="130"/>
      <c r="G160" s="130"/>
      <c r="H160" s="130"/>
      <c r="I160" s="130"/>
      <c r="J160" s="130"/>
      <c r="K160" s="130"/>
      <c r="L160" s="127"/>
      <c r="M160" s="127"/>
      <c r="N160" s="127"/>
    </row>
    <row r="161" spans="1:14" s="131" customFormat="1" ht="15" x14ac:dyDescent="0.2">
      <c r="A161" s="231"/>
      <c r="B161" s="231"/>
      <c r="E161" s="130"/>
      <c r="F161" s="130"/>
      <c r="G161" s="130"/>
      <c r="H161" s="130"/>
      <c r="I161" s="130"/>
      <c r="J161" s="130"/>
      <c r="K161" s="130"/>
      <c r="L161" s="127"/>
      <c r="M161" s="127"/>
      <c r="N161" s="127"/>
    </row>
    <row r="162" spans="1:14" s="131" customFormat="1" ht="15" x14ac:dyDescent="0.2">
      <c r="A162" s="231"/>
      <c r="B162" s="231"/>
      <c r="E162" s="130"/>
      <c r="F162" s="130"/>
      <c r="G162" s="130"/>
      <c r="H162" s="130"/>
      <c r="I162" s="130"/>
      <c r="J162" s="130"/>
      <c r="K162" s="130"/>
      <c r="L162" s="127"/>
      <c r="M162" s="127"/>
      <c r="N162" s="127"/>
    </row>
    <row r="163" spans="1:14" s="131" customFormat="1" ht="15" x14ac:dyDescent="0.2">
      <c r="A163" s="231"/>
      <c r="B163" s="231"/>
      <c r="E163" s="130"/>
      <c r="F163" s="130"/>
      <c r="G163" s="130"/>
      <c r="H163" s="130"/>
      <c r="I163" s="130"/>
      <c r="J163" s="130"/>
      <c r="K163" s="130"/>
      <c r="L163" s="127"/>
      <c r="M163" s="127"/>
      <c r="N163" s="127"/>
    </row>
    <row r="164" spans="1:14" s="131" customFormat="1" ht="15" x14ac:dyDescent="0.2">
      <c r="A164" s="231"/>
      <c r="B164" s="231"/>
      <c r="E164" s="130"/>
      <c r="F164" s="130"/>
      <c r="G164" s="130"/>
      <c r="H164" s="130"/>
      <c r="I164" s="130"/>
      <c r="J164" s="130"/>
      <c r="K164" s="130"/>
      <c r="L164" s="127"/>
      <c r="M164" s="127"/>
      <c r="N164" s="127"/>
    </row>
    <row r="165" spans="1:14" s="131" customFormat="1" ht="15" x14ac:dyDescent="0.2">
      <c r="A165" s="231"/>
      <c r="B165" s="231"/>
      <c r="E165" s="130"/>
      <c r="F165" s="130"/>
      <c r="G165" s="130"/>
      <c r="H165" s="130"/>
      <c r="I165" s="130"/>
      <c r="J165" s="130"/>
      <c r="K165" s="130"/>
      <c r="L165" s="127"/>
      <c r="M165" s="127"/>
      <c r="N165" s="127"/>
    </row>
    <row r="166" spans="1:14" s="131" customFormat="1" ht="15" x14ac:dyDescent="0.2">
      <c r="A166" s="231"/>
      <c r="B166" s="231"/>
      <c r="E166" s="130"/>
      <c r="F166" s="130"/>
      <c r="G166" s="130"/>
      <c r="H166" s="130"/>
      <c r="I166" s="130"/>
      <c r="J166" s="130"/>
      <c r="K166" s="130"/>
      <c r="L166" s="127"/>
      <c r="M166" s="127"/>
      <c r="N166" s="127"/>
    </row>
    <row r="167" spans="1:14" s="131" customFormat="1" ht="15" x14ac:dyDescent="0.2">
      <c r="A167" s="231"/>
      <c r="B167" s="231"/>
      <c r="E167" s="130"/>
      <c r="F167" s="130"/>
      <c r="G167" s="130"/>
      <c r="H167" s="130"/>
      <c r="I167" s="130"/>
      <c r="J167" s="130"/>
      <c r="K167" s="130"/>
      <c r="L167" s="127"/>
      <c r="M167" s="127"/>
      <c r="N167" s="127"/>
    </row>
    <row r="168" spans="1:14" s="131" customFormat="1" ht="15" x14ac:dyDescent="0.2">
      <c r="A168" s="231"/>
      <c r="B168" s="231"/>
      <c r="E168" s="130"/>
      <c r="F168" s="130"/>
      <c r="G168" s="130"/>
      <c r="H168" s="130"/>
      <c r="I168" s="130"/>
      <c r="J168" s="130"/>
      <c r="K168" s="130"/>
      <c r="L168" s="127"/>
      <c r="M168" s="127"/>
      <c r="N168" s="127"/>
    </row>
    <row r="169" spans="1:14" s="131" customFormat="1" ht="15" x14ac:dyDescent="0.2">
      <c r="A169" s="231"/>
      <c r="B169" s="231"/>
      <c r="E169" s="130"/>
      <c r="F169" s="130"/>
      <c r="G169" s="130"/>
      <c r="H169" s="130"/>
      <c r="I169" s="130"/>
      <c r="J169" s="130"/>
      <c r="K169" s="130"/>
      <c r="L169" s="127"/>
      <c r="M169" s="127"/>
      <c r="N169" s="127"/>
    </row>
    <row r="170" spans="1:14" s="131" customFormat="1" ht="15" x14ac:dyDescent="0.2">
      <c r="A170" s="231"/>
      <c r="B170" s="231"/>
      <c r="E170" s="130"/>
      <c r="F170" s="130"/>
      <c r="G170" s="130"/>
      <c r="H170" s="130"/>
      <c r="I170" s="130"/>
      <c r="J170" s="130"/>
      <c r="K170" s="130"/>
      <c r="L170" s="127"/>
      <c r="M170" s="127"/>
      <c r="N170" s="127"/>
    </row>
    <row r="171" spans="1:14" s="131" customFormat="1" ht="15" x14ac:dyDescent="0.2">
      <c r="A171" s="231"/>
      <c r="B171" s="231"/>
      <c r="E171" s="130"/>
      <c r="F171" s="130"/>
      <c r="G171" s="130"/>
      <c r="H171" s="130"/>
      <c r="I171" s="130"/>
      <c r="J171" s="130"/>
      <c r="K171" s="130"/>
      <c r="L171" s="127"/>
      <c r="M171" s="127"/>
      <c r="N171" s="127"/>
    </row>
    <row r="172" spans="1:14" s="131" customFormat="1" ht="15" x14ac:dyDescent="0.2">
      <c r="A172" s="231"/>
      <c r="B172" s="231"/>
      <c r="E172" s="130"/>
      <c r="F172" s="130"/>
      <c r="G172" s="130"/>
      <c r="H172" s="130"/>
      <c r="I172" s="130"/>
      <c r="J172" s="130"/>
      <c r="K172" s="130"/>
      <c r="L172" s="127"/>
      <c r="M172" s="127"/>
      <c r="N172" s="127"/>
    </row>
    <row r="173" spans="1:14" s="131" customFormat="1" ht="15" x14ac:dyDescent="0.2">
      <c r="A173" s="231"/>
      <c r="B173" s="231"/>
      <c r="E173" s="130"/>
      <c r="F173" s="130"/>
      <c r="G173" s="130"/>
      <c r="H173" s="130"/>
      <c r="I173" s="130"/>
      <c r="J173" s="130"/>
      <c r="K173" s="130"/>
      <c r="L173" s="127"/>
      <c r="M173" s="127"/>
      <c r="N173" s="127"/>
    </row>
    <row r="174" spans="1:14" s="131" customFormat="1" ht="15" x14ac:dyDescent="0.2">
      <c r="A174" s="231"/>
      <c r="B174" s="231"/>
      <c r="E174" s="130"/>
      <c r="F174" s="130"/>
      <c r="G174" s="130"/>
      <c r="H174" s="130"/>
      <c r="I174" s="130"/>
      <c r="J174" s="130"/>
      <c r="K174" s="130"/>
      <c r="L174" s="127"/>
      <c r="M174" s="127"/>
      <c r="N174" s="127"/>
    </row>
    <row r="175" spans="1:14" s="131" customFormat="1" ht="15" x14ac:dyDescent="0.2">
      <c r="A175" s="231"/>
      <c r="B175" s="231"/>
      <c r="E175" s="130"/>
      <c r="F175" s="130"/>
      <c r="G175" s="130"/>
      <c r="H175" s="130"/>
      <c r="I175" s="130"/>
      <c r="J175" s="130"/>
      <c r="K175" s="130"/>
      <c r="L175" s="127"/>
      <c r="M175" s="127"/>
      <c r="N175" s="127"/>
    </row>
    <row r="176" spans="1:14" s="131" customFormat="1" ht="15" x14ac:dyDescent="0.2">
      <c r="A176" s="231"/>
      <c r="B176" s="231"/>
      <c r="E176" s="130"/>
      <c r="F176" s="130"/>
      <c r="G176" s="130"/>
      <c r="H176" s="130"/>
      <c r="I176" s="130"/>
      <c r="J176" s="130"/>
      <c r="K176" s="130"/>
      <c r="L176" s="127"/>
      <c r="M176" s="127"/>
      <c r="N176" s="127"/>
    </row>
    <row r="177" spans="1:14" s="131" customFormat="1" ht="15" x14ac:dyDescent="0.2">
      <c r="A177" s="231"/>
      <c r="B177" s="231"/>
      <c r="E177" s="130"/>
      <c r="F177" s="130"/>
      <c r="G177" s="130"/>
      <c r="H177" s="130"/>
      <c r="I177" s="130"/>
      <c r="J177" s="130"/>
      <c r="K177" s="130"/>
      <c r="L177" s="127"/>
      <c r="M177" s="127"/>
      <c r="N177" s="127"/>
    </row>
    <row r="178" spans="1:14" s="131" customFormat="1" ht="15" x14ac:dyDescent="0.2">
      <c r="A178" s="231"/>
      <c r="B178" s="231"/>
      <c r="E178" s="130"/>
      <c r="F178" s="130"/>
      <c r="G178" s="130"/>
      <c r="H178" s="130"/>
      <c r="I178" s="130"/>
      <c r="J178" s="130"/>
      <c r="K178" s="130"/>
      <c r="L178" s="127"/>
      <c r="M178" s="127"/>
      <c r="N178" s="127"/>
    </row>
    <row r="179" spans="1:14" s="131" customFormat="1" ht="15" x14ac:dyDescent="0.2">
      <c r="A179" s="231"/>
      <c r="B179" s="231"/>
      <c r="E179" s="130"/>
      <c r="F179" s="130"/>
      <c r="G179" s="130"/>
      <c r="H179" s="130"/>
      <c r="I179" s="130"/>
      <c r="J179" s="130"/>
      <c r="K179" s="130"/>
      <c r="L179" s="127"/>
      <c r="M179" s="127"/>
      <c r="N179" s="127"/>
    </row>
    <row r="180" spans="1:14" s="131" customFormat="1" ht="15" x14ac:dyDescent="0.2">
      <c r="A180" s="231"/>
      <c r="B180" s="231"/>
      <c r="E180" s="130"/>
      <c r="F180" s="130"/>
      <c r="G180" s="130"/>
      <c r="H180" s="130"/>
      <c r="I180" s="130"/>
      <c r="J180" s="130"/>
      <c r="K180" s="130"/>
      <c r="L180" s="127"/>
      <c r="M180" s="127"/>
      <c r="N180" s="127"/>
    </row>
    <row r="181" spans="1:14" s="131" customFormat="1" ht="15" x14ac:dyDescent="0.2">
      <c r="A181" s="231"/>
      <c r="B181" s="231"/>
      <c r="E181" s="130"/>
      <c r="F181" s="130"/>
      <c r="G181" s="130"/>
      <c r="H181" s="130"/>
      <c r="I181" s="130"/>
      <c r="J181" s="130"/>
      <c r="K181" s="130"/>
      <c r="L181" s="127"/>
      <c r="M181" s="127"/>
      <c r="N181" s="127"/>
    </row>
    <row r="182" spans="1:14" s="131" customFormat="1" ht="15" x14ac:dyDescent="0.2">
      <c r="A182" s="231"/>
      <c r="B182" s="231"/>
      <c r="E182" s="130"/>
      <c r="F182" s="130"/>
      <c r="G182" s="130"/>
      <c r="H182" s="130"/>
      <c r="I182" s="130"/>
      <c r="J182" s="130"/>
      <c r="K182" s="130"/>
      <c r="L182" s="127"/>
      <c r="M182" s="127"/>
      <c r="N182" s="127"/>
    </row>
    <row r="183" spans="1:14" s="131" customFormat="1" ht="15" x14ac:dyDescent="0.2">
      <c r="A183" s="231"/>
      <c r="B183" s="231"/>
      <c r="E183" s="130"/>
      <c r="F183" s="130"/>
      <c r="G183" s="130"/>
      <c r="H183" s="130"/>
      <c r="I183" s="130"/>
      <c r="J183" s="130"/>
      <c r="K183" s="130"/>
      <c r="L183" s="127"/>
      <c r="M183" s="127"/>
      <c r="N183" s="127"/>
    </row>
    <row r="184" spans="1:14" s="131" customFormat="1" ht="15" x14ac:dyDescent="0.2">
      <c r="A184" s="231"/>
      <c r="B184" s="231"/>
      <c r="E184" s="130"/>
      <c r="F184" s="130"/>
      <c r="G184" s="130"/>
      <c r="H184" s="130"/>
      <c r="I184" s="130"/>
      <c r="J184" s="130"/>
      <c r="K184" s="130"/>
      <c r="L184" s="127"/>
      <c r="M184" s="127"/>
      <c r="N184" s="127"/>
    </row>
    <row r="185" spans="1:14" s="131" customFormat="1" ht="15" x14ac:dyDescent="0.2">
      <c r="A185" s="231"/>
      <c r="B185" s="231"/>
      <c r="E185" s="130"/>
      <c r="F185" s="130"/>
      <c r="G185" s="130"/>
      <c r="H185" s="130"/>
      <c r="I185" s="130"/>
      <c r="J185" s="130"/>
      <c r="K185" s="130"/>
      <c r="L185" s="127"/>
      <c r="M185" s="127"/>
      <c r="N185" s="127"/>
    </row>
    <row r="186" spans="1:14" s="131" customFormat="1" ht="15" x14ac:dyDescent="0.2">
      <c r="A186" s="231"/>
      <c r="B186" s="231"/>
      <c r="E186" s="130"/>
      <c r="F186" s="130"/>
      <c r="G186" s="130"/>
      <c r="H186" s="130"/>
      <c r="I186" s="130"/>
      <c r="J186" s="130"/>
      <c r="K186" s="130"/>
      <c r="L186" s="127"/>
      <c r="M186" s="127"/>
      <c r="N186" s="127"/>
    </row>
    <row r="187" spans="1:14" s="131" customFormat="1" ht="15" x14ac:dyDescent="0.2">
      <c r="A187" s="231"/>
      <c r="B187" s="231"/>
      <c r="E187" s="130"/>
      <c r="F187" s="130"/>
      <c r="G187" s="130"/>
      <c r="H187" s="130"/>
      <c r="I187" s="130"/>
      <c r="J187" s="130"/>
      <c r="K187" s="130"/>
      <c r="L187" s="127"/>
      <c r="M187" s="127"/>
      <c r="N187" s="127"/>
    </row>
    <row r="188" spans="1:14" s="131" customFormat="1" ht="15" x14ac:dyDescent="0.2">
      <c r="A188" s="231"/>
      <c r="B188" s="231"/>
      <c r="E188" s="130"/>
      <c r="F188" s="130"/>
      <c r="G188" s="130"/>
      <c r="H188" s="130"/>
      <c r="I188" s="130"/>
      <c r="J188" s="130"/>
      <c r="K188" s="130"/>
      <c r="L188" s="127"/>
      <c r="M188" s="127"/>
      <c r="N188" s="127"/>
    </row>
    <row r="189" spans="1:14" s="131" customFormat="1" ht="15" x14ac:dyDescent="0.2">
      <c r="A189" s="231"/>
      <c r="B189" s="231"/>
      <c r="E189" s="130"/>
      <c r="F189" s="130"/>
      <c r="G189" s="130"/>
      <c r="H189" s="130"/>
      <c r="I189" s="130"/>
      <c r="J189" s="130"/>
      <c r="K189" s="130"/>
      <c r="L189" s="127"/>
      <c r="M189" s="127"/>
      <c r="N189" s="127"/>
    </row>
    <row r="190" spans="1:14" s="131" customFormat="1" ht="15" x14ac:dyDescent="0.2">
      <c r="A190" s="231"/>
      <c r="B190" s="231"/>
      <c r="E190" s="130"/>
      <c r="F190" s="130"/>
      <c r="G190" s="130"/>
      <c r="H190" s="130"/>
      <c r="I190" s="130"/>
      <c r="J190" s="130"/>
      <c r="K190" s="130"/>
      <c r="L190" s="127"/>
      <c r="M190" s="127"/>
      <c r="N190" s="127"/>
    </row>
    <row r="191" spans="1:14" s="131" customFormat="1" ht="15" x14ac:dyDescent="0.2">
      <c r="A191" s="231"/>
      <c r="B191" s="231"/>
      <c r="E191" s="130"/>
      <c r="F191" s="130"/>
      <c r="G191" s="130"/>
      <c r="H191" s="130"/>
      <c r="I191" s="130"/>
      <c r="J191" s="130"/>
      <c r="K191" s="130"/>
      <c r="L191" s="127"/>
      <c r="M191" s="127"/>
      <c r="N191" s="127"/>
    </row>
    <row r="192" spans="1:14" s="131" customFormat="1" ht="15" x14ac:dyDescent="0.2">
      <c r="A192" s="231"/>
      <c r="B192" s="231"/>
      <c r="E192" s="130"/>
      <c r="F192" s="130"/>
      <c r="G192" s="130"/>
      <c r="H192" s="130"/>
      <c r="I192" s="130"/>
      <c r="J192" s="130"/>
      <c r="K192" s="130"/>
      <c r="L192" s="127"/>
      <c r="M192" s="127"/>
      <c r="N192" s="127"/>
    </row>
    <row r="193" spans="1:14" s="131" customFormat="1" ht="15" x14ac:dyDescent="0.2">
      <c r="A193" s="231"/>
      <c r="B193" s="231"/>
      <c r="E193" s="130"/>
      <c r="F193" s="130"/>
      <c r="G193" s="130"/>
      <c r="H193" s="130"/>
      <c r="I193" s="130"/>
      <c r="J193" s="130"/>
      <c r="K193" s="130"/>
      <c r="L193" s="127"/>
      <c r="M193" s="127"/>
      <c r="N193" s="127"/>
    </row>
    <row r="194" spans="1:14" s="131" customFormat="1" ht="15" x14ac:dyDescent="0.2">
      <c r="A194" s="231"/>
      <c r="B194" s="231"/>
      <c r="E194" s="130"/>
      <c r="F194" s="130"/>
      <c r="G194" s="130"/>
      <c r="H194" s="130"/>
      <c r="I194" s="130"/>
      <c r="J194" s="130"/>
      <c r="K194" s="130"/>
      <c r="L194" s="127"/>
      <c r="M194" s="127"/>
      <c r="N194" s="127"/>
    </row>
    <row r="195" spans="1:14" s="131" customFormat="1" ht="15" x14ac:dyDescent="0.2">
      <c r="A195" s="231"/>
      <c r="B195" s="231"/>
      <c r="E195" s="130"/>
      <c r="F195" s="130"/>
      <c r="G195" s="130"/>
      <c r="H195" s="130"/>
      <c r="I195" s="130"/>
      <c r="J195" s="130"/>
      <c r="K195" s="130"/>
      <c r="L195" s="127"/>
      <c r="M195" s="127"/>
      <c r="N195" s="127"/>
    </row>
    <row r="196" spans="1:14" s="131" customFormat="1" ht="15" x14ac:dyDescent="0.2">
      <c r="A196" s="231"/>
      <c r="B196" s="231"/>
      <c r="E196" s="130"/>
      <c r="F196" s="130"/>
      <c r="G196" s="130"/>
      <c r="H196" s="130"/>
      <c r="I196" s="130"/>
      <c r="J196" s="130"/>
      <c r="K196" s="130"/>
      <c r="L196" s="127"/>
      <c r="M196" s="127"/>
      <c r="N196" s="127"/>
    </row>
    <row r="197" spans="1:14" s="131" customFormat="1" ht="15" x14ac:dyDescent="0.2">
      <c r="A197" s="231"/>
      <c r="B197" s="231"/>
      <c r="E197" s="130"/>
      <c r="F197" s="130"/>
      <c r="G197" s="130"/>
      <c r="H197" s="130"/>
      <c r="I197" s="130"/>
      <c r="J197" s="130"/>
      <c r="K197" s="130"/>
      <c r="L197" s="127"/>
      <c r="M197" s="127"/>
      <c r="N197" s="127"/>
    </row>
    <row r="198" spans="1:14" s="131" customFormat="1" ht="15" x14ac:dyDescent="0.2">
      <c r="A198" s="231"/>
      <c r="B198" s="231"/>
      <c r="E198" s="130"/>
      <c r="F198" s="130"/>
      <c r="G198" s="130"/>
      <c r="H198" s="130"/>
      <c r="I198" s="130"/>
      <c r="J198" s="130"/>
      <c r="K198" s="130"/>
      <c r="L198" s="127"/>
      <c r="M198" s="127"/>
      <c r="N198" s="127"/>
    </row>
    <row r="199" spans="1:14" s="131" customFormat="1" ht="15" x14ac:dyDescent="0.2">
      <c r="A199" s="231"/>
      <c r="B199" s="231"/>
      <c r="E199" s="130"/>
      <c r="F199" s="130"/>
      <c r="G199" s="130"/>
      <c r="H199" s="130"/>
      <c r="I199" s="130"/>
      <c r="J199" s="130"/>
      <c r="K199" s="130"/>
      <c r="L199" s="127"/>
      <c r="M199" s="127"/>
      <c r="N199" s="127"/>
    </row>
    <row r="200" spans="1:14" s="131" customFormat="1" ht="15" x14ac:dyDescent="0.2">
      <c r="A200" s="231"/>
      <c r="B200" s="231"/>
      <c r="E200" s="130"/>
      <c r="F200" s="130"/>
      <c r="G200" s="130"/>
      <c r="H200" s="130"/>
      <c r="I200" s="130"/>
      <c r="J200" s="130"/>
      <c r="K200" s="130"/>
      <c r="L200" s="127"/>
      <c r="M200" s="127"/>
      <c r="N200" s="127"/>
    </row>
    <row r="201" spans="1:14" s="131" customFormat="1" ht="15" x14ac:dyDescent="0.2">
      <c r="A201" s="231"/>
      <c r="B201" s="231"/>
      <c r="E201" s="130"/>
      <c r="F201" s="130"/>
      <c r="G201" s="130"/>
      <c r="H201" s="130"/>
      <c r="I201" s="130"/>
      <c r="J201" s="130"/>
      <c r="K201" s="130"/>
      <c r="L201" s="127"/>
      <c r="M201" s="127"/>
      <c r="N201" s="127"/>
    </row>
    <row r="202" spans="1:14" s="131" customFormat="1" ht="15" x14ac:dyDescent="0.2">
      <c r="A202" s="231"/>
      <c r="B202" s="231"/>
      <c r="E202" s="130"/>
      <c r="F202" s="130"/>
      <c r="G202" s="130"/>
      <c r="H202" s="130"/>
      <c r="I202" s="130"/>
      <c r="J202" s="130"/>
      <c r="K202" s="130"/>
      <c r="L202" s="127"/>
      <c r="M202" s="127"/>
      <c r="N202" s="127"/>
    </row>
    <row r="203" spans="1:14" s="131" customFormat="1" ht="15" x14ac:dyDescent="0.2">
      <c r="A203" s="231"/>
      <c r="B203" s="231"/>
      <c r="E203" s="130"/>
      <c r="F203" s="130"/>
      <c r="G203" s="130"/>
      <c r="H203" s="130"/>
      <c r="I203" s="130"/>
      <c r="J203" s="130"/>
      <c r="K203" s="130"/>
      <c r="L203" s="127"/>
      <c r="M203" s="127"/>
      <c r="N203" s="127"/>
    </row>
    <row r="204" spans="1:14" s="131" customFormat="1" ht="15" x14ac:dyDescent="0.2">
      <c r="A204" s="231"/>
      <c r="B204" s="231"/>
      <c r="E204" s="130"/>
      <c r="F204" s="130"/>
      <c r="G204" s="130"/>
      <c r="H204" s="130"/>
      <c r="I204" s="130"/>
      <c r="J204" s="130"/>
      <c r="K204" s="130"/>
      <c r="L204" s="127"/>
      <c r="M204" s="127"/>
      <c r="N204" s="127"/>
    </row>
    <row r="205" spans="1:14" s="131" customFormat="1" ht="15" x14ac:dyDescent="0.2">
      <c r="A205" s="231"/>
      <c r="B205" s="231"/>
      <c r="E205" s="130"/>
      <c r="F205" s="130"/>
      <c r="G205" s="130"/>
      <c r="H205" s="130"/>
      <c r="I205" s="130"/>
      <c r="J205" s="130"/>
      <c r="K205" s="130"/>
      <c r="L205" s="127"/>
      <c r="M205" s="127"/>
      <c r="N205" s="127"/>
    </row>
    <row r="206" spans="1:14" s="131" customFormat="1" ht="15" x14ac:dyDescent="0.2">
      <c r="A206" s="231"/>
      <c r="B206" s="231"/>
      <c r="E206" s="130"/>
      <c r="F206" s="130"/>
      <c r="G206" s="130"/>
      <c r="H206" s="130"/>
      <c r="I206" s="130"/>
      <c r="J206" s="130"/>
      <c r="K206" s="130"/>
      <c r="L206" s="127"/>
      <c r="M206" s="127"/>
      <c r="N206" s="127"/>
    </row>
    <row r="207" spans="1:14" s="131" customFormat="1" ht="15" x14ac:dyDescent="0.2">
      <c r="A207" s="231"/>
      <c r="B207" s="231"/>
      <c r="E207" s="130"/>
      <c r="F207" s="130"/>
      <c r="G207" s="130"/>
      <c r="H207" s="130"/>
      <c r="I207" s="130"/>
      <c r="J207" s="130"/>
      <c r="K207" s="130"/>
      <c r="L207" s="127"/>
      <c r="M207" s="127"/>
      <c r="N207" s="127"/>
    </row>
    <row r="208" spans="1:14" s="131" customFormat="1" ht="15" x14ac:dyDescent="0.2">
      <c r="A208" s="231"/>
      <c r="B208" s="231"/>
      <c r="E208" s="130"/>
      <c r="F208" s="130"/>
      <c r="G208" s="130"/>
      <c r="H208" s="130"/>
      <c r="I208" s="130"/>
      <c r="J208" s="130"/>
      <c r="K208" s="130"/>
      <c r="L208" s="127"/>
      <c r="M208" s="127"/>
      <c r="N208" s="127"/>
    </row>
    <row r="209" spans="1:14" s="131" customFormat="1" ht="15" x14ac:dyDescent="0.2">
      <c r="A209" s="231"/>
      <c r="B209" s="231"/>
      <c r="E209" s="130"/>
      <c r="F209" s="130"/>
      <c r="G209" s="130"/>
      <c r="H209" s="130"/>
      <c r="I209" s="130"/>
      <c r="J209" s="130"/>
      <c r="K209" s="130"/>
      <c r="L209" s="127"/>
      <c r="M209" s="127"/>
      <c r="N209" s="127"/>
    </row>
    <row r="210" spans="1:14" s="131" customFormat="1" ht="15" x14ac:dyDescent="0.2">
      <c r="A210" s="231"/>
      <c r="B210" s="231"/>
      <c r="E210" s="130"/>
      <c r="F210" s="130"/>
      <c r="G210" s="130"/>
      <c r="H210" s="130"/>
      <c r="I210" s="130"/>
      <c r="J210" s="130"/>
      <c r="K210" s="130"/>
      <c r="L210" s="127"/>
      <c r="M210" s="127"/>
      <c r="N210" s="127"/>
    </row>
    <row r="211" spans="1:14" s="131" customFormat="1" ht="15" x14ac:dyDescent="0.2">
      <c r="A211" s="231"/>
      <c r="B211" s="231"/>
      <c r="E211" s="130"/>
      <c r="F211" s="130"/>
      <c r="G211" s="130"/>
      <c r="H211" s="130"/>
      <c r="I211" s="130"/>
      <c r="J211" s="130"/>
      <c r="K211" s="130"/>
      <c r="L211" s="127"/>
      <c r="M211" s="127"/>
      <c r="N211" s="127"/>
    </row>
    <row r="212" spans="1:14" s="131" customFormat="1" ht="15" x14ac:dyDescent="0.2">
      <c r="A212" s="231"/>
      <c r="B212" s="231"/>
      <c r="E212" s="130"/>
      <c r="F212" s="130"/>
      <c r="G212" s="130"/>
      <c r="H212" s="130"/>
      <c r="I212" s="130"/>
      <c r="J212" s="130"/>
      <c r="K212" s="130"/>
      <c r="L212" s="127"/>
      <c r="M212" s="127"/>
      <c r="N212" s="127"/>
    </row>
    <row r="213" spans="1:14" s="131" customFormat="1" ht="15" x14ac:dyDescent="0.2">
      <c r="A213" s="231"/>
      <c r="B213" s="231"/>
      <c r="E213" s="130"/>
      <c r="F213" s="130"/>
      <c r="G213" s="130"/>
      <c r="H213" s="130"/>
      <c r="I213" s="130"/>
      <c r="J213" s="130"/>
      <c r="K213" s="130"/>
      <c r="L213" s="127"/>
      <c r="M213" s="127"/>
      <c r="N213" s="127"/>
    </row>
    <row r="214" spans="1:14" s="131" customFormat="1" ht="15" x14ac:dyDescent="0.2">
      <c r="A214" s="231"/>
      <c r="B214" s="231"/>
      <c r="E214" s="130"/>
      <c r="F214" s="130"/>
      <c r="G214" s="130"/>
      <c r="H214" s="130"/>
      <c r="I214" s="130"/>
      <c r="J214" s="130"/>
      <c r="K214" s="130"/>
      <c r="L214" s="127"/>
      <c r="M214" s="127"/>
      <c r="N214" s="127"/>
    </row>
    <row r="215" spans="1:14" s="131" customFormat="1" ht="15" x14ac:dyDescent="0.2">
      <c r="A215" s="231"/>
      <c r="B215" s="231"/>
      <c r="E215" s="130"/>
      <c r="F215" s="130"/>
      <c r="G215" s="130"/>
      <c r="H215" s="130"/>
      <c r="I215" s="130"/>
      <c r="J215" s="130"/>
      <c r="K215" s="130"/>
      <c r="L215" s="127"/>
      <c r="M215" s="127"/>
      <c r="N215" s="127"/>
    </row>
    <row r="216" spans="1:14" s="131" customFormat="1" ht="15" x14ac:dyDescent="0.2">
      <c r="A216" s="231"/>
      <c r="B216" s="231"/>
      <c r="E216" s="130"/>
      <c r="F216" s="130"/>
      <c r="G216" s="130"/>
      <c r="H216" s="130"/>
      <c r="I216" s="130"/>
      <c r="J216" s="130"/>
      <c r="K216" s="130"/>
      <c r="L216" s="127"/>
      <c r="M216" s="127"/>
      <c r="N216" s="127"/>
    </row>
    <row r="217" spans="1:14" s="131" customFormat="1" ht="15" x14ac:dyDescent="0.2">
      <c r="A217" s="231"/>
      <c r="B217" s="231"/>
      <c r="E217" s="130"/>
      <c r="F217" s="130"/>
      <c r="G217" s="130"/>
      <c r="H217" s="130"/>
      <c r="I217" s="130"/>
      <c r="J217" s="130"/>
      <c r="K217" s="130"/>
      <c r="L217" s="127"/>
      <c r="M217" s="127"/>
      <c r="N217" s="127"/>
    </row>
    <row r="218" spans="1:14" s="131" customFormat="1" ht="15" x14ac:dyDescent="0.2">
      <c r="A218" s="231"/>
      <c r="B218" s="231"/>
      <c r="E218" s="130"/>
      <c r="F218" s="130"/>
      <c r="G218" s="130"/>
      <c r="H218" s="130"/>
      <c r="I218" s="130"/>
      <c r="J218" s="130"/>
      <c r="K218" s="130"/>
      <c r="L218" s="127"/>
      <c r="M218" s="127"/>
      <c r="N218" s="127"/>
    </row>
    <row r="219" spans="1:14" s="131" customFormat="1" ht="15" x14ac:dyDescent="0.2">
      <c r="A219" s="231"/>
      <c r="B219" s="231"/>
      <c r="E219" s="130"/>
      <c r="F219" s="130"/>
      <c r="G219" s="130"/>
      <c r="H219" s="130"/>
      <c r="I219" s="130"/>
      <c r="J219" s="130"/>
      <c r="K219" s="130"/>
      <c r="L219" s="127"/>
      <c r="M219" s="127"/>
      <c r="N219" s="127"/>
    </row>
    <row r="220" spans="1:14" s="131" customFormat="1" ht="15" x14ac:dyDescent="0.2">
      <c r="A220" s="231"/>
      <c r="B220" s="231"/>
      <c r="E220" s="130"/>
      <c r="F220" s="130"/>
      <c r="G220" s="130"/>
      <c r="H220" s="130"/>
      <c r="I220" s="130"/>
      <c r="J220" s="130"/>
      <c r="K220" s="130"/>
      <c r="L220" s="127"/>
      <c r="M220" s="127"/>
      <c r="N220" s="127"/>
    </row>
    <row r="221" spans="1:14" s="131" customFormat="1" ht="15" x14ac:dyDescent="0.2">
      <c r="A221" s="231"/>
      <c r="B221" s="231"/>
      <c r="E221" s="130"/>
      <c r="F221" s="130"/>
      <c r="G221" s="130"/>
      <c r="H221" s="130"/>
      <c r="I221" s="130"/>
      <c r="J221" s="130"/>
      <c r="K221" s="130"/>
      <c r="L221" s="127"/>
      <c r="M221" s="127"/>
      <c r="N221" s="127"/>
    </row>
    <row r="222" spans="1:14" s="131" customFormat="1" ht="15" x14ac:dyDescent="0.2">
      <c r="A222" s="231"/>
      <c r="B222" s="231"/>
      <c r="E222" s="130"/>
      <c r="F222" s="130"/>
      <c r="G222" s="130"/>
      <c r="H222" s="130"/>
      <c r="I222" s="130"/>
      <c r="J222" s="130"/>
      <c r="K222" s="130"/>
      <c r="L222" s="127"/>
      <c r="M222" s="127"/>
      <c r="N222" s="127"/>
    </row>
    <row r="223" spans="1:14" s="131" customFormat="1" ht="15" x14ac:dyDescent="0.2">
      <c r="A223" s="231"/>
      <c r="B223" s="231"/>
      <c r="E223" s="130"/>
      <c r="F223" s="130"/>
      <c r="G223" s="130"/>
      <c r="H223" s="130"/>
      <c r="I223" s="130"/>
      <c r="J223" s="130"/>
      <c r="K223" s="130"/>
      <c r="L223" s="127"/>
      <c r="M223" s="127"/>
      <c r="N223" s="127"/>
    </row>
    <row r="224" spans="1:14" s="131" customFormat="1" ht="15" x14ac:dyDescent="0.2">
      <c r="A224" s="231"/>
      <c r="B224" s="231"/>
      <c r="E224" s="130"/>
      <c r="F224" s="130"/>
      <c r="G224" s="130"/>
      <c r="H224" s="130"/>
      <c r="I224" s="130"/>
      <c r="J224" s="130"/>
      <c r="K224" s="130"/>
      <c r="L224" s="127"/>
      <c r="M224" s="127"/>
      <c r="N224" s="127"/>
    </row>
    <row r="225" spans="1:14" s="131" customFormat="1" ht="15" x14ac:dyDescent="0.2">
      <c r="A225" s="231"/>
      <c r="B225" s="231"/>
      <c r="E225" s="130"/>
      <c r="F225" s="130"/>
      <c r="G225" s="130"/>
      <c r="H225" s="130"/>
      <c r="I225" s="130"/>
      <c r="J225" s="130"/>
      <c r="K225" s="130"/>
      <c r="L225" s="127"/>
      <c r="M225" s="127"/>
      <c r="N225" s="127"/>
    </row>
    <row r="226" spans="1:14" s="131" customFormat="1" ht="15" x14ac:dyDescent="0.2">
      <c r="A226" s="231"/>
      <c r="B226" s="231"/>
      <c r="E226" s="130"/>
      <c r="F226" s="130"/>
      <c r="G226" s="130"/>
      <c r="H226" s="130"/>
      <c r="I226" s="130"/>
      <c r="J226" s="130"/>
      <c r="K226" s="130"/>
      <c r="L226" s="127"/>
      <c r="M226" s="127"/>
      <c r="N226" s="127"/>
    </row>
    <row r="227" spans="1:14" s="131" customFormat="1" ht="15" x14ac:dyDescent="0.2">
      <c r="A227" s="231"/>
      <c r="B227" s="231"/>
      <c r="E227" s="130"/>
      <c r="F227" s="130"/>
      <c r="G227" s="130"/>
      <c r="H227" s="130"/>
      <c r="I227" s="130"/>
      <c r="J227" s="130"/>
      <c r="K227" s="130"/>
      <c r="L227" s="127"/>
      <c r="M227" s="127"/>
      <c r="N227" s="127"/>
    </row>
    <row r="228" spans="1:14" s="131" customFormat="1" ht="15" x14ac:dyDescent="0.2">
      <c r="A228" s="231"/>
      <c r="B228" s="231"/>
      <c r="E228" s="130"/>
      <c r="F228" s="130"/>
      <c r="G228" s="130"/>
      <c r="H228" s="130"/>
      <c r="I228" s="130"/>
      <c r="J228" s="130"/>
      <c r="K228" s="130"/>
      <c r="L228" s="127"/>
      <c r="M228" s="127"/>
      <c r="N228" s="127"/>
    </row>
    <row r="229" spans="1:14" s="131" customFormat="1" ht="15" x14ac:dyDescent="0.2">
      <c r="A229" s="231"/>
      <c r="B229" s="231"/>
      <c r="E229" s="130"/>
      <c r="F229" s="130"/>
      <c r="G229" s="130"/>
      <c r="H229" s="130"/>
      <c r="I229" s="130"/>
      <c r="J229" s="130"/>
      <c r="K229" s="130"/>
      <c r="L229" s="127"/>
      <c r="M229" s="127"/>
      <c r="N229" s="127"/>
    </row>
    <row r="230" spans="1:14" s="131" customFormat="1" ht="15" x14ac:dyDescent="0.2">
      <c r="A230" s="231"/>
      <c r="B230" s="231"/>
      <c r="E230" s="130"/>
      <c r="F230" s="130"/>
      <c r="G230" s="130"/>
      <c r="H230" s="130"/>
      <c r="I230" s="130"/>
      <c r="J230" s="130"/>
      <c r="K230" s="130"/>
      <c r="L230" s="127"/>
      <c r="M230" s="127"/>
      <c r="N230" s="127"/>
    </row>
    <row r="231" spans="1:14" s="131" customFormat="1" ht="15" x14ac:dyDescent="0.2">
      <c r="A231" s="231"/>
      <c r="B231" s="231"/>
      <c r="E231" s="130"/>
      <c r="F231" s="130"/>
      <c r="G231" s="130"/>
      <c r="H231" s="130"/>
      <c r="I231" s="130"/>
      <c r="J231" s="130"/>
      <c r="K231" s="130"/>
      <c r="L231" s="127"/>
      <c r="M231" s="127"/>
      <c r="N231" s="127"/>
    </row>
    <row r="232" spans="1:14" s="131" customFormat="1" ht="15" x14ac:dyDescent="0.2">
      <c r="A232" s="231"/>
      <c r="B232" s="231"/>
      <c r="E232" s="130"/>
      <c r="F232" s="130"/>
      <c r="G232" s="130"/>
      <c r="H232" s="130"/>
      <c r="I232" s="130"/>
      <c r="J232" s="130"/>
      <c r="K232" s="130"/>
      <c r="L232" s="127"/>
      <c r="M232" s="127"/>
      <c r="N232" s="127"/>
    </row>
    <row r="233" spans="1:14" s="131" customFormat="1" ht="15" x14ac:dyDescent="0.2">
      <c r="A233" s="231"/>
      <c r="B233" s="231"/>
      <c r="E233" s="130"/>
      <c r="F233" s="130"/>
      <c r="G233" s="130"/>
      <c r="H233" s="130"/>
      <c r="I233" s="130"/>
      <c r="J233" s="130"/>
      <c r="K233" s="130"/>
      <c r="L233" s="127"/>
      <c r="M233" s="127"/>
      <c r="N233" s="127"/>
    </row>
    <row r="234" spans="1:14" s="131" customFormat="1" ht="15" x14ac:dyDescent="0.2">
      <c r="A234" s="231"/>
      <c r="B234" s="231"/>
      <c r="E234" s="130"/>
      <c r="F234" s="130"/>
      <c r="G234" s="130"/>
      <c r="H234" s="130"/>
      <c r="I234" s="130"/>
      <c r="J234" s="130"/>
      <c r="K234" s="130"/>
      <c r="L234" s="127"/>
      <c r="M234" s="127"/>
      <c r="N234" s="127"/>
    </row>
    <row r="235" spans="1:14" s="131" customFormat="1" ht="15" x14ac:dyDescent="0.2">
      <c r="A235" s="231"/>
      <c r="B235" s="231"/>
      <c r="E235" s="130"/>
      <c r="F235" s="130"/>
      <c r="G235" s="130"/>
      <c r="H235" s="130"/>
      <c r="I235" s="130"/>
      <c r="J235" s="130"/>
      <c r="K235" s="130"/>
      <c r="L235" s="127"/>
      <c r="M235" s="127"/>
      <c r="N235" s="127"/>
    </row>
    <row r="236" spans="1:14" s="131" customFormat="1" ht="15" x14ac:dyDescent="0.2">
      <c r="A236" s="231"/>
      <c r="B236" s="231"/>
      <c r="E236" s="130"/>
      <c r="F236" s="130"/>
      <c r="G236" s="130"/>
      <c r="H236" s="130"/>
      <c r="I236" s="130"/>
      <c r="J236" s="130"/>
      <c r="K236" s="130"/>
      <c r="L236" s="127"/>
      <c r="M236" s="127"/>
      <c r="N236" s="127"/>
    </row>
    <row r="237" spans="1:14" s="131" customFormat="1" ht="15" x14ac:dyDescent="0.2">
      <c r="A237" s="231"/>
      <c r="B237" s="231"/>
      <c r="E237" s="130"/>
      <c r="F237" s="130"/>
      <c r="G237" s="130"/>
      <c r="H237" s="130"/>
      <c r="I237" s="130"/>
      <c r="J237" s="130"/>
      <c r="K237" s="130"/>
      <c r="L237" s="127"/>
      <c r="M237" s="127"/>
      <c r="N237" s="127"/>
    </row>
    <row r="238" spans="1:14" s="131" customFormat="1" ht="15" x14ac:dyDescent="0.2">
      <c r="A238" s="231"/>
      <c r="B238" s="231"/>
      <c r="E238" s="130"/>
      <c r="F238" s="130"/>
      <c r="G238" s="130"/>
      <c r="H238" s="130"/>
      <c r="I238" s="130"/>
      <c r="J238" s="130"/>
      <c r="K238" s="130"/>
      <c r="L238" s="127"/>
      <c r="M238" s="127"/>
      <c r="N238" s="127"/>
    </row>
    <row r="239" spans="1:14" s="131" customFormat="1" ht="15" x14ac:dyDescent="0.2">
      <c r="A239" s="231"/>
      <c r="B239" s="231"/>
      <c r="E239" s="130"/>
      <c r="F239" s="130"/>
      <c r="G239" s="130"/>
      <c r="H239" s="130"/>
      <c r="I239" s="130"/>
      <c r="J239" s="130"/>
      <c r="K239" s="130"/>
      <c r="L239" s="127"/>
      <c r="M239" s="127"/>
      <c r="N239" s="127"/>
    </row>
    <row r="240" spans="1:14" s="131" customFormat="1" ht="15" x14ac:dyDescent="0.2">
      <c r="A240" s="231"/>
      <c r="B240" s="231"/>
      <c r="E240" s="130"/>
      <c r="F240" s="130"/>
      <c r="G240" s="130"/>
      <c r="H240" s="130"/>
      <c r="I240" s="130"/>
      <c r="J240" s="130"/>
      <c r="K240" s="130"/>
      <c r="L240" s="127"/>
      <c r="M240" s="127"/>
      <c r="N240" s="127"/>
    </row>
    <row r="241" spans="1:14" s="131" customFormat="1" ht="15" x14ac:dyDescent="0.2">
      <c r="A241" s="231"/>
      <c r="B241" s="231"/>
      <c r="E241" s="130"/>
      <c r="F241" s="130"/>
      <c r="G241" s="130"/>
      <c r="H241" s="130"/>
      <c r="I241" s="130"/>
      <c r="J241" s="130"/>
      <c r="K241" s="130"/>
      <c r="L241" s="127"/>
      <c r="M241" s="127"/>
      <c r="N241" s="127"/>
    </row>
    <row r="242" spans="1:14" s="131" customFormat="1" ht="15" x14ac:dyDescent="0.2">
      <c r="A242" s="231"/>
      <c r="B242" s="231"/>
      <c r="E242" s="130"/>
      <c r="F242" s="130"/>
      <c r="G242" s="130"/>
      <c r="H242" s="130"/>
      <c r="I242" s="130"/>
      <c r="J242" s="130"/>
      <c r="K242" s="130"/>
      <c r="L242" s="127"/>
      <c r="M242" s="127"/>
      <c r="N242" s="127"/>
    </row>
    <row r="243" spans="1:14" s="131" customFormat="1" ht="15" x14ac:dyDescent="0.2">
      <c r="A243" s="231"/>
      <c r="B243" s="231"/>
      <c r="E243" s="130"/>
      <c r="F243" s="130"/>
      <c r="G243" s="130"/>
      <c r="H243" s="130"/>
      <c r="I243" s="130"/>
      <c r="J243" s="130"/>
      <c r="K243" s="130"/>
      <c r="L243" s="127"/>
      <c r="M243" s="127"/>
      <c r="N243" s="127"/>
    </row>
    <row r="244" spans="1:14" s="131" customFormat="1" ht="15" x14ac:dyDescent="0.2">
      <c r="A244" s="231"/>
      <c r="B244" s="231"/>
      <c r="E244" s="130"/>
      <c r="F244" s="130"/>
      <c r="G244" s="130"/>
      <c r="H244" s="130"/>
      <c r="I244" s="130"/>
      <c r="J244" s="130"/>
      <c r="K244" s="130"/>
      <c r="L244" s="127"/>
      <c r="M244" s="127"/>
      <c r="N244" s="127"/>
    </row>
    <row r="245" spans="1:14" s="131" customFormat="1" ht="15" x14ac:dyDescent="0.2">
      <c r="A245" s="231"/>
      <c r="B245" s="231"/>
      <c r="E245" s="130"/>
      <c r="F245" s="130"/>
      <c r="G245" s="130"/>
      <c r="H245" s="130"/>
      <c r="I245" s="130"/>
      <c r="J245" s="130"/>
      <c r="K245" s="130"/>
      <c r="L245" s="127"/>
      <c r="M245" s="127"/>
      <c r="N245" s="127"/>
    </row>
    <row r="246" spans="1:14" s="131" customFormat="1" ht="15" x14ac:dyDescent="0.2">
      <c r="A246" s="231"/>
      <c r="B246" s="231"/>
      <c r="E246" s="130"/>
      <c r="F246" s="130"/>
      <c r="G246" s="130"/>
      <c r="H246" s="130"/>
      <c r="I246" s="130"/>
      <c r="J246" s="130"/>
      <c r="K246" s="130"/>
      <c r="L246" s="127"/>
      <c r="M246" s="127"/>
      <c r="N246" s="127"/>
    </row>
    <row r="247" spans="1:14" s="131" customFormat="1" ht="15" x14ac:dyDescent="0.2">
      <c r="A247" s="231"/>
      <c r="B247" s="231"/>
      <c r="E247" s="130"/>
      <c r="F247" s="130"/>
      <c r="G247" s="130"/>
      <c r="H247" s="130"/>
      <c r="I247" s="130"/>
      <c r="J247" s="130"/>
      <c r="K247" s="130"/>
      <c r="L247" s="127"/>
      <c r="M247" s="127"/>
      <c r="N247" s="127"/>
    </row>
    <row r="248" spans="1:14" s="131" customFormat="1" ht="15" x14ac:dyDescent="0.2">
      <c r="A248" s="231"/>
      <c r="B248" s="231"/>
      <c r="E248" s="130"/>
      <c r="F248" s="130"/>
      <c r="G248" s="130"/>
      <c r="H248" s="130"/>
      <c r="I248" s="130"/>
      <c r="J248" s="130"/>
      <c r="K248" s="130"/>
      <c r="L248" s="127"/>
      <c r="M248" s="127"/>
      <c r="N248" s="127"/>
    </row>
    <row r="249" spans="1:14" s="131" customFormat="1" ht="15" x14ac:dyDescent="0.2">
      <c r="A249" s="231"/>
      <c r="B249" s="231"/>
      <c r="E249" s="130"/>
      <c r="F249" s="130"/>
      <c r="G249" s="130"/>
      <c r="H249" s="130"/>
      <c r="I249" s="130"/>
      <c r="J249" s="130"/>
      <c r="K249" s="130"/>
      <c r="L249" s="127"/>
      <c r="M249" s="127"/>
      <c r="N249" s="127"/>
    </row>
    <row r="250" spans="1:14" s="131" customFormat="1" ht="15" x14ac:dyDescent="0.2">
      <c r="A250" s="231"/>
      <c r="B250" s="231"/>
      <c r="E250" s="130"/>
      <c r="F250" s="130"/>
      <c r="G250" s="130"/>
      <c r="H250" s="130"/>
      <c r="I250" s="130"/>
      <c r="J250" s="130"/>
      <c r="K250" s="130"/>
      <c r="L250" s="127"/>
      <c r="M250" s="127"/>
      <c r="N250" s="127"/>
    </row>
    <row r="251" spans="1:14" s="131" customFormat="1" ht="15" x14ac:dyDescent="0.2">
      <c r="A251" s="231"/>
      <c r="B251" s="231"/>
      <c r="E251" s="130"/>
      <c r="F251" s="130"/>
      <c r="G251" s="130"/>
      <c r="H251" s="130"/>
      <c r="I251" s="130"/>
      <c r="J251" s="130"/>
      <c r="K251" s="130"/>
      <c r="L251" s="127"/>
      <c r="M251" s="127"/>
      <c r="N251" s="127"/>
    </row>
    <row r="252" spans="1:14" s="131" customFormat="1" ht="15" x14ac:dyDescent="0.2">
      <c r="A252" s="231"/>
      <c r="B252" s="231"/>
      <c r="E252" s="130"/>
      <c r="F252" s="130"/>
      <c r="G252" s="130"/>
      <c r="H252" s="130"/>
      <c r="I252" s="130"/>
      <c r="J252" s="130"/>
      <c r="K252" s="130"/>
      <c r="L252" s="127"/>
      <c r="M252" s="127"/>
      <c r="N252" s="127"/>
    </row>
    <row r="253" spans="1:14" s="131" customFormat="1" ht="15" x14ac:dyDescent="0.2">
      <c r="A253" s="231"/>
      <c r="B253" s="231"/>
      <c r="E253" s="130"/>
      <c r="F253" s="130"/>
      <c r="G253" s="130"/>
      <c r="H253" s="130"/>
      <c r="I253" s="130"/>
      <c r="J253" s="130"/>
      <c r="K253" s="130"/>
      <c r="L253" s="127"/>
      <c r="M253" s="127"/>
      <c r="N253" s="127"/>
    </row>
    <row r="254" spans="1:14" s="131" customFormat="1" ht="15" x14ac:dyDescent="0.2">
      <c r="A254" s="231"/>
      <c r="B254" s="231"/>
      <c r="E254" s="130"/>
      <c r="F254" s="130"/>
      <c r="G254" s="130"/>
      <c r="H254" s="130"/>
      <c r="I254" s="130"/>
      <c r="J254" s="130"/>
      <c r="K254" s="130"/>
      <c r="L254" s="127"/>
      <c r="M254" s="127"/>
      <c r="N254" s="127"/>
    </row>
    <row r="255" spans="1:14" s="131" customFormat="1" ht="15" x14ac:dyDescent="0.2">
      <c r="A255" s="231"/>
      <c r="B255" s="231"/>
      <c r="E255" s="130"/>
      <c r="F255" s="130"/>
      <c r="G255" s="130"/>
      <c r="H255" s="130"/>
      <c r="I255" s="130"/>
      <c r="J255" s="130"/>
      <c r="K255" s="130"/>
      <c r="L255" s="127"/>
      <c r="M255" s="127"/>
      <c r="N255" s="127"/>
    </row>
    <row r="256" spans="1:14" s="131" customFormat="1" ht="15" x14ac:dyDescent="0.2">
      <c r="A256" s="231"/>
      <c r="B256" s="231"/>
      <c r="E256" s="130"/>
      <c r="F256" s="130"/>
      <c r="G256" s="130"/>
      <c r="H256" s="130"/>
      <c r="I256" s="130"/>
      <c r="J256" s="130"/>
      <c r="K256" s="130"/>
      <c r="L256" s="127"/>
      <c r="M256" s="127"/>
      <c r="N256" s="127"/>
    </row>
    <row r="257" spans="1:14" s="131" customFormat="1" ht="15" x14ac:dyDescent="0.2">
      <c r="A257" s="231"/>
      <c r="B257" s="231"/>
      <c r="E257" s="130"/>
      <c r="F257" s="130"/>
      <c r="G257" s="130"/>
      <c r="H257" s="130"/>
      <c r="I257" s="130"/>
      <c r="J257" s="130"/>
      <c r="K257" s="130"/>
      <c r="L257" s="127"/>
      <c r="M257" s="127"/>
      <c r="N257" s="127"/>
    </row>
    <row r="258" spans="1:14" s="131" customFormat="1" ht="15" x14ac:dyDescent="0.2">
      <c r="A258" s="231"/>
      <c r="B258" s="231"/>
      <c r="E258" s="130"/>
      <c r="F258" s="130"/>
      <c r="G258" s="130"/>
      <c r="H258" s="130"/>
      <c r="I258" s="130"/>
      <c r="J258" s="130"/>
      <c r="K258" s="130"/>
      <c r="L258" s="127"/>
      <c r="M258" s="127"/>
      <c r="N258" s="127"/>
    </row>
    <row r="259" spans="1:14" s="131" customFormat="1" ht="15" x14ac:dyDescent="0.2">
      <c r="A259" s="231"/>
      <c r="B259" s="231"/>
      <c r="E259" s="130"/>
      <c r="F259" s="130"/>
      <c r="G259" s="130"/>
      <c r="H259" s="130"/>
      <c r="I259" s="130"/>
      <c r="J259" s="130"/>
      <c r="K259" s="130"/>
      <c r="L259" s="127"/>
      <c r="M259" s="127"/>
      <c r="N259" s="127"/>
    </row>
    <row r="260" spans="1:14" s="131" customFormat="1" ht="15" x14ac:dyDescent="0.2">
      <c r="A260" s="231"/>
      <c r="B260" s="231"/>
      <c r="E260" s="130"/>
      <c r="F260" s="130"/>
      <c r="G260" s="130"/>
      <c r="H260" s="130"/>
      <c r="I260" s="130"/>
      <c r="J260" s="130"/>
      <c r="K260" s="130"/>
      <c r="L260" s="127"/>
      <c r="M260" s="127"/>
      <c r="N260" s="127"/>
    </row>
    <row r="261" spans="1:14" s="131" customFormat="1" ht="15" x14ac:dyDescent="0.2">
      <c r="A261" s="231"/>
      <c r="B261" s="231"/>
      <c r="E261" s="130"/>
      <c r="F261" s="130"/>
      <c r="G261" s="130"/>
      <c r="H261" s="130"/>
      <c r="I261" s="130"/>
      <c r="J261" s="130"/>
      <c r="K261" s="130"/>
      <c r="L261" s="127"/>
      <c r="M261" s="127"/>
      <c r="N261" s="127"/>
    </row>
    <row r="262" spans="1:14" s="131" customFormat="1" ht="15" x14ac:dyDescent="0.2">
      <c r="A262" s="231"/>
      <c r="B262" s="231"/>
      <c r="E262" s="130"/>
      <c r="F262" s="130"/>
      <c r="G262" s="130"/>
      <c r="H262" s="130"/>
      <c r="I262" s="130"/>
      <c r="J262" s="130"/>
      <c r="K262" s="130"/>
      <c r="L262" s="127"/>
      <c r="M262" s="127"/>
      <c r="N262" s="127"/>
    </row>
    <row r="263" spans="1:14" s="131" customFormat="1" ht="15" x14ac:dyDescent="0.2">
      <c r="A263" s="231"/>
      <c r="B263" s="231"/>
      <c r="E263" s="130"/>
      <c r="F263" s="130"/>
      <c r="G263" s="130"/>
      <c r="H263" s="130"/>
      <c r="I263" s="130"/>
      <c r="J263" s="130"/>
      <c r="K263" s="130"/>
      <c r="L263" s="127"/>
      <c r="M263" s="127"/>
      <c r="N263" s="127"/>
    </row>
    <row r="264" spans="1:14" s="131" customFormat="1" ht="15" x14ac:dyDescent="0.2">
      <c r="A264" s="231"/>
      <c r="B264" s="231"/>
      <c r="E264" s="130"/>
      <c r="F264" s="130"/>
      <c r="G264" s="130"/>
      <c r="H264" s="130"/>
      <c r="I264" s="130"/>
      <c r="J264" s="130"/>
      <c r="K264" s="130"/>
      <c r="L264" s="127"/>
      <c r="M264" s="127"/>
      <c r="N264" s="127"/>
    </row>
    <row r="265" spans="1:14" s="131" customFormat="1" ht="15" x14ac:dyDescent="0.2">
      <c r="A265" s="231"/>
      <c r="B265" s="231"/>
      <c r="E265" s="130"/>
      <c r="F265" s="130"/>
      <c r="G265" s="130"/>
      <c r="H265" s="130"/>
      <c r="I265" s="130"/>
      <c r="J265" s="130"/>
      <c r="K265" s="130"/>
      <c r="L265" s="127"/>
      <c r="M265" s="127"/>
      <c r="N265" s="127"/>
    </row>
    <row r="266" spans="1:14" s="131" customFormat="1" ht="15" x14ac:dyDescent="0.2">
      <c r="A266" s="231"/>
      <c r="B266" s="231"/>
      <c r="E266" s="130"/>
      <c r="F266" s="130"/>
      <c r="G266" s="130"/>
      <c r="H266" s="130"/>
      <c r="I266" s="130"/>
      <c r="J266" s="130"/>
      <c r="K266" s="130"/>
      <c r="L266" s="127"/>
      <c r="M266" s="127"/>
      <c r="N266" s="127"/>
    </row>
    <row r="267" spans="1:14" s="131" customFormat="1" ht="15" x14ac:dyDescent="0.2">
      <c r="A267" s="231"/>
      <c r="B267" s="231"/>
      <c r="E267" s="130"/>
      <c r="F267" s="130"/>
      <c r="G267" s="130"/>
      <c r="H267" s="130"/>
      <c r="I267" s="130"/>
      <c r="J267" s="130"/>
      <c r="K267" s="130"/>
      <c r="L267" s="127"/>
      <c r="M267" s="127"/>
      <c r="N267" s="127"/>
    </row>
    <row r="268" spans="1:14" s="131" customFormat="1" ht="15" x14ac:dyDescent="0.2">
      <c r="A268" s="231"/>
      <c r="B268" s="231"/>
      <c r="E268" s="130"/>
      <c r="F268" s="130"/>
      <c r="G268" s="130"/>
      <c r="H268" s="130"/>
      <c r="I268" s="130"/>
      <c r="J268" s="130"/>
      <c r="K268" s="130"/>
      <c r="L268" s="127"/>
      <c r="M268" s="127"/>
      <c r="N268" s="127"/>
    </row>
    <row r="269" spans="1:14" s="131" customFormat="1" ht="15" x14ac:dyDescent="0.2">
      <c r="A269" s="231"/>
      <c r="B269" s="231"/>
      <c r="E269" s="130"/>
      <c r="F269" s="130"/>
      <c r="G269" s="130"/>
      <c r="H269" s="130"/>
      <c r="I269" s="130"/>
      <c r="J269" s="130"/>
      <c r="K269" s="130"/>
      <c r="L269" s="127"/>
      <c r="M269" s="127"/>
      <c r="N269" s="127"/>
    </row>
    <row r="270" spans="1:14" s="131" customFormat="1" ht="15" x14ac:dyDescent="0.2">
      <c r="A270" s="231"/>
      <c r="B270" s="231"/>
      <c r="E270" s="130"/>
      <c r="F270" s="130"/>
      <c r="G270" s="130"/>
      <c r="H270" s="130"/>
      <c r="I270" s="130"/>
      <c r="J270" s="130"/>
      <c r="K270" s="130"/>
      <c r="L270" s="127"/>
      <c r="M270" s="127"/>
      <c r="N270" s="127"/>
    </row>
    <row r="271" spans="1:14" s="131" customFormat="1" ht="15" x14ac:dyDescent="0.2">
      <c r="A271" s="231"/>
      <c r="B271" s="231"/>
      <c r="E271" s="130"/>
      <c r="F271" s="130"/>
      <c r="G271" s="130"/>
      <c r="H271" s="130"/>
      <c r="I271" s="130"/>
      <c r="J271" s="130"/>
      <c r="K271" s="130"/>
      <c r="L271" s="127"/>
      <c r="M271" s="127"/>
      <c r="N271" s="127"/>
    </row>
    <row r="272" spans="1:14" s="131" customFormat="1" ht="15" x14ac:dyDescent="0.2">
      <c r="A272" s="231"/>
      <c r="B272" s="231"/>
      <c r="E272" s="130"/>
      <c r="F272" s="130"/>
      <c r="G272" s="130"/>
      <c r="H272" s="130"/>
      <c r="I272" s="130"/>
      <c r="J272" s="130"/>
      <c r="K272" s="130"/>
      <c r="L272" s="127"/>
      <c r="M272" s="127"/>
      <c r="N272" s="127"/>
    </row>
    <row r="273" spans="1:14" s="131" customFormat="1" ht="15" x14ac:dyDescent="0.2">
      <c r="A273" s="231"/>
      <c r="B273" s="231"/>
      <c r="E273" s="130"/>
      <c r="F273" s="130"/>
      <c r="G273" s="130"/>
      <c r="H273" s="130"/>
      <c r="I273" s="130"/>
      <c r="J273" s="130"/>
      <c r="K273" s="130"/>
      <c r="L273" s="127"/>
      <c r="M273" s="127"/>
      <c r="N273" s="127"/>
    </row>
    <row r="274" spans="1:14" s="131" customFormat="1" ht="15" x14ac:dyDescent="0.2">
      <c r="A274" s="231"/>
      <c r="B274" s="231"/>
      <c r="E274" s="130"/>
      <c r="F274" s="130"/>
      <c r="G274" s="130"/>
      <c r="H274" s="130"/>
      <c r="I274" s="130"/>
      <c r="J274" s="130"/>
      <c r="K274" s="130"/>
      <c r="L274" s="127"/>
      <c r="M274" s="127"/>
      <c r="N274" s="127"/>
    </row>
    <row r="275" spans="1:14" s="131" customFormat="1" ht="15" x14ac:dyDescent="0.2">
      <c r="A275" s="231"/>
      <c r="B275" s="231"/>
      <c r="E275" s="130"/>
      <c r="F275" s="130"/>
      <c r="G275" s="130"/>
      <c r="H275" s="130"/>
      <c r="I275" s="130"/>
      <c r="J275" s="130"/>
      <c r="K275" s="130"/>
      <c r="L275" s="127"/>
      <c r="M275" s="127"/>
      <c r="N275" s="127"/>
    </row>
    <row r="276" spans="1:14" s="131" customFormat="1" ht="15" x14ac:dyDescent="0.2">
      <c r="A276" s="231"/>
      <c r="B276" s="231"/>
      <c r="E276" s="130"/>
      <c r="F276" s="130"/>
      <c r="G276" s="130"/>
      <c r="H276" s="130"/>
      <c r="I276" s="130"/>
      <c r="J276" s="130"/>
      <c r="K276" s="130"/>
      <c r="L276" s="127"/>
      <c r="M276" s="127"/>
      <c r="N276" s="127"/>
    </row>
    <row r="277" spans="1:14" s="131" customFormat="1" ht="15" x14ac:dyDescent="0.2">
      <c r="A277" s="231"/>
      <c r="B277" s="231"/>
      <c r="E277" s="130"/>
      <c r="F277" s="130"/>
      <c r="G277" s="130"/>
      <c r="H277" s="130"/>
      <c r="I277" s="130"/>
      <c r="J277" s="130"/>
      <c r="K277" s="130"/>
      <c r="L277" s="127"/>
      <c r="M277" s="127"/>
      <c r="N277" s="127"/>
    </row>
    <row r="278" spans="1:14" s="131" customFormat="1" ht="15" x14ac:dyDescent="0.2">
      <c r="A278" s="231"/>
      <c r="B278" s="231"/>
      <c r="E278" s="130"/>
      <c r="F278" s="130"/>
      <c r="G278" s="130"/>
      <c r="H278" s="130"/>
      <c r="I278" s="130"/>
      <c r="J278" s="130"/>
      <c r="K278" s="130"/>
      <c r="L278" s="127"/>
      <c r="M278" s="127"/>
      <c r="N278" s="127"/>
    </row>
    <row r="279" spans="1:14" s="131" customFormat="1" ht="15" x14ac:dyDescent="0.2">
      <c r="A279" s="231"/>
      <c r="B279" s="231"/>
      <c r="E279" s="130"/>
      <c r="F279" s="130"/>
      <c r="G279" s="130"/>
      <c r="H279" s="130"/>
      <c r="I279" s="130"/>
      <c r="J279" s="130"/>
      <c r="K279" s="130"/>
      <c r="L279" s="127"/>
      <c r="M279" s="127"/>
      <c r="N279" s="127"/>
    </row>
    <row r="280" spans="1:14" s="131" customFormat="1" ht="15" x14ac:dyDescent="0.2">
      <c r="A280" s="231"/>
      <c r="B280" s="231"/>
      <c r="E280" s="130"/>
      <c r="F280" s="130"/>
      <c r="G280" s="130"/>
      <c r="H280" s="130"/>
      <c r="I280" s="130"/>
      <c r="J280" s="130"/>
      <c r="K280" s="130"/>
      <c r="L280" s="127"/>
      <c r="M280" s="127"/>
      <c r="N280" s="127"/>
    </row>
    <row r="281" spans="1:14" s="131" customFormat="1" ht="15" x14ac:dyDescent="0.2">
      <c r="A281" s="231"/>
      <c r="B281" s="231"/>
      <c r="E281" s="130"/>
      <c r="F281" s="130"/>
      <c r="G281" s="130"/>
      <c r="H281" s="130"/>
      <c r="I281" s="130"/>
      <c r="J281" s="130"/>
      <c r="K281" s="130"/>
      <c r="L281" s="127"/>
      <c r="M281" s="127"/>
      <c r="N281" s="127"/>
    </row>
    <row r="282" spans="1:14" s="131" customFormat="1" ht="15" x14ac:dyDescent="0.2">
      <c r="A282" s="231"/>
      <c r="B282" s="231"/>
      <c r="E282" s="130"/>
      <c r="F282" s="130"/>
      <c r="G282" s="130"/>
      <c r="H282" s="130"/>
      <c r="I282" s="130"/>
      <c r="J282" s="130"/>
      <c r="K282" s="130"/>
      <c r="L282" s="127"/>
      <c r="M282" s="127"/>
      <c r="N282" s="127"/>
    </row>
    <row r="283" spans="1:14" s="131" customFormat="1" ht="15" x14ac:dyDescent="0.2">
      <c r="A283" s="231"/>
      <c r="B283" s="231"/>
      <c r="E283" s="130"/>
      <c r="F283" s="130"/>
      <c r="G283" s="130"/>
      <c r="H283" s="130"/>
      <c r="I283" s="130"/>
      <c r="J283" s="130"/>
      <c r="K283" s="130"/>
      <c r="L283" s="127"/>
      <c r="M283" s="127"/>
      <c r="N283" s="127"/>
    </row>
    <row r="284" spans="1:14" s="131" customFormat="1" ht="15" x14ac:dyDescent="0.2">
      <c r="A284" s="231"/>
      <c r="B284" s="231"/>
      <c r="E284" s="130"/>
      <c r="F284" s="130"/>
      <c r="G284" s="130"/>
      <c r="H284" s="130"/>
      <c r="I284" s="130"/>
      <c r="J284" s="130"/>
      <c r="K284" s="130"/>
      <c r="L284" s="127"/>
      <c r="M284" s="127"/>
      <c r="N284" s="127"/>
    </row>
    <row r="285" spans="1:14" s="131" customFormat="1" ht="15" x14ac:dyDescent="0.2">
      <c r="A285" s="231"/>
      <c r="B285" s="231"/>
      <c r="E285" s="130"/>
      <c r="F285" s="130"/>
      <c r="G285" s="130"/>
      <c r="H285" s="130"/>
      <c r="I285" s="130"/>
      <c r="J285" s="130"/>
      <c r="K285" s="130"/>
      <c r="L285" s="127"/>
      <c r="M285" s="127"/>
      <c r="N285" s="127"/>
    </row>
    <row r="286" spans="1:14" s="131" customFormat="1" ht="15" x14ac:dyDescent="0.2">
      <c r="A286" s="231"/>
      <c r="B286" s="231"/>
      <c r="E286" s="130"/>
      <c r="F286" s="130"/>
      <c r="G286" s="130"/>
      <c r="H286" s="130"/>
      <c r="I286" s="130"/>
      <c r="J286" s="130"/>
      <c r="K286" s="130"/>
      <c r="L286" s="127"/>
      <c r="M286" s="127"/>
      <c r="N286" s="127"/>
    </row>
    <row r="287" spans="1:14" s="131" customFormat="1" ht="15" x14ac:dyDescent="0.2">
      <c r="A287" s="231"/>
      <c r="B287" s="231"/>
      <c r="E287" s="130"/>
      <c r="F287" s="130"/>
      <c r="G287" s="130"/>
      <c r="H287" s="130"/>
      <c r="I287" s="130"/>
      <c r="J287" s="130"/>
      <c r="K287" s="130"/>
      <c r="L287" s="127"/>
      <c r="M287" s="127"/>
      <c r="N287" s="127"/>
    </row>
    <row r="288" spans="1:14" s="131" customFormat="1" ht="15" x14ac:dyDescent="0.2">
      <c r="A288" s="231"/>
      <c r="B288" s="231"/>
      <c r="E288" s="130"/>
      <c r="F288" s="130"/>
      <c r="G288" s="130"/>
      <c r="H288" s="130"/>
      <c r="I288" s="130"/>
      <c r="J288" s="130"/>
      <c r="K288" s="130"/>
      <c r="L288" s="127"/>
      <c r="M288" s="127"/>
      <c r="N288" s="127"/>
    </row>
    <row r="289" spans="1:14" s="131" customFormat="1" ht="15" x14ac:dyDescent="0.2">
      <c r="A289" s="231"/>
      <c r="B289" s="231"/>
      <c r="E289" s="130"/>
      <c r="F289" s="130"/>
      <c r="G289" s="130"/>
      <c r="H289" s="130"/>
      <c r="I289" s="130"/>
      <c r="J289" s="130"/>
      <c r="K289" s="130"/>
      <c r="L289" s="127"/>
      <c r="M289" s="127"/>
      <c r="N289" s="127"/>
    </row>
    <row r="290" spans="1:14" s="131" customFormat="1" ht="15" x14ac:dyDescent="0.2">
      <c r="A290" s="231"/>
      <c r="B290" s="231"/>
      <c r="E290" s="130"/>
      <c r="F290" s="130"/>
      <c r="G290" s="130"/>
      <c r="H290" s="130"/>
      <c r="I290" s="130"/>
      <c r="J290" s="130"/>
      <c r="K290" s="130"/>
      <c r="L290" s="127"/>
      <c r="M290" s="127"/>
      <c r="N290" s="127"/>
    </row>
    <row r="291" spans="1:14" s="131" customFormat="1" ht="15" x14ac:dyDescent="0.2">
      <c r="A291" s="231"/>
      <c r="B291" s="231"/>
      <c r="E291" s="130"/>
      <c r="F291" s="130"/>
      <c r="G291" s="130"/>
      <c r="H291" s="130"/>
      <c r="I291" s="130"/>
      <c r="J291" s="130"/>
      <c r="K291" s="130"/>
      <c r="L291" s="127"/>
      <c r="M291" s="127"/>
      <c r="N291" s="127"/>
    </row>
    <row r="292" spans="1:14" s="131" customFormat="1" ht="15" x14ac:dyDescent="0.2">
      <c r="A292" s="231"/>
      <c r="B292" s="231"/>
      <c r="E292" s="130"/>
      <c r="F292" s="130"/>
      <c r="G292" s="130"/>
      <c r="H292" s="130"/>
      <c r="I292" s="130"/>
      <c r="J292" s="130"/>
      <c r="K292" s="130"/>
      <c r="L292" s="127"/>
      <c r="M292" s="127"/>
      <c r="N292" s="127"/>
    </row>
    <row r="293" spans="1:14" s="131" customFormat="1" ht="15" x14ac:dyDescent="0.2">
      <c r="A293" s="231"/>
      <c r="B293" s="231"/>
      <c r="E293" s="130"/>
      <c r="F293" s="130"/>
      <c r="G293" s="130"/>
      <c r="H293" s="130"/>
      <c r="I293" s="130"/>
      <c r="J293" s="130"/>
      <c r="K293" s="130"/>
      <c r="L293" s="127"/>
      <c r="M293" s="127"/>
      <c r="N293" s="127"/>
    </row>
    <row r="294" spans="1:14" s="131" customFormat="1" ht="15" x14ac:dyDescent="0.2">
      <c r="A294" s="231"/>
      <c r="B294" s="231"/>
      <c r="E294" s="130"/>
      <c r="F294" s="130"/>
      <c r="G294" s="130"/>
      <c r="H294" s="130"/>
      <c r="I294" s="130"/>
      <c r="J294" s="130"/>
      <c r="K294" s="130"/>
      <c r="L294" s="127"/>
      <c r="M294" s="127"/>
      <c r="N294" s="127"/>
    </row>
    <row r="295" spans="1:14" s="131" customFormat="1" ht="15" x14ac:dyDescent="0.2">
      <c r="A295" s="231"/>
      <c r="B295" s="231"/>
      <c r="E295" s="130"/>
      <c r="F295" s="130"/>
      <c r="G295" s="130"/>
      <c r="H295" s="130"/>
      <c r="I295" s="130"/>
      <c r="J295" s="130"/>
      <c r="K295" s="130"/>
      <c r="L295" s="127"/>
      <c r="M295" s="127"/>
      <c r="N295" s="127"/>
    </row>
    <row r="296" spans="1:14" s="131" customFormat="1" ht="15" x14ac:dyDescent="0.2">
      <c r="A296" s="231"/>
      <c r="B296" s="231"/>
      <c r="E296" s="130"/>
      <c r="F296" s="130"/>
      <c r="G296" s="130"/>
      <c r="H296" s="130"/>
      <c r="I296" s="130"/>
      <c r="J296" s="130"/>
      <c r="K296" s="130"/>
      <c r="L296" s="127"/>
      <c r="M296" s="127"/>
      <c r="N296" s="127"/>
    </row>
    <row r="297" spans="1:14" s="131" customFormat="1" ht="15" x14ac:dyDescent="0.2">
      <c r="A297" s="231"/>
      <c r="B297" s="231"/>
      <c r="E297" s="130"/>
      <c r="F297" s="130"/>
      <c r="G297" s="130"/>
      <c r="H297" s="130"/>
      <c r="I297" s="130"/>
      <c r="J297" s="130"/>
      <c r="K297" s="130"/>
      <c r="L297" s="127"/>
      <c r="M297" s="127"/>
      <c r="N297" s="127"/>
    </row>
    <row r="298" spans="1:14" s="131" customFormat="1" ht="15" x14ac:dyDescent="0.2">
      <c r="A298" s="231"/>
      <c r="B298" s="231"/>
      <c r="E298" s="130"/>
      <c r="F298" s="130"/>
      <c r="G298" s="130"/>
      <c r="H298" s="130"/>
      <c r="I298" s="130"/>
      <c r="J298" s="130"/>
      <c r="K298" s="130"/>
      <c r="L298" s="127"/>
      <c r="M298" s="127"/>
      <c r="N298" s="127"/>
    </row>
    <row r="299" spans="1:14" s="131" customFormat="1" ht="15" x14ac:dyDescent="0.2">
      <c r="A299" s="231"/>
      <c r="B299" s="231"/>
      <c r="E299" s="130"/>
      <c r="F299" s="130"/>
      <c r="G299" s="130"/>
      <c r="H299" s="130"/>
      <c r="I299" s="130"/>
      <c r="J299" s="130"/>
      <c r="K299" s="130"/>
      <c r="L299" s="127"/>
      <c r="M299" s="127"/>
      <c r="N299" s="127"/>
    </row>
    <row r="300" spans="1:14" s="131" customFormat="1" ht="15" x14ac:dyDescent="0.2">
      <c r="A300" s="231"/>
      <c r="B300" s="231"/>
      <c r="E300" s="130"/>
      <c r="F300" s="130"/>
      <c r="G300" s="130"/>
      <c r="H300" s="130"/>
      <c r="I300" s="130"/>
      <c r="J300" s="130"/>
      <c r="K300" s="130"/>
      <c r="L300" s="127"/>
      <c r="M300" s="127"/>
      <c r="N300" s="127"/>
    </row>
    <row r="301" spans="1:14" s="131" customFormat="1" ht="15" x14ac:dyDescent="0.2">
      <c r="A301" s="231"/>
      <c r="B301" s="231"/>
      <c r="E301" s="130"/>
      <c r="F301" s="130"/>
      <c r="G301" s="130"/>
      <c r="H301" s="130"/>
      <c r="I301" s="130"/>
      <c r="J301" s="130"/>
      <c r="K301" s="130"/>
      <c r="L301" s="127"/>
      <c r="M301" s="127"/>
      <c r="N301" s="127"/>
    </row>
    <row r="302" spans="1:14" s="131" customFormat="1" ht="15" x14ac:dyDescent="0.2">
      <c r="A302" s="231"/>
      <c r="B302" s="231"/>
      <c r="E302" s="130"/>
      <c r="F302" s="130"/>
      <c r="G302" s="130"/>
      <c r="H302" s="130"/>
      <c r="I302" s="130"/>
      <c r="J302" s="130"/>
      <c r="K302" s="130"/>
      <c r="L302" s="127"/>
      <c r="M302" s="127"/>
      <c r="N302" s="127"/>
    </row>
    <row r="303" spans="1:14" s="131" customFormat="1" ht="15" x14ac:dyDescent="0.2">
      <c r="A303" s="231"/>
      <c r="B303" s="231"/>
      <c r="E303" s="130"/>
      <c r="F303" s="130"/>
      <c r="G303" s="130"/>
      <c r="H303" s="130"/>
      <c r="I303" s="130"/>
      <c r="J303" s="130"/>
      <c r="K303" s="130"/>
      <c r="L303" s="127"/>
      <c r="M303" s="127"/>
      <c r="N303" s="127"/>
    </row>
    <row r="304" spans="1:14" s="131" customFormat="1" ht="15" x14ac:dyDescent="0.2">
      <c r="A304" s="231"/>
      <c r="B304" s="231"/>
      <c r="E304" s="130"/>
      <c r="F304" s="130"/>
      <c r="G304" s="130"/>
      <c r="H304" s="130"/>
      <c r="I304" s="130"/>
      <c r="J304" s="130"/>
      <c r="K304" s="130"/>
      <c r="L304" s="127"/>
      <c r="M304" s="127"/>
      <c r="N304" s="127"/>
    </row>
    <row r="305" spans="1:14" s="131" customFormat="1" ht="15" x14ac:dyDescent="0.2">
      <c r="A305" s="231"/>
      <c r="B305" s="231"/>
      <c r="E305" s="130"/>
      <c r="F305" s="130"/>
      <c r="G305" s="130"/>
      <c r="H305" s="130"/>
      <c r="I305" s="130"/>
      <c r="J305" s="130"/>
      <c r="K305" s="130"/>
      <c r="L305" s="127"/>
      <c r="M305" s="127"/>
      <c r="N305" s="127"/>
    </row>
    <row r="306" spans="1:14" s="131" customFormat="1" ht="15" x14ac:dyDescent="0.2">
      <c r="A306" s="231"/>
      <c r="B306" s="231"/>
      <c r="E306" s="130"/>
      <c r="F306" s="130"/>
      <c r="G306" s="130"/>
      <c r="H306" s="130"/>
      <c r="I306" s="130"/>
      <c r="J306" s="130"/>
      <c r="K306" s="130"/>
      <c r="L306" s="127"/>
      <c r="M306" s="127"/>
      <c r="N306" s="127"/>
    </row>
    <row r="307" spans="1:14" s="131" customFormat="1" ht="15" x14ac:dyDescent="0.2">
      <c r="A307" s="231"/>
      <c r="B307" s="231"/>
      <c r="E307" s="130"/>
      <c r="F307" s="130"/>
      <c r="G307" s="130"/>
      <c r="H307" s="130"/>
      <c r="I307" s="130"/>
      <c r="J307" s="130"/>
      <c r="K307" s="130"/>
      <c r="L307" s="127"/>
      <c r="M307" s="127"/>
      <c r="N307" s="127"/>
    </row>
    <row r="308" spans="1:14" s="131" customFormat="1" ht="15" x14ac:dyDescent="0.2">
      <c r="A308" s="231"/>
      <c r="B308" s="231"/>
      <c r="E308" s="130"/>
      <c r="F308" s="130"/>
      <c r="G308" s="130"/>
      <c r="H308" s="130"/>
      <c r="I308" s="130"/>
      <c r="J308" s="130"/>
      <c r="K308" s="130"/>
      <c r="L308" s="127"/>
      <c r="M308" s="127"/>
      <c r="N308" s="127"/>
    </row>
    <row r="309" spans="1:14" s="131" customFormat="1" ht="15" x14ac:dyDescent="0.2">
      <c r="A309" s="231"/>
      <c r="B309" s="231"/>
      <c r="E309" s="130"/>
      <c r="F309" s="130"/>
      <c r="G309" s="130"/>
      <c r="H309" s="130"/>
      <c r="I309" s="130"/>
      <c r="J309" s="130"/>
      <c r="K309" s="130"/>
      <c r="L309" s="127"/>
      <c r="M309" s="127"/>
      <c r="N309" s="127"/>
    </row>
    <row r="310" spans="1:14" s="131" customFormat="1" ht="15" x14ac:dyDescent="0.2">
      <c r="A310" s="231"/>
      <c r="B310" s="231"/>
      <c r="E310" s="130"/>
      <c r="F310" s="130"/>
      <c r="G310" s="130"/>
      <c r="H310" s="130"/>
      <c r="I310" s="130"/>
      <c r="J310" s="130"/>
      <c r="K310" s="130"/>
      <c r="L310" s="127"/>
      <c r="M310" s="127"/>
      <c r="N310" s="127"/>
    </row>
    <row r="311" spans="1:14" s="131" customFormat="1" ht="15" x14ac:dyDescent="0.2">
      <c r="A311" s="231"/>
      <c r="B311" s="231"/>
      <c r="E311" s="130"/>
      <c r="F311" s="130"/>
      <c r="G311" s="130"/>
      <c r="H311" s="130"/>
      <c r="I311" s="130"/>
      <c r="J311" s="130"/>
      <c r="K311" s="130"/>
      <c r="L311" s="127"/>
      <c r="M311" s="127"/>
      <c r="N311" s="127"/>
    </row>
    <row r="312" spans="1:14" s="131" customFormat="1" ht="15" x14ac:dyDescent="0.2">
      <c r="A312" s="231"/>
      <c r="B312" s="231"/>
      <c r="E312" s="130"/>
      <c r="F312" s="130"/>
      <c r="G312" s="130"/>
      <c r="H312" s="130"/>
      <c r="I312" s="130"/>
      <c r="J312" s="130"/>
      <c r="K312" s="130"/>
      <c r="L312" s="127"/>
      <c r="M312" s="127"/>
      <c r="N312" s="127"/>
    </row>
    <row r="313" spans="1:14" s="131" customFormat="1" ht="15" x14ac:dyDescent="0.2">
      <c r="A313" s="231"/>
      <c r="B313" s="231"/>
      <c r="E313" s="130"/>
      <c r="F313" s="130"/>
      <c r="G313" s="130"/>
      <c r="H313" s="130"/>
      <c r="I313" s="130"/>
      <c r="J313" s="130"/>
      <c r="K313" s="130"/>
      <c r="L313" s="127"/>
      <c r="M313" s="127"/>
      <c r="N313" s="127"/>
    </row>
    <row r="314" spans="1:14" s="131" customFormat="1" ht="15" x14ac:dyDescent="0.2">
      <c r="A314" s="231"/>
      <c r="B314" s="231"/>
      <c r="E314" s="130"/>
      <c r="F314" s="130"/>
      <c r="G314" s="130"/>
      <c r="H314" s="130"/>
      <c r="I314" s="130"/>
      <c r="J314" s="130"/>
      <c r="K314" s="130"/>
      <c r="L314" s="127"/>
      <c r="M314" s="127"/>
      <c r="N314" s="127"/>
    </row>
    <row r="315" spans="1:14" s="131" customFormat="1" ht="15" x14ac:dyDescent="0.2">
      <c r="A315" s="231"/>
      <c r="B315" s="231"/>
      <c r="E315" s="130"/>
      <c r="F315" s="130"/>
      <c r="G315" s="130"/>
      <c r="H315" s="130"/>
      <c r="I315" s="130"/>
      <c r="J315" s="130"/>
      <c r="K315" s="130"/>
      <c r="L315" s="127"/>
      <c r="M315" s="127"/>
      <c r="N315" s="127"/>
    </row>
    <row r="316" spans="1:14" s="131" customFormat="1" ht="15" x14ac:dyDescent="0.2">
      <c r="A316" s="231"/>
      <c r="B316" s="231"/>
      <c r="E316" s="130"/>
      <c r="F316" s="130"/>
      <c r="G316" s="130"/>
      <c r="H316" s="130"/>
      <c r="I316" s="130"/>
      <c r="J316" s="130"/>
      <c r="K316" s="130"/>
      <c r="L316" s="127"/>
      <c r="M316" s="127"/>
      <c r="N316" s="127"/>
    </row>
    <row r="317" spans="1:14" s="131" customFormat="1" ht="15" x14ac:dyDescent="0.2">
      <c r="A317" s="231"/>
      <c r="B317" s="231"/>
      <c r="E317" s="130"/>
      <c r="F317" s="130"/>
      <c r="G317" s="130"/>
      <c r="H317" s="130"/>
      <c r="I317" s="130"/>
      <c r="J317" s="130"/>
      <c r="K317" s="130"/>
      <c r="L317" s="127"/>
      <c r="M317" s="127"/>
      <c r="N317" s="127"/>
    </row>
    <row r="318" spans="1:14" s="131" customFormat="1" ht="15" x14ac:dyDescent="0.2">
      <c r="A318" s="231"/>
      <c r="B318" s="231"/>
      <c r="E318" s="130"/>
      <c r="F318" s="130"/>
      <c r="G318" s="130"/>
      <c r="H318" s="130"/>
      <c r="I318" s="130"/>
      <c r="J318" s="130"/>
      <c r="K318" s="130"/>
      <c r="L318" s="127"/>
      <c r="M318" s="127"/>
      <c r="N318" s="127"/>
    </row>
    <row r="319" spans="1:14" s="131" customFormat="1" ht="15" x14ac:dyDescent="0.2">
      <c r="A319" s="231"/>
      <c r="B319" s="231"/>
      <c r="E319" s="130"/>
      <c r="F319" s="130"/>
      <c r="G319" s="130"/>
      <c r="H319" s="130"/>
      <c r="I319" s="130"/>
      <c r="J319" s="130"/>
      <c r="K319" s="130"/>
      <c r="L319" s="127"/>
      <c r="M319" s="127"/>
      <c r="N319" s="127"/>
    </row>
    <row r="320" spans="1:14" s="131" customFormat="1" ht="15" x14ac:dyDescent="0.2">
      <c r="A320" s="231"/>
      <c r="B320" s="231"/>
      <c r="E320" s="130"/>
      <c r="F320" s="130"/>
      <c r="G320" s="130"/>
      <c r="H320" s="130"/>
      <c r="I320" s="130"/>
      <c r="J320" s="130"/>
      <c r="K320" s="130"/>
      <c r="L320" s="127"/>
      <c r="M320" s="127"/>
      <c r="N320" s="127"/>
    </row>
    <row r="321" spans="1:14" s="131" customFormat="1" ht="15" x14ac:dyDescent="0.2">
      <c r="A321" s="231"/>
      <c r="B321" s="231"/>
      <c r="E321" s="130"/>
      <c r="F321" s="130"/>
      <c r="G321" s="130"/>
      <c r="H321" s="130"/>
      <c r="I321" s="130"/>
      <c r="J321" s="130"/>
      <c r="K321" s="130"/>
      <c r="L321" s="127"/>
      <c r="M321" s="127"/>
      <c r="N321" s="127"/>
    </row>
    <row r="322" spans="1:14" s="131" customFormat="1" ht="15" x14ac:dyDescent="0.2">
      <c r="A322" s="231"/>
      <c r="B322" s="231"/>
      <c r="E322" s="130"/>
      <c r="F322" s="130"/>
      <c r="G322" s="130"/>
      <c r="H322" s="130"/>
      <c r="I322" s="130"/>
      <c r="J322" s="130"/>
      <c r="K322" s="130"/>
      <c r="L322" s="127"/>
      <c r="M322" s="127"/>
      <c r="N322" s="127"/>
    </row>
    <row r="323" spans="1:14" s="131" customFormat="1" ht="15" x14ac:dyDescent="0.2">
      <c r="A323" s="231"/>
      <c r="B323" s="231"/>
      <c r="E323" s="130"/>
      <c r="F323" s="130"/>
      <c r="G323" s="130"/>
      <c r="H323" s="130"/>
      <c r="I323" s="130"/>
      <c r="J323" s="130"/>
      <c r="K323" s="130"/>
      <c r="L323" s="127"/>
      <c r="M323" s="127"/>
      <c r="N323" s="127"/>
    </row>
    <row r="324" spans="1:14" s="131" customFormat="1" ht="15" x14ac:dyDescent="0.2">
      <c r="A324" s="231"/>
      <c r="B324" s="231"/>
      <c r="E324" s="130"/>
      <c r="F324" s="130"/>
      <c r="G324" s="130"/>
      <c r="H324" s="130"/>
      <c r="I324" s="130"/>
      <c r="J324" s="130"/>
      <c r="K324" s="130"/>
      <c r="L324" s="127"/>
      <c r="M324" s="127"/>
      <c r="N324" s="127"/>
    </row>
    <row r="325" spans="1:14" s="131" customFormat="1" ht="15" x14ac:dyDescent="0.2">
      <c r="A325" s="231"/>
      <c r="B325" s="231"/>
      <c r="E325" s="130"/>
      <c r="F325" s="130"/>
      <c r="G325" s="130"/>
      <c r="H325" s="130"/>
      <c r="I325" s="130"/>
      <c r="J325" s="130"/>
      <c r="K325" s="130"/>
      <c r="L325" s="127"/>
      <c r="M325" s="127"/>
      <c r="N325" s="127"/>
    </row>
    <row r="326" spans="1:14" s="131" customFormat="1" ht="15" x14ac:dyDescent="0.2">
      <c r="A326" s="231"/>
      <c r="B326" s="231"/>
      <c r="E326" s="130"/>
      <c r="F326" s="130"/>
      <c r="G326" s="130"/>
      <c r="H326" s="130"/>
      <c r="I326" s="130"/>
      <c r="J326" s="130"/>
      <c r="K326" s="130"/>
      <c r="L326" s="127"/>
      <c r="M326" s="127"/>
      <c r="N326" s="127"/>
    </row>
    <row r="327" spans="1:14" s="131" customFormat="1" ht="15" x14ac:dyDescent="0.2">
      <c r="A327" s="231"/>
      <c r="B327" s="231"/>
      <c r="E327" s="130"/>
      <c r="F327" s="130"/>
      <c r="G327" s="130"/>
      <c r="H327" s="130"/>
      <c r="I327" s="130"/>
      <c r="J327" s="130"/>
      <c r="K327" s="130"/>
      <c r="L327" s="127"/>
      <c r="M327" s="127"/>
      <c r="N327" s="127"/>
    </row>
    <row r="328" spans="1:14" s="131" customFormat="1" ht="15" x14ac:dyDescent="0.2">
      <c r="A328" s="231"/>
      <c r="B328" s="231"/>
      <c r="E328" s="130"/>
      <c r="F328" s="130"/>
      <c r="G328" s="130"/>
      <c r="H328" s="130"/>
      <c r="I328" s="130"/>
      <c r="J328" s="130"/>
      <c r="K328" s="130"/>
      <c r="L328" s="127"/>
      <c r="M328" s="127"/>
      <c r="N328" s="127"/>
    </row>
    <row r="329" spans="1:14" s="131" customFormat="1" ht="15" x14ac:dyDescent="0.2">
      <c r="A329" s="231"/>
      <c r="B329" s="231"/>
      <c r="E329" s="130"/>
      <c r="F329" s="130"/>
      <c r="G329" s="130"/>
      <c r="H329" s="130"/>
      <c r="I329" s="130"/>
      <c r="J329" s="130"/>
      <c r="K329" s="130"/>
      <c r="L329" s="127"/>
      <c r="M329" s="127"/>
      <c r="N329" s="127"/>
    </row>
    <row r="330" spans="1:14" s="131" customFormat="1" ht="15" x14ac:dyDescent="0.2">
      <c r="A330" s="231"/>
      <c r="B330" s="231"/>
      <c r="E330" s="130"/>
      <c r="F330" s="130"/>
      <c r="G330" s="130"/>
      <c r="H330" s="130"/>
      <c r="I330" s="130"/>
      <c r="J330" s="130"/>
      <c r="K330" s="130"/>
      <c r="L330" s="127"/>
      <c r="M330" s="127"/>
      <c r="N330" s="127"/>
    </row>
    <row r="331" spans="1:14" s="131" customFormat="1" ht="15" x14ac:dyDescent="0.2">
      <c r="A331" s="231"/>
      <c r="B331" s="231"/>
      <c r="E331" s="130"/>
      <c r="F331" s="130"/>
      <c r="G331" s="130"/>
      <c r="H331" s="130"/>
      <c r="I331" s="130"/>
      <c r="J331" s="130"/>
      <c r="K331" s="130"/>
      <c r="L331" s="127"/>
      <c r="M331" s="127"/>
      <c r="N331" s="127"/>
    </row>
    <row r="332" spans="1:14" s="131" customFormat="1" ht="15" x14ac:dyDescent="0.2">
      <c r="A332" s="231"/>
      <c r="B332" s="231"/>
      <c r="E332" s="130"/>
      <c r="F332" s="130"/>
      <c r="G332" s="130"/>
      <c r="H332" s="130"/>
      <c r="I332" s="130"/>
      <c r="J332" s="130"/>
      <c r="K332" s="130"/>
      <c r="L332" s="127"/>
      <c r="M332" s="127"/>
      <c r="N332" s="127"/>
    </row>
    <row r="333" spans="1:14" s="131" customFormat="1" ht="15" x14ac:dyDescent="0.2">
      <c r="A333" s="231"/>
      <c r="B333" s="231"/>
      <c r="E333" s="130"/>
      <c r="F333" s="130"/>
      <c r="G333" s="130"/>
      <c r="H333" s="130"/>
      <c r="I333" s="130"/>
      <c r="J333" s="130"/>
      <c r="K333" s="130"/>
      <c r="L333" s="127"/>
      <c r="M333" s="127"/>
      <c r="N333" s="127"/>
    </row>
    <row r="334" spans="1:14" s="131" customFormat="1" ht="15" x14ac:dyDescent="0.2">
      <c r="A334" s="231"/>
      <c r="B334" s="231"/>
      <c r="E334" s="130"/>
      <c r="F334" s="130"/>
      <c r="G334" s="130"/>
      <c r="H334" s="130"/>
      <c r="I334" s="130"/>
      <c r="J334" s="130"/>
      <c r="K334" s="130"/>
      <c r="L334" s="127"/>
      <c r="M334" s="127"/>
      <c r="N334" s="127"/>
    </row>
    <row r="335" spans="1:14" s="131" customFormat="1" ht="15" x14ac:dyDescent="0.2">
      <c r="A335" s="231"/>
      <c r="B335" s="231"/>
      <c r="E335" s="130"/>
      <c r="F335" s="130"/>
      <c r="G335" s="130"/>
      <c r="H335" s="130"/>
      <c r="I335" s="130"/>
      <c r="J335" s="130"/>
      <c r="K335" s="130"/>
      <c r="L335" s="127"/>
      <c r="M335" s="127"/>
      <c r="N335" s="127"/>
    </row>
    <row r="336" spans="1:14" s="131" customFormat="1" ht="15" x14ac:dyDescent="0.2">
      <c r="A336" s="231"/>
      <c r="B336" s="231"/>
      <c r="E336" s="130"/>
      <c r="F336" s="130"/>
      <c r="G336" s="130"/>
      <c r="H336" s="130"/>
      <c r="I336" s="130"/>
      <c r="J336" s="130"/>
      <c r="K336" s="130"/>
      <c r="L336" s="127"/>
      <c r="M336" s="127"/>
      <c r="N336" s="127"/>
    </row>
    <row r="337" spans="1:14" s="131" customFormat="1" ht="15" x14ac:dyDescent="0.2">
      <c r="A337" s="231"/>
      <c r="B337" s="231"/>
      <c r="E337" s="130"/>
      <c r="F337" s="130"/>
      <c r="G337" s="130"/>
      <c r="H337" s="130"/>
      <c r="I337" s="130"/>
      <c r="J337" s="130"/>
      <c r="K337" s="130"/>
      <c r="L337" s="127"/>
      <c r="M337" s="127"/>
      <c r="N337" s="127"/>
    </row>
    <row r="338" spans="1:14" s="131" customFormat="1" ht="15" x14ac:dyDescent="0.2">
      <c r="A338" s="231"/>
      <c r="B338" s="231"/>
      <c r="E338" s="130"/>
      <c r="F338" s="130"/>
      <c r="G338" s="130"/>
      <c r="H338" s="130"/>
      <c r="I338" s="130"/>
      <c r="J338" s="130"/>
      <c r="K338" s="130"/>
      <c r="L338" s="127"/>
      <c r="M338" s="127"/>
      <c r="N338" s="127"/>
    </row>
    <row r="339" spans="1:14" s="131" customFormat="1" ht="15" x14ac:dyDescent="0.2">
      <c r="A339" s="231"/>
      <c r="B339" s="231"/>
      <c r="E339" s="130"/>
      <c r="F339" s="130"/>
      <c r="G339" s="130"/>
      <c r="H339" s="130"/>
      <c r="I339" s="130"/>
      <c r="J339" s="130"/>
      <c r="K339" s="130"/>
      <c r="L339" s="127"/>
      <c r="M339" s="127"/>
      <c r="N339" s="127"/>
    </row>
    <row r="340" spans="1:14" s="131" customFormat="1" ht="15" x14ac:dyDescent="0.2">
      <c r="A340" s="231"/>
      <c r="B340" s="231"/>
      <c r="E340" s="130"/>
      <c r="F340" s="130"/>
      <c r="G340" s="130"/>
      <c r="H340" s="130"/>
      <c r="I340" s="130"/>
      <c r="J340" s="130"/>
      <c r="K340" s="130"/>
      <c r="L340" s="127"/>
      <c r="M340" s="127"/>
      <c r="N340" s="127"/>
    </row>
    <row r="341" spans="1:14" s="131" customFormat="1" ht="15" x14ac:dyDescent="0.2">
      <c r="A341" s="231"/>
      <c r="B341" s="231"/>
      <c r="E341" s="130"/>
      <c r="F341" s="130"/>
      <c r="G341" s="130"/>
      <c r="H341" s="130"/>
      <c r="I341" s="130"/>
      <c r="J341" s="130"/>
      <c r="K341" s="130"/>
      <c r="L341" s="127"/>
      <c r="M341" s="127"/>
      <c r="N341" s="127"/>
    </row>
    <row r="342" spans="1:14" s="131" customFormat="1" ht="15" x14ac:dyDescent="0.2">
      <c r="A342" s="231"/>
      <c r="B342" s="231"/>
      <c r="E342" s="130"/>
      <c r="F342" s="130"/>
      <c r="G342" s="130"/>
      <c r="H342" s="130"/>
      <c r="I342" s="130"/>
      <c r="J342" s="130"/>
      <c r="K342" s="130"/>
      <c r="L342" s="127"/>
      <c r="M342" s="127"/>
      <c r="N342" s="127"/>
    </row>
    <row r="343" spans="1:14" s="131" customFormat="1" ht="15" x14ac:dyDescent="0.2">
      <c r="A343" s="231"/>
      <c r="B343" s="231"/>
      <c r="E343" s="130"/>
      <c r="F343" s="130"/>
      <c r="G343" s="130"/>
      <c r="H343" s="130"/>
      <c r="I343" s="130"/>
      <c r="J343" s="130"/>
      <c r="K343" s="130"/>
      <c r="L343" s="127"/>
      <c r="M343" s="127"/>
      <c r="N343" s="127"/>
    </row>
    <row r="344" spans="1:14" s="131" customFormat="1" ht="15" x14ac:dyDescent="0.2">
      <c r="A344" s="231"/>
      <c r="B344" s="231"/>
      <c r="E344" s="130"/>
      <c r="F344" s="130"/>
      <c r="G344" s="130"/>
      <c r="H344" s="130"/>
      <c r="I344" s="130"/>
      <c r="J344" s="130"/>
      <c r="K344" s="130"/>
      <c r="L344" s="127"/>
      <c r="M344" s="127"/>
      <c r="N344" s="127"/>
    </row>
    <row r="345" spans="1:14" s="131" customFormat="1" ht="15" x14ac:dyDescent="0.2">
      <c r="A345" s="231"/>
      <c r="B345" s="231"/>
      <c r="E345" s="130"/>
      <c r="F345" s="130"/>
      <c r="G345" s="130"/>
      <c r="H345" s="130"/>
      <c r="I345" s="130"/>
      <c r="J345" s="130"/>
      <c r="K345" s="130"/>
      <c r="L345" s="127"/>
      <c r="M345" s="127"/>
      <c r="N345" s="127"/>
    </row>
    <row r="346" spans="1:14" s="131" customFormat="1" ht="15" x14ac:dyDescent="0.2">
      <c r="A346" s="231"/>
      <c r="B346" s="231"/>
      <c r="E346" s="130"/>
      <c r="F346" s="130"/>
      <c r="G346" s="130"/>
      <c r="H346" s="130"/>
      <c r="I346" s="130"/>
      <c r="J346" s="130"/>
      <c r="K346" s="130"/>
      <c r="L346" s="127"/>
      <c r="M346" s="127"/>
      <c r="N346" s="127"/>
    </row>
    <row r="347" spans="1:14" s="131" customFormat="1" ht="15" x14ac:dyDescent="0.2">
      <c r="A347" s="231"/>
      <c r="B347" s="231"/>
      <c r="E347" s="130"/>
      <c r="F347" s="130"/>
      <c r="G347" s="130"/>
      <c r="H347" s="130"/>
      <c r="I347" s="130"/>
      <c r="J347" s="130"/>
      <c r="K347" s="130"/>
      <c r="L347" s="127"/>
      <c r="M347" s="127"/>
      <c r="N347" s="127"/>
    </row>
    <row r="348" spans="1:14" s="131" customFormat="1" ht="15" x14ac:dyDescent="0.2">
      <c r="A348" s="231"/>
      <c r="B348" s="231"/>
      <c r="E348" s="130"/>
      <c r="F348" s="130"/>
      <c r="G348" s="130"/>
      <c r="H348" s="130"/>
      <c r="I348" s="130"/>
      <c r="J348" s="130"/>
      <c r="K348" s="130"/>
      <c r="L348" s="127"/>
      <c r="M348" s="127"/>
      <c r="N348" s="127"/>
    </row>
    <row r="349" spans="1:14" s="131" customFormat="1" ht="15" x14ac:dyDescent="0.2">
      <c r="A349" s="231"/>
      <c r="B349" s="231"/>
      <c r="E349" s="130"/>
      <c r="F349" s="130"/>
      <c r="G349" s="130"/>
      <c r="H349" s="130"/>
      <c r="I349" s="130"/>
      <c r="J349" s="130"/>
      <c r="K349" s="130"/>
      <c r="L349" s="127"/>
      <c r="M349" s="127"/>
      <c r="N349" s="127"/>
    </row>
    <row r="350" spans="1:14" s="131" customFormat="1" ht="15" x14ac:dyDescent="0.2">
      <c r="A350" s="231"/>
      <c r="B350" s="231"/>
      <c r="E350" s="130"/>
      <c r="F350" s="130"/>
      <c r="G350" s="130"/>
      <c r="H350" s="130"/>
      <c r="I350" s="130"/>
      <c r="J350" s="130"/>
      <c r="K350" s="130"/>
      <c r="L350" s="127"/>
      <c r="M350" s="127"/>
      <c r="N350" s="127"/>
    </row>
    <row r="351" spans="1:14" s="131" customFormat="1" ht="15" x14ac:dyDescent="0.2">
      <c r="A351" s="231"/>
      <c r="B351" s="231"/>
      <c r="E351" s="130"/>
      <c r="F351" s="130"/>
      <c r="G351" s="130"/>
      <c r="H351" s="130"/>
      <c r="I351" s="130"/>
      <c r="J351" s="130"/>
      <c r="K351" s="130"/>
      <c r="L351" s="127"/>
      <c r="M351" s="127"/>
      <c r="N351" s="127"/>
    </row>
    <row r="352" spans="1:14" s="131" customFormat="1" ht="15" x14ac:dyDescent="0.2">
      <c r="A352" s="231"/>
      <c r="B352" s="231"/>
      <c r="E352" s="130"/>
      <c r="F352" s="130"/>
      <c r="G352" s="130"/>
      <c r="H352" s="130"/>
      <c r="I352" s="130"/>
      <c r="J352" s="130"/>
      <c r="K352" s="130"/>
      <c r="L352" s="127"/>
      <c r="M352" s="127"/>
      <c r="N352" s="127"/>
    </row>
    <row r="353" spans="1:14" s="131" customFormat="1" ht="15" x14ac:dyDescent="0.2">
      <c r="A353" s="231"/>
      <c r="B353" s="231"/>
      <c r="E353" s="130"/>
      <c r="F353" s="130"/>
      <c r="G353" s="130"/>
      <c r="H353" s="130"/>
      <c r="I353" s="130"/>
      <c r="J353" s="130"/>
      <c r="K353" s="130"/>
      <c r="L353" s="127"/>
      <c r="M353" s="127"/>
      <c r="N353" s="127"/>
    </row>
    <row r="354" spans="1:14" s="131" customFormat="1" ht="15" x14ac:dyDescent="0.2">
      <c r="A354" s="231"/>
      <c r="B354" s="231"/>
      <c r="E354" s="130"/>
      <c r="F354" s="130"/>
      <c r="G354" s="130"/>
      <c r="H354" s="130"/>
      <c r="I354" s="130"/>
      <c r="J354" s="130"/>
      <c r="K354" s="130"/>
      <c r="L354" s="127"/>
      <c r="M354" s="127"/>
      <c r="N354" s="127"/>
    </row>
    <row r="355" spans="1:14" s="131" customFormat="1" ht="15" x14ac:dyDescent="0.2">
      <c r="A355" s="231"/>
      <c r="B355" s="231"/>
      <c r="E355" s="130"/>
      <c r="F355" s="130"/>
      <c r="G355" s="130"/>
      <c r="H355" s="130"/>
      <c r="I355" s="130"/>
      <c r="J355" s="130"/>
      <c r="K355" s="130"/>
      <c r="L355" s="127"/>
      <c r="M355" s="127"/>
      <c r="N355" s="127"/>
    </row>
    <row r="356" spans="1:14" s="131" customFormat="1" ht="15" x14ac:dyDescent="0.2">
      <c r="A356" s="231"/>
      <c r="B356" s="231"/>
      <c r="E356" s="130"/>
      <c r="F356" s="130"/>
      <c r="G356" s="130"/>
      <c r="H356" s="130"/>
      <c r="I356" s="130"/>
      <c r="J356" s="130"/>
      <c r="K356" s="130"/>
      <c r="L356" s="127"/>
      <c r="M356" s="127"/>
      <c r="N356" s="127"/>
    </row>
    <row r="357" spans="1:14" s="131" customFormat="1" ht="15" x14ac:dyDescent="0.2">
      <c r="A357" s="231"/>
      <c r="B357" s="231"/>
      <c r="E357" s="130"/>
      <c r="F357" s="130"/>
      <c r="G357" s="130"/>
      <c r="H357" s="130"/>
      <c r="I357" s="130"/>
      <c r="J357" s="130"/>
      <c r="K357" s="130"/>
      <c r="L357" s="127"/>
      <c r="M357" s="127"/>
      <c r="N357" s="127"/>
    </row>
    <row r="358" spans="1:14" s="131" customFormat="1" ht="15" x14ac:dyDescent="0.2">
      <c r="A358" s="231"/>
      <c r="B358" s="231"/>
      <c r="E358" s="130"/>
      <c r="F358" s="130"/>
      <c r="G358" s="130"/>
      <c r="H358" s="130"/>
      <c r="I358" s="130"/>
      <c r="J358" s="130"/>
      <c r="K358" s="130"/>
      <c r="L358" s="127"/>
      <c r="M358" s="127"/>
      <c r="N358" s="127"/>
    </row>
    <row r="359" spans="1:14" s="131" customFormat="1" ht="15" x14ac:dyDescent="0.2">
      <c r="A359" s="231"/>
      <c r="B359" s="231"/>
      <c r="E359" s="130"/>
      <c r="F359" s="130"/>
      <c r="G359" s="130"/>
      <c r="H359" s="130"/>
      <c r="I359" s="130"/>
      <c r="J359" s="130"/>
      <c r="K359" s="130"/>
      <c r="L359" s="127"/>
      <c r="M359" s="127"/>
      <c r="N359" s="127"/>
    </row>
    <row r="360" spans="1:14" s="131" customFormat="1" ht="15" x14ac:dyDescent="0.2">
      <c r="A360" s="231"/>
      <c r="B360" s="231"/>
      <c r="E360" s="130"/>
      <c r="F360" s="130"/>
      <c r="G360" s="130"/>
      <c r="H360" s="130"/>
      <c r="I360" s="130"/>
      <c r="J360" s="130"/>
      <c r="K360" s="130"/>
      <c r="L360" s="127"/>
      <c r="M360" s="127"/>
      <c r="N360" s="127"/>
    </row>
    <row r="361" spans="1:14" s="131" customFormat="1" ht="15" x14ac:dyDescent="0.2">
      <c r="A361" s="231"/>
      <c r="B361" s="231"/>
      <c r="E361" s="130"/>
      <c r="F361" s="130"/>
      <c r="G361" s="130"/>
      <c r="H361" s="130"/>
      <c r="I361" s="130"/>
      <c r="J361" s="130"/>
      <c r="K361" s="130"/>
      <c r="L361" s="127"/>
      <c r="M361" s="127"/>
      <c r="N361" s="127"/>
    </row>
    <row r="362" spans="1:14" s="131" customFormat="1" ht="15" x14ac:dyDescent="0.2">
      <c r="A362" s="231"/>
      <c r="B362" s="231"/>
      <c r="E362" s="130"/>
      <c r="F362" s="130"/>
      <c r="G362" s="130"/>
      <c r="H362" s="130"/>
      <c r="I362" s="130"/>
      <c r="J362" s="130"/>
      <c r="K362" s="130"/>
      <c r="L362" s="127"/>
      <c r="M362" s="127"/>
      <c r="N362" s="127"/>
    </row>
    <row r="363" spans="1:14" s="131" customFormat="1" ht="15" x14ac:dyDescent="0.2">
      <c r="A363" s="231"/>
      <c r="B363" s="231"/>
      <c r="E363" s="130"/>
      <c r="F363" s="130"/>
      <c r="G363" s="130"/>
      <c r="H363" s="130"/>
      <c r="I363" s="130"/>
      <c r="J363" s="130"/>
      <c r="K363" s="130"/>
      <c r="L363" s="127"/>
      <c r="M363" s="127"/>
      <c r="N363" s="127"/>
    </row>
    <row r="364" spans="1:14" s="131" customFormat="1" ht="15" x14ac:dyDescent="0.2">
      <c r="A364" s="231"/>
      <c r="B364" s="231"/>
      <c r="E364" s="130"/>
      <c r="F364" s="130"/>
      <c r="G364" s="130"/>
      <c r="H364" s="130"/>
      <c r="I364" s="130"/>
      <c r="J364" s="130"/>
      <c r="K364" s="130"/>
      <c r="L364" s="127"/>
      <c r="M364" s="127"/>
      <c r="N364" s="127"/>
    </row>
    <row r="365" spans="1:14" s="131" customFormat="1" ht="15" x14ac:dyDescent="0.2">
      <c r="A365" s="231"/>
      <c r="B365" s="231"/>
      <c r="E365" s="130"/>
      <c r="F365" s="130"/>
      <c r="G365" s="130"/>
      <c r="H365" s="130"/>
      <c r="I365" s="130"/>
      <c r="J365" s="130"/>
      <c r="K365" s="130"/>
      <c r="L365" s="127"/>
      <c r="M365" s="127"/>
      <c r="N365" s="127"/>
    </row>
    <row r="366" spans="1:14" s="131" customFormat="1" ht="15" x14ac:dyDescent="0.2">
      <c r="A366" s="231"/>
      <c r="B366" s="231"/>
      <c r="E366" s="130"/>
      <c r="F366" s="130"/>
      <c r="G366" s="130"/>
      <c r="H366" s="130"/>
      <c r="I366" s="130"/>
      <c r="J366" s="130"/>
      <c r="K366" s="130"/>
      <c r="L366" s="127"/>
      <c r="M366" s="127"/>
      <c r="N366" s="127"/>
    </row>
    <row r="367" spans="1:14" s="131" customFormat="1" ht="15" x14ac:dyDescent="0.2">
      <c r="A367" s="231"/>
      <c r="B367" s="231"/>
      <c r="E367" s="130"/>
      <c r="F367" s="130"/>
      <c r="G367" s="130"/>
      <c r="H367" s="130"/>
      <c r="I367" s="130"/>
      <c r="J367" s="130"/>
      <c r="K367" s="130"/>
      <c r="L367" s="127"/>
      <c r="M367" s="127"/>
      <c r="N367" s="127"/>
    </row>
    <row r="368" spans="1:14" s="131" customFormat="1" ht="15" x14ac:dyDescent="0.2">
      <c r="A368" s="231"/>
      <c r="B368" s="231"/>
      <c r="E368" s="130"/>
      <c r="F368" s="130"/>
      <c r="G368" s="130"/>
      <c r="H368" s="130"/>
      <c r="I368" s="130"/>
      <c r="J368" s="130"/>
      <c r="K368" s="130"/>
      <c r="L368" s="127"/>
      <c r="M368" s="127"/>
      <c r="N368" s="127"/>
    </row>
    <row r="369" spans="1:14" s="131" customFormat="1" ht="15" x14ac:dyDescent="0.2">
      <c r="A369" s="231"/>
      <c r="B369" s="231"/>
      <c r="E369" s="130"/>
      <c r="F369" s="130"/>
      <c r="G369" s="130"/>
      <c r="H369" s="130"/>
      <c r="I369" s="130"/>
      <c r="J369" s="130"/>
      <c r="K369" s="130"/>
      <c r="L369" s="127"/>
      <c r="M369" s="127"/>
      <c r="N369" s="127"/>
    </row>
    <row r="370" spans="1:14" s="131" customFormat="1" ht="15" x14ac:dyDescent="0.2">
      <c r="A370" s="231"/>
      <c r="B370" s="231"/>
      <c r="E370" s="130"/>
      <c r="F370" s="130"/>
      <c r="G370" s="130"/>
      <c r="H370" s="130"/>
      <c r="I370" s="130"/>
      <c r="J370" s="130"/>
      <c r="K370" s="130"/>
      <c r="L370" s="127"/>
      <c r="M370" s="127"/>
      <c r="N370" s="127"/>
    </row>
    <row r="371" spans="1:14" s="131" customFormat="1" ht="15" x14ac:dyDescent="0.2">
      <c r="A371" s="231"/>
      <c r="B371" s="231"/>
      <c r="E371" s="130"/>
      <c r="F371" s="130"/>
      <c r="G371" s="130"/>
      <c r="H371" s="130"/>
      <c r="I371" s="130"/>
      <c r="J371" s="130"/>
      <c r="K371" s="130"/>
      <c r="L371" s="127"/>
      <c r="M371" s="127"/>
      <c r="N371" s="127"/>
    </row>
    <row r="372" spans="1:14" s="131" customFormat="1" ht="15" x14ac:dyDescent="0.2">
      <c r="A372" s="231"/>
      <c r="B372" s="231"/>
      <c r="E372" s="130"/>
      <c r="F372" s="130"/>
      <c r="G372" s="130"/>
      <c r="H372" s="130"/>
      <c r="I372" s="130"/>
      <c r="J372" s="130"/>
      <c r="K372" s="130"/>
      <c r="L372" s="127"/>
      <c r="M372" s="127"/>
      <c r="N372" s="127"/>
    </row>
    <row r="373" spans="1:14" s="131" customFormat="1" ht="15" x14ac:dyDescent="0.2">
      <c r="A373" s="231"/>
      <c r="B373" s="231"/>
      <c r="E373" s="130"/>
      <c r="F373" s="130"/>
      <c r="G373" s="130"/>
      <c r="H373" s="130"/>
      <c r="I373" s="130"/>
      <c r="J373" s="130"/>
      <c r="K373" s="130"/>
      <c r="L373" s="127"/>
      <c r="M373" s="127"/>
      <c r="N373" s="127"/>
    </row>
    <row r="374" spans="1:14" s="131" customFormat="1" ht="15" x14ac:dyDescent="0.2">
      <c r="A374" s="231"/>
      <c r="B374" s="231"/>
      <c r="E374" s="130"/>
      <c r="F374" s="130"/>
      <c r="G374" s="130"/>
      <c r="H374" s="130"/>
      <c r="I374" s="130"/>
      <c r="J374" s="130"/>
      <c r="K374" s="130"/>
      <c r="L374" s="127"/>
      <c r="M374" s="127"/>
      <c r="N374" s="127"/>
    </row>
    <row r="375" spans="1:14" s="131" customFormat="1" ht="15" x14ac:dyDescent="0.2">
      <c r="A375" s="231"/>
      <c r="B375" s="231"/>
      <c r="E375" s="130"/>
      <c r="F375" s="130"/>
      <c r="G375" s="130"/>
      <c r="H375" s="130"/>
      <c r="I375" s="130"/>
      <c r="J375" s="130"/>
      <c r="K375" s="130"/>
      <c r="L375" s="127"/>
      <c r="M375" s="127"/>
      <c r="N375" s="127"/>
    </row>
    <row r="376" spans="1:14" s="131" customFormat="1" ht="15" x14ac:dyDescent="0.2">
      <c r="A376" s="231"/>
      <c r="B376" s="231"/>
      <c r="E376" s="130"/>
      <c r="F376" s="130"/>
      <c r="G376" s="130"/>
      <c r="H376" s="130"/>
      <c r="I376" s="130"/>
      <c r="J376" s="130"/>
      <c r="K376" s="130"/>
      <c r="L376" s="127"/>
      <c r="M376" s="127"/>
      <c r="N376" s="127"/>
    </row>
    <row r="377" spans="1:14" s="131" customFormat="1" ht="15" x14ac:dyDescent="0.2">
      <c r="A377" s="231"/>
      <c r="B377" s="231"/>
      <c r="E377" s="130"/>
      <c r="F377" s="130"/>
      <c r="G377" s="130"/>
      <c r="H377" s="130"/>
      <c r="I377" s="130"/>
      <c r="J377" s="130"/>
      <c r="K377" s="130"/>
      <c r="L377" s="127"/>
      <c r="M377" s="127"/>
      <c r="N377" s="127"/>
    </row>
    <row r="378" spans="1:14" s="131" customFormat="1" ht="15" x14ac:dyDescent="0.2">
      <c r="A378" s="231"/>
      <c r="B378" s="231"/>
      <c r="E378" s="130"/>
      <c r="F378" s="130"/>
      <c r="G378" s="130"/>
      <c r="H378" s="130"/>
      <c r="I378" s="130"/>
      <c r="J378" s="130"/>
      <c r="K378" s="130"/>
      <c r="L378" s="127"/>
      <c r="M378" s="127"/>
      <c r="N378" s="127"/>
    </row>
    <row r="379" spans="1:14" s="131" customFormat="1" ht="15" x14ac:dyDescent="0.2">
      <c r="A379" s="231"/>
      <c r="B379" s="231"/>
      <c r="E379" s="130"/>
      <c r="F379" s="130"/>
      <c r="G379" s="130"/>
      <c r="H379" s="130"/>
      <c r="I379" s="130"/>
      <c r="J379" s="130"/>
      <c r="K379" s="130"/>
      <c r="L379" s="127"/>
      <c r="M379" s="127"/>
      <c r="N379" s="127"/>
    </row>
    <row r="380" spans="1:14" s="131" customFormat="1" ht="15" x14ac:dyDescent="0.2">
      <c r="A380" s="231"/>
      <c r="B380" s="231"/>
      <c r="E380" s="130"/>
      <c r="F380" s="130"/>
      <c r="G380" s="130"/>
      <c r="H380" s="130"/>
      <c r="I380" s="130"/>
      <c r="J380" s="130"/>
      <c r="K380" s="130"/>
      <c r="L380" s="127"/>
      <c r="M380" s="127"/>
      <c r="N380" s="127"/>
    </row>
    <row r="381" spans="1:14" s="131" customFormat="1" ht="15" x14ac:dyDescent="0.2">
      <c r="A381" s="231"/>
      <c r="B381" s="231"/>
      <c r="E381" s="130"/>
      <c r="F381" s="130"/>
      <c r="G381" s="130"/>
      <c r="H381" s="130"/>
      <c r="I381" s="130"/>
      <c r="J381" s="130"/>
      <c r="K381" s="130"/>
      <c r="L381" s="127"/>
      <c r="M381" s="127"/>
      <c r="N381" s="127"/>
    </row>
    <row r="382" spans="1:14" s="131" customFormat="1" ht="15" x14ac:dyDescent="0.2">
      <c r="A382" s="231"/>
      <c r="B382" s="231"/>
      <c r="E382" s="130"/>
      <c r="F382" s="130"/>
      <c r="G382" s="130"/>
      <c r="H382" s="130"/>
      <c r="I382" s="130"/>
      <c r="J382" s="130"/>
      <c r="K382" s="130"/>
      <c r="L382" s="127"/>
      <c r="M382" s="127"/>
      <c r="N382" s="127"/>
    </row>
    <row r="383" spans="1:14" s="131" customFormat="1" ht="15" x14ac:dyDescent="0.2">
      <c r="A383" s="231"/>
      <c r="B383" s="231"/>
      <c r="E383" s="130"/>
      <c r="F383" s="130"/>
      <c r="G383" s="130"/>
      <c r="H383" s="130"/>
      <c r="I383" s="130"/>
      <c r="J383" s="130"/>
      <c r="K383" s="130"/>
      <c r="L383" s="127"/>
      <c r="M383" s="127"/>
      <c r="N383" s="127"/>
    </row>
    <row r="384" spans="1:14" s="131" customFormat="1" ht="15" x14ac:dyDescent="0.2">
      <c r="A384" s="231"/>
      <c r="B384" s="231"/>
      <c r="E384" s="130"/>
      <c r="F384" s="130"/>
      <c r="G384" s="130"/>
      <c r="H384" s="130"/>
      <c r="I384" s="130"/>
      <c r="J384" s="130"/>
      <c r="K384" s="130"/>
      <c r="L384" s="127"/>
      <c r="M384" s="127"/>
      <c r="N384" s="127"/>
    </row>
    <row r="385" spans="1:14" s="131" customFormat="1" ht="15" x14ac:dyDescent="0.2">
      <c r="A385" s="231"/>
      <c r="B385" s="231"/>
      <c r="E385" s="130"/>
      <c r="F385" s="130"/>
      <c r="G385" s="130"/>
      <c r="H385" s="130"/>
      <c r="I385" s="130"/>
      <c r="J385" s="130"/>
      <c r="K385" s="130"/>
      <c r="L385" s="127"/>
      <c r="M385" s="127"/>
      <c r="N385" s="127"/>
    </row>
    <row r="386" spans="1:14" s="131" customFormat="1" ht="15" x14ac:dyDescent="0.2">
      <c r="A386" s="231"/>
      <c r="B386" s="231"/>
      <c r="E386" s="130"/>
      <c r="F386" s="130"/>
      <c r="G386" s="130"/>
      <c r="H386" s="130"/>
      <c r="I386" s="130"/>
      <c r="J386" s="130"/>
      <c r="K386" s="130"/>
      <c r="L386" s="127"/>
      <c r="M386" s="127"/>
      <c r="N386" s="127"/>
    </row>
    <row r="387" spans="1:14" s="131" customFormat="1" ht="15" x14ac:dyDescent="0.2">
      <c r="A387" s="231"/>
      <c r="B387" s="231"/>
      <c r="E387" s="130"/>
      <c r="F387" s="130"/>
      <c r="G387" s="130"/>
      <c r="H387" s="130"/>
      <c r="I387" s="130"/>
      <c r="J387" s="130"/>
      <c r="K387" s="130"/>
      <c r="L387" s="127"/>
      <c r="M387" s="127"/>
      <c r="N387" s="127"/>
    </row>
    <row r="388" spans="1:14" s="131" customFormat="1" ht="15" x14ac:dyDescent="0.2">
      <c r="A388" s="231"/>
      <c r="B388" s="231"/>
      <c r="E388" s="130"/>
      <c r="F388" s="130"/>
      <c r="G388" s="130"/>
      <c r="H388" s="130"/>
      <c r="I388" s="130"/>
      <c r="J388" s="130"/>
      <c r="K388" s="130"/>
      <c r="L388" s="127"/>
      <c r="M388" s="127"/>
      <c r="N388" s="127"/>
    </row>
    <row r="389" spans="1:14" s="131" customFormat="1" ht="15" x14ac:dyDescent="0.2">
      <c r="A389" s="231"/>
      <c r="B389" s="231"/>
      <c r="E389" s="130"/>
      <c r="F389" s="130"/>
      <c r="G389" s="130"/>
      <c r="H389" s="130"/>
      <c r="I389" s="130"/>
      <c r="J389" s="130"/>
      <c r="K389" s="130"/>
      <c r="L389" s="127"/>
      <c r="M389" s="127"/>
      <c r="N389" s="127"/>
    </row>
    <row r="390" spans="1:14" s="131" customFormat="1" ht="15" x14ac:dyDescent="0.2">
      <c r="A390" s="231"/>
      <c r="B390" s="231"/>
      <c r="E390" s="130"/>
      <c r="F390" s="130"/>
      <c r="G390" s="130"/>
      <c r="H390" s="130"/>
      <c r="I390" s="130"/>
      <c r="J390" s="130"/>
      <c r="K390" s="130"/>
      <c r="L390" s="127"/>
      <c r="M390" s="127"/>
      <c r="N390" s="127"/>
    </row>
    <row r="391" spans="1:14" s="131" customFormat="1" ht="15" x14ac:dyDescent="0.2">
      <c r="A391" s="231"/>
      <c r="B391" s="231"/>
      <c r="E391" s="130"/>
      <c r="F391" s="130"/>
      <c r="G391" s="130"/>
      <c r="H391" s="130"/>
      <c r="I391" s="130"/>
      <c r="J391" s="130"/>
      <c r="K391" s="130"/>
      <c r="L391" s="127"/>
      <c r="M391" s="127"/>
      <c r="N391" s="127"/>
    </row>
    <row r="392" spans="1:14" s="131" customFormat="1" ht="15" x14ac:dyDescent="0.2">
      <c r="A392" s="231"/>
      <c r="B392" s="231"/>
      <c r="E392" s="130"/>
      <c r="F392" s="130"/>
      <c r="G392" s="130"/>
      <c r="H392" s="130"/>
      <c r="I392" s="130"/>
      <c r="J392" s="130"/>
      <c r="K392" s="130"/>
      <c r="L392" s="127"/>
      <c r="M392" s="127"/>
      <c r="N392" s="127"/>
    </row>
    <row r="393" spans="1:14" s="131" customFormat="1" ht="15" x14ac:dyDescent="0.2">
      <c r="A393" s="231"/>
      <c r="B393" s="231"/>
      <c r="E393" s="130"/>
      <c r="F393" s="130"/>
      <c r="G393" s="130"/>
      <c r="H393" s="130"/>
      <c r="I393" s="130"/>
      <c r="J393" s="130"/>
      <c r="K393" s="130"/>
      <c r="L393" s="127"/>
      <c r="M393" s="127"/>
      <c r="N393" s="127"/>
    </row>
    <row r="394" spans="1:14" s="131" customFormat="1" ht="15" x14ac:dyDescent="0.2">
      <c r="A394" s="231"/>
      <c r="B394" s="231"/>
      <c r="E394" s="130"/>
      <c r="F394" s="130"/>
      <c r="G394" s="130"/>
      <c r="H394" s="130"/>
      <c r="I394" s="130"/>
      <c r="J394" s="130"/>
      <c r="K394" s="130"/>
      <c r="L394" s="127"/>
      <c r="M394" s="127"/>
      <c r="N394" s="127"/>
    </row>
    <row r="395" spans="1:14" s="131" customFormat="1" ht="15" x14ac:dyDescent="0.2">
      <c r="A395" s="231"/>
      <c r="B395" s="231"/>
      <c r="E395" s="130"/>
      <c r="F395" s="130"/>
      <c r="G395" s="130"/>
      <c r="H395" s="130"/>
      <c r="I395" s="130"/>
      <c r="J395" s="130"/>
      <c r="K395" s="130"/>
      <c r="L395" s="127"/>
      <c r="M395" s="127"/>
      <c r="N395" s="127"/>
    </row>
    <row r="396" spans="1:14" s="131" customFormat="1" ht="15" x14ac:dyDescent="0.2">
      <c r="A396" s="231"/>
      <c r="B396" s="231"/>
      <c r="E396" s="130"/>
      <c r="F396" s="130"/>
      <c r="G396" s="130"/>
      <c r="H396" s="130"/>
      <c r="I396" s="130"/>
      <c r="J396" s="130"/>
      <c r="K396" s="130"/>
      <c r="L396" s="127"/>
      <c r="M396" s="127"/>
      <c r="N396" s="127"/>
    </row>
    <row r="397" spans="1:14" s="131" customFormat="1" ht="15" x14ac:dyDescent="0.2">
      <c r="A397" s="231"/>
      <c r="B397" s="231"/>
      <c r="E397" s="130"/>
      <c r="F397" s="130"/>
      <c r="G397" s="130"/>
      <c r="H397" s="130"/>
      <c r="I397" s="130"/>
      <c r="J397" s="130"/>
      <c r="K397" s="130"/>
      <c r="L397" s="127"/>
      <c r="M397" s="127"/>
      <c r="N397" s="127"/>
    </row>
    <row r="398" spans="1:14" s="131" customFormat="1" ht="15" x14ac:dyDescent="0.2">
      <c r="A398" s="231"/>
      <c r="B398" s="231"/>
      <c r="E398" s="130"/>
      <c r="F398" s="130"/>
      <c r="G398" s="130"/>
      <c r="H398" s="130"/>
      <c r="I398" s="130"/>
      <c r="J398" s="130"/>
      <c r="K398" s="130"/>
      <c r="L398" s="127"/>
      <c r="M398" s="127"/>
      <c r="N398" s="127"/>
    </row>
    <row r="399" spans="1:14" s="131" customFormat="1" ht="15" x14ac:dyDescent="0.2">
      <c r="A399" s="231"/>
      <c r="B399" s="231"/>
      <c r="E399" s="130"/>
      <c r="F399" s="130"/>
      <c r="G399" s="130"/>
      <c r="H399" s="130"/>
      <c r="I399" s="130"/>
      <c r="J399" s="130"/>
      <c r="K399" s="130"/>
      <c r="L399" s="127"/>
      <c r="M399" s="127"/>
      <c r="N399" s="127"/>
    </row>
    <row r="400" spans="1:14" s="131" customFormat="1" ht="15" x14ac:dyDescent="0.2">
      <c r="A400" s="231"/>
      <c r="B400" s="231"/>
      <c r="E400" s="130"/>
      <c r="F400" s="130"/>
      <c r="G400" s="130"/>
      <c r="H400" s="130"/>
      <c r="I400" s="130"/>
      <c r="J400" s="130"/>
      <c r="K400" s="130"/>
      <c r="L400" s="127"/>
      <c r="M400" s="127"/>
      <c r="N400" s="127"/>
    </row>
    <row r="401" spans="1:14" s="131" customFormat="1" ht="15" x14ac:dyDescent="0.2">
      <c r="A401" s="231"/>
      <c r="B401" s="231"/>
      <c r="E401" s="130"/>
      <c r="F401" s="130"/>
      <c r="G401" s="130"/>
      <c r="H401" s="130"/>
      <c r="I401" s="130"/>
      <c r="J401" s="130"/>
      <c r="K401" s="130"/>
      <c r="L401" s="127"/>
      <c r="M401" s="127"/>
      <c r="N401" s="127"/>
    </row>
    <row r="402" spans="1:14" s="131" customFormat="1" ht="15" x14ac:dyDescent="0.2">
      <c r="A402" s="231"/>
      <c r="B402" s="231"/>
      <c r="E402" s="130"/>
      <c r="F402" s="130"/>
      <c r="G402" s="130"/>
      <c r="H402" s="130"/>
      <c r="I402" s="130"/>
      <c r="J402" s="130"/>
      <c r="K402" s="130"/>
      <c r="L402" s="127"/>
      <c r="M402" s="127"/>
      <c r="N402" s="127"/>
    </row>
    <row r="403" spans="1:14" s="131" customFormat="1" ht="15" x14ac:dyDescent="0.2">
      <c r="A403" s="231"/>
      <c r="B403" s="231"/>
      <c r="E403" s="130"/>
      <c r="F403" s="130"/>
      <c r="G403" s="130"/>
      <c r="H403" s="130"/>
      <c r="I403" s="130"/>
      <c r="J403" s="130"/>
      <c r="K403" s="130"/>
      <c r="L403" s="127"/>
      <c r="M403" s="127"/>
      <c r="N403" s="127"/>
    </row>
    <row r="404" spans="1:14" s="131" customFormat="1" ht="15" x14ac:dyDescent="0.2">
      <c r="A404" s="231"/>
      <c r="B404" s="231"/>
      <c r="E404" s="130"/>
      <c r="F404" s="130"/>
      <c r="G404" s="130"/>
      <c r="H404" s="130"/>
      <c r="I404" s="130"/>
      <c r="J404" s="130"/>
      <c r="K404" s="130"/>
      <c r="L404" s="127"/>
      <c r="M404" s="127"/>
      <c r="N404" s="127"/>
    </row>
    <row r="405" spans="1:14" s="131" customFormat="1" ht="15" x14ac:dyDescent="0.2">
      <c r="A405" s="231"/>
      <c r="B405" s="231"/>
      <c r="E405" s="130"/>
      <c r="F405" s="130"/>
      <c r="G405" s="130"/>
      <c r="H405" s="130"/>
      <c r="I405" s="130"/>
      <c r="J405" s="130"/>
      <c r="K405" s="130"/>
      <c r="L405" s="127"/>
      <c r="M405" s="127"/>
      <c r="N405" s="127"/>
    </row>
    <row r="406" spans="1:14" s="131" customFormat="1" ht="15" x14ac:dyDescent="0.2">
      <c r="A406" s="231"/>
      <c r="B406" s="231"/>
      <c r="E406" s="130"/>
      <c r="F406" s="130"/>
      <c r="G406" s="130"/>
      <c r="H406" s="130"/>
      <c r="I406" s="130"/>
      <c r="J406" s="130"/>
      <c r="K406" s="130"/>
      <c r="L406" s="127"/>
      <c r="M406" s="127"/>
      <c r="N406" s="127"/>
    </row>
    <row r="407" spans="1:14" s="131" customFormat="1" ht="15" x14ac:dyDescent="0.2">
      <c r="A407" s="231"/>
      <c r="B407" s="231"/>
      <c r="E407" s="130"/>
      <c r="F407" s="130"/>
      <c r="G407" s="130"/>
      <c r="H407" s="130"/>
      <c r="I407" s="130"/>
      <c r="J407" s="130"/>
      <c r="K407" s="130"/>
      <c r="L407" s="127"/>
      <c r="M407" s="127"/>
      <c r="N407" s="127"/>
    </row>
    <row r="408" spans="1:14" s="131" customFormat="1" ht="15" x14ac:dyDescent="0.2">
      <c r="A408" s="231"/>
      <c r="B408" s="231"/>
      <c r="E408" s="130"/>
      <c r="F408" s="130"/>
      <c r="G408" s="130"/>
      <c r="H408" s="130"/>
      <c r="I408" s="130"/>
      <c r="J408" s="130"/>
      <c r="K408" s="130"/>
      <c r="L408" s="127"/>
      <c r="M408" s="127"/>
      <c r="N408" s="127"/>
    </row>
    <row r="409" spans="1:14" s="131" customFormat="1" ht="15" x14ac:dyDescent="0.2">
      <c r="A409" s="231"/>
      <c r="B409" s="231"/>
      <c r="E409" s="130"/>
      <c r="F409" s="130"/>
      <c r="G409" s="130"/>
      <c r="H409" s="130"/>
      <c r="I409" s="130"/>
      <c r="J409" s="130"/>
      <c r="K409" s="130"/>
      <c r="L409" s="127"/>
      <c r="M409" s="127"/>
      <c r="N409" s="127"/>
    </row>
    <row r="410" spans="1:14" s="131" customFormat="1" ht="15" x14ac:dyDescent="0.2">
      <c r="A410" s="231"/>
      <c r="B410" s="231"/>
      <c r="E410" s="130"/>
      <c r="F410" s="130"/>
      <c r="G410" s="130"/>
      <c r="H410" s="130"/>
      <c r="I410" s="130"/>
      <c r="J410" s="130"/>
      <c r="K410" s="130"/>
      <c r="L410" s="127"/>
      <c r="M410" s="127"/>
      <c r="N410" s="127"/>
    </row>
    <row r="411" spans="1:14" s="131" customFormat="1" ht="15" x14ac:dyDescent="0.2">
      <c r="A411" s="231"/>
      <c r="B411" s="231"/>
      <c r="E411" s="130"/>
      <c r="F411" s="130"/>
      <c r="G411" s="130"/>
      <c r="H411" s="130"/>
      <c r="I411" s="130"/>
      <c r="J411" s="130"/>
      <c r="K411" s="130"/>
      <c r="L411" s="127"/>
      <c r="M411" s="127"/>
      <c r="N411" s="127"/>
    </row>
    <row r="412" spans="1:14" s="131" customFormat="1" ht="15" x14ac:dyDescent="0.2">
      <c r="A412" s="231"/>
      <c r="B412" s="231"/>
      <c r="E412" s="130"/>
      <c r="F412" s="130"/>
      <c r="G412" s="130"/>
      <c r="H412" s="130"/>
      <c r="I412" s="130"/>
      <c r="J412" s="130"/>
      <c r="K412" s="130"/>
      <c r="L412" s="127"/>
      <c r="M412" s="127"/>
      <c r="N412" s="127"/>
    </row>
    <row r="413" spans="1:14" s="131" customFormat="1" ht="15" x14ac:dyDescent="0.2">
      <c r="A413" s="231"/>
      <c r="B413" s="231"/>
      <c r="E413" s="130"/>
      <c r="F413" s="130"/>
      <c r="G413" s="130"/>
      <c r="H413" s="130"/>
      <c r="I413" s="130"/>
      <c r="J413" s="130"/>
      <c r="K413" s="130"/>
      <c r="L413" s="127"/>
      <c r="M413" s="127"/>
      <c r="N413" s="127"/>
    </row>
    <row r="414" spans="1:14" s="131" customFormat="1" ht="15" x14ac:dyDescent="0.2">
      <c r="A414" s="231"/>
      <c r="B414" s="231"/>
      <c r="E414" s="130"/>
      <c r="F414" s="130"/>
      <c r="G414" s="130"/>
      <c r="H414" s="130"/>
      <c r="I414" s="130"/>
      <c r="J414" s="130"/>
      <c r="K414" s="130"/>
      <c r="L414" s="127"/>
      <c r="M414" s="127"/>
      <c r="N414" s="127"/>
    </row>
    <row r="415" spans="1:14" s="131" customFormat="1" ht="15" x14ac:dyDescent="0.2">
      <c r="A415" s="231"/>
      <c r="B415" s="231"/>
      <c r="E415" s="130"/>
      <c r="F415" s="130"/>
      <c r="G415" s="130"/>
      <c r="H415" s="130"/>
      <c r="I415" s="130"/>
      <c r="J415" s="130"/>
      <c r="K415" s="130"/>
      <c r="L415" s="127"/>
      <c r="M415" s="127"/>
      <c r="N415" s="127"/>
    </row>
    <row r="416" spans="1:14" s="131" customFormat="1" ht="15" x14ac:dyDescent="0.2">
      <c r="A416" s="231"/>
      <c r="B416" s="231"/>
      <c r="E416" s="130"/>
      <c r="F416" s="130"/>
      <c r="G416" s="130"/>
      <c r="H416" s="130"/>
      <c r="I416" s="130"/>
      <c r="J416" s="130"/>
      <c r="K416" s="130"/>
      <c r="L416" s="127"/>
      <c r="M416" s="127"/>
      <c r="N416" s="127"/>
    </row>
    <row r="417" spans="1:14" s="131" customFormat="1" ht="15" x14ac:dyDescent="0.2">
      <c r="A417" s="231"/>
      <c r="B417" s="231"/>
      <c r="E417" s="130"/>
      <c r="F417" s="130"/>
      <c r="G417" s="130"/>
      <c r="H417" s="130"/>
      <c r="I417" s="130"/>
      <c r="J417" s="130"/>
      <c r="K417" s="130"/>
      <c r="L417" s="127"/>
      <c r="M417" s="127"/>
      <c r="N417" s="127"/>
    </row>
    <row r="418" spans="1:14" s="131" customFormat="1" ht="15" x14ac:dyDescent="0.2">
      <c r="A418" s="231"/>
      <c r="B418" s="231"/>
      <c r="E418" s="130"/>
      <c r="F418" s="130"/>
      <c r="G418" s="130"/>
      <c r="H418" s="130"/>
      <c r="I418" s="130"/>
      <c r="J418" s="130"/>
      <c r="K418" s="130"/>
      <c r="L418" s="127"/>
      <c r="M418" s="127"/>
      <c r="N418" s="127"/>
    </row>
    <row r="419" spans="1:14" s="131" customFormat="1" ht="15" x14ac:dyDescent="0.2">
      <c r="A419" s="231"/>
      <c r="B419" s="231"/>
      <c r="E419" s="130"/>
      <c r="F419" s="130"/>
      <c r="G419" s="130"/>
      <c r="H419" s="130"/>
      <c r="I419" s="130"/>
      <c r="J419" s="130"/>
      <c r="K419" s="130"/>
      <c r="L419" s="127"/>
      <c r="M419" s="127"/>
      <c r="N419" s="127"/>
    </row>
    <row r="420" spans="1:14" s="131" customFormat="1" ht="15" x14ac:dyDescent="0.2">
      <c r="A420" s="231"/>
      <c r="B420" s="231"/>
      <c r="E420" s="130"/>
      <c r="F420" s="130"/>
      <c r="G420" s="130"/>
      <c r="H420" s="130"/>
      <c r="I420" s="130"/>
      <c r="J420" s="130"/>
      <c r="K420" s="130"/>
      <c r="L420" s="127"/>
      <c r="M420" s="127"/>
      <c r="N420" s="127"/>
    </row>
    <row r="421" spans="1:14" s="131" customFormat="1" ht="15" x14ac:dyDescent="0.2">
      <c r="A421" s="231"/>
      <c r="B421" s="231"/>
      <c r="E421" s="130"/>
      <c r="F421" s="130"/>
      <c r="G421" s="130"/>
      <c r="H421" s="130"/>
      <c r="I421" s="130"/>
      <c r="J421" s="130"/>
      <c r="K421" s="130"/>
      <c r="L421" s="127"/>
      <c r="M421" s="127"/>
      <c r="N421" s="127"/>
    </row>
    <row r="422" spans="1:14" s="131" customFormat="1" ht="15" x14ac:dyDescent="0.2">
      <c r="A422" s="231"/>
      <c r="B422" s="231"/>
      <c r="E422" s="130"/>
      <c r="F422" s="130"/>
      <c r="G422" s="130"/>
      <c r="H422" s="130"/>
      <c r="I422" s="130"/>
      <c r="J422" s="130"/>
      <c r="K422" s="130"/>
      <c r="L422" s="127"/>
      <c r="M422" s="127"/>
      <c r="N422" s="127"/>
    </row>
    <row r="423" spans="1:14" s="131" customFormat="1" ht="15" x14ac:dyDescent="0.2">
      <c r="A423" s="231"/>
      <c r="B423" s="231"/>
      <c r="E423" s="130"/>
      <c r="F423" s="130"/>
      <c r="G423" s="130"/>
      <c r="H423" s="130"/>
      <c r="I423" s="130"/>
      <c r="J423" s="130"/>
      <c r="K423" s="130"/>
      <c r="L423" s="127"/>
      <c r="M423" s="127"/>
      <c r="N423" s="127"/>
    </row>
    <row r="424" spans="1:14" s="131" customFormat="1" ht="15" x14ac:dyDescent="0.2">
      <c r="A424" s="231"/>
      <c r="B424" s="231"/>
      <c r="E424" s="130"/>
      <c r="F424" s="130"/>
      <c r="G424" s="130"/>
      <c r="H424" s="130"/>
      <c r="I424" s="130"/>
      <c r="J424" s="130"/>
      <c r="K424" s="130"/>
      <c r="L424" s="127"/>
      <c r="M424" s="127"/>
      <c r="N424" s="127"/>
    </row>
    <row r="425" spans="1:14" s="131" customFormat="1" ht="15" x14ac:dyDescent="0.2">
      <c r="A425" s="231"/>
      <c r="B425" s="231"/>
      <c r="E425" s="130"/>
      <c r="F425" s="130"/>
      <c r="G425" s="130"/>
      <c r="H425" s="130"/>
      <c r="I425" s="130"/>
      <c r="J425" s="130"/>
      <c r="K425" s="130"/>
      <c r="L425" s="127"/>
      <c r="M425" s="127"/>
      <c r="N425" s="127"/>
    </row>
    <row r="426" spans="1:14" s="131" customFormat="1" ht="15" x14ac:dyDescent="0.2">
      <c r="A426" s="231"/>
      <c r="B426" s="231"/>
      <c r="E426" s="130"/>
      <c r="F426" s="130"/>
      <c r="G426" s="130"/>
      <c r="H426" s="130"/>
      <c r="I426" s="130"/>
      <c r="J426" s="130"/>
      <c r="K426" s="130"/>
      <c r="L426" s="127"/>
      <c r="M426" s="127"/>
      <c r="N426" s="127"/>
    </row>
    <row r="427" spans="1:14" s="131" customFormat="1" ht="15" x14ac:dyDescent="0.2">
      <c r="A427" s="231"/>
      <c r="B427" s="231"/>
      <c r="E427" s="130"/>
      <c r="F427" s="130"/>
      <c r="G427" s="130"/>
      <c r="H427" s="130"/>
      <c r="I427" s="130"/>
      <c r="J427" s="130"/>
      <c r="K427" s="130"/>
      <c r="L427" s="127"/>
      <c r="M427" s="127"/>
      <c r="N427" s="127"/>
    </row>
    <row r="428" spans="1:14" s="131" customFormat="1" ht="15" x14ac:dyDescent="0.2">
      <c r="A428" s="231"/>
      <c r="B428" s="231"/>
      <c r="E428" s="130"/>
      <c r="F428" s="130"/>
      <c r="G428" s="130"/>
      <c r="H428" s="130"/>
      <c r="I428" s="130"/>
      <c r="J428" s="130"/>
      <c r="K428" s="130"/>
      <c r="L428" s="127"/>
      <c r="M428" s="127"/>
      <c r="N428" s="127"/>
    </row>
    <row r="429" spans="1:14" s="131" customFormat="1" ht="15" x14ac:dyDescent="0.2">
      <c r="A429" s="231"/>
      <c r="B429" s="231"/>
      <c r="E429" s="130"/>
      <c r="F429" s="130"/>
      <c r="G429" s="130"/>
      <c r="H429" s="130"/>
      <c r="I429" s="130"/>
      <c r="J429" s="130"/>
      <c r="K429" s="130"/>
      <c r="L429" s="127"/>
      <c r="M429" s="127"/>
      <c r="N429" s="127"/>
    </row>
    <row r="430" spans="1:14" s="131" customFormat="1" ht="15" x14ac:dyDescent="0.2">
      <c r="A430" s="231"/>
      <c r="B430" s="231"/>
      <c r="E430" s="130"/>
      <c r="F430" s="130"/>
      <c r="G430" s="130"/>
      <c r="H430" s="130"/>
      <c r="I430" s="130"/>
      <c r="J430" s="130"/>
      <c r="K430" s="130"/>
      <c r="L430" s="127"/>
      <c r="M430" s="127"/>
      <c r="N430" s="127"/>
    </row>
    <row r="431" spans="1:14" s="131" customFormat="1" ht="15" x14ac:dyDescent="0.2">
      <c r="A431" s="231"/>
      <c r="B431" s="231"/>
      <c r="E431" s="130"/>
      <c r="F431" s="130"/>
      <c r="G431" s="130"/>
      <c r="H431" s="130"/>
      <c r="I431" s="130"/>
      <c r="J431" s="130"/>
      <c r="K431" s="130"/>
      <c r="L431" s="127"/>
      <c r="M431" s="127"/>
      <c r="N431" s="127"/>
    </row>
    <row r="432" spans="1:14" s="131" customFormat="1" ht="15" x14ac:dyDescent="0.2">
      <c r="A432" s="231"/>
      <c r="B432" s="231"/>
      <c r="E432" s="130"/>
      <c r="F432" s="130"/>
      <c r="G432" s="130"/>
      <c r="H432" s="130"/>
      <c r="I432" s="130"/>
      <c r="J432" s="130"/>
      <c r="K432" s="130"/>
      <c r="L432" s="127"/>
      <c r="M432" s="127"/>
      <c r="N432" s="127"/>
    </row>
    <row r="433" spans="1:14" s="131" customFormat="1" ht="15" x14ac:dyDescent="0.2">
      <c r="A433" s="231"/>
      <c r="B433" s="231"/>
      <c r="E433" s="130"/>
      <c r="F433" s="130"/>
      <c r="G433" s="130"/>
      <c r="H433" s="130"/>
      <c r="I433" s="130"/>
      <c r="J433" s="130"/>
      <c r="K433" s="130"/>
      <c r="L433" s="127"/>
      <c r="M433" s="127"/>
      <c r="N433" s="127"/>
    </row>
    <row r="434" spans="1:14" s="131" customFormat="1" ht="15" x14ac:dyDescent="0.2">
      <c r="A434" s="231"/>
      <c r="B434" s="231"/>
      <c r="E434" s="130"/>
      <c r="F434" s="130"/>
      <c r="G434" s="130"/>
      <c r="H434" s="130"/>
      <c r="I434" s="130"/>
      <c r="J434" s="130"/>
      <c r="K434" s="130"/>
      <c r="L434" s="127"/>
      <c r="M434" s="127"/>
      <c r="N434" s="127"/>
    </row>
    <row r="435" spans="1:14" s="131" customFormat="1" ht="15" x14ac:dyDescent="0.2">
      <c r="A435" s="231"/>
      <c r="B435" s="231"/>
      <c r="E435" s="130"/>
      <c r="F435" s="130"/>
      <c r="G435" s="130"/>
      <c r="H435" s="130"/>
      <c r="I435" s="130"/>
      <c r="J435" s="130"/>
      <c r="K435" s="130"/>
      <c r="L435" s="127"/>
      <c r="M435" s="127"/>
      <c r="N435" s="127"/>
    </row>
    <row r="436" spans="1:14" s="131" customFormat="1" ht="15" x14ac:dyDescent="0.2">
      <c r="A436" s="231"/>
      <c r="B436" s="231"/>
      <c r="E436" s="130"/>
      <c r="F436" s="130"/>
      <c r="G436" s="130"/>
      <c r="H436" s="130"/>
      <c r="I436" s="130"/>
      <c r="J436" s="130"/>
      <c r="K436" s="130"/>
      <c r="L436" s="127"/>
      <c r="M436" s="127"/>
      <c r="N436" s="127"/>
    </row>
    <row r="437" spans="1:14" s="131" customFormat="1" ht="15" x14ac:dyDescent="0.2">
      <c r="A437" s="231"/>
      <c r="B437" s="231"/>
      <c r="E437" s="130"/>
      <c r="F437" s="130"/>
      <c r="G437" s="130"/>
      <c r="H437" s="130"/>
      <c r="I437" s="130"/>
      <c r="J437" s="130"/>
      <c r="K437" s="130"/>
      <c r="L437" s="127"/>
      <c r="M437" s="127"/>
      <c r="N437" s="127"/>
    </row>
    <row r="438" spans="1:14" s="131" customFormat="1" ht="15" x14ac:dyDescent="0.2">
      <c r="A438" s="231"/>
      <c r="B438" s="231"/>
      <c r="E438" s="130"/>
      <c r="F438" s="130"/>
      <c r="G438" s="130"/>
      <c r="H438" s="130"/>
      <c r="I438" s="130"/>
      <c r="J438" s="130"/>
      <c r="K438" s="130"/>
      <c r="L438" s="127"/>
      <c r="M438" s="127"/>
      <c r="N438" s="127"/>
    </row>
    <row r="439" spans="1:14" s="131" customFormat="1" ht="15" x14ac:dyDescent="0.2">
      <c r="A439" s="231"/>
      <c r="B439" s="231"/>
      <c r="E439" s="130"/>
      <c r="F439" s="130"/>
      <c r="G439" s="130"/>
      <c r="H439" s="130"/>
      <c r="I439" s="130"/>
      <c r="J439" s="130"/>
      <c r="K439" s="130"/>
      <c r="L439" s="127"/>
      <c r="M439" s="127"/>
      <c r="N439" s="127"/>
    </row>
    <row r="440" spans="1:14" s="131" customFormat="1" ht="15" x14ac:dyDescent="0.2">
      <c r="A440" s="231"/>
      <c r="B440" s="231"/>
      <c r="E440" s="130"/>
      <c r="F440" s="130"/>
      <c r="G440" s="130"/>
      <c r="H440" s="130"/>
      <c r="I440" s="130"/>
      <c r="J440" s="130"/>
      <c r="K440" s="130"/>
      <c r="L440" s="127"/>
      <c r="M440" s="127"/>
      <c r="N440" s="127"/>
    </row>
    <row r="441" spans="1:14" s="131" customFormat="1" ht="15" x14ac:dyDescent="0.2">
      <c r="A441" s="231"/>
      <c r="B441" s="231"/>
      <c r="E441" s="130"/>
      <c r="F441" s="130"/>
      <c r="G441" s="130"/>
      <c r="H441" s="130"/>
      <c r="I441" s="130"/>
      <c r="J441" s="130"/>
      <c r="K441" s="130"/>
      <c r="L441" s="127"/>
      <c r="M441" s="127"/>
      <c r="N441" s="127"/>
    </row>
    <row r="442" spans="1:14" s="131" customFormat="1" ht="15" x14ac:dyDescent="0.2">
      <c r="A442" s="231"/>
      <c r="B442" s="231"/>
      <c r="E442" s="130"/>
      <c r="F442" s="130"/>
      <c r="G442" s="130"/>
      <c r="H442" s="130"/>
      <c r="I442" s="130"/>
      <c r="J442" s="130"/>
      <c r="K442" s="130"/>
      <c r="L442" s="127"/>
      <c r="M442" s="127"/>
      <c r="N442" s="127"/>
    </row>
    <row r="443" spans="1:14" s="131" customFormat="1" ht="15" x14ac:dyDescent="0.2">
      <c r="A443" s="231"/>
      <c r="B443" s="231"/>
      <c r="E443" s="130"/>
      <c r="F443" s="130"/>
      <c r="G443" s="130"/>
      <c r="H443" s="130"/>
      <c r="I443" s="130"/>
      <c r="J443" s="130"/>
      <c r="K443" s="130"/>
      <c r="L443" s="127"/>
      <c r="M443" s="127"/>
      <c r="N443" s="127"/>
    </row>
    <row r="444" spans="1:14" s="131" customFormat="1" ht="15" x14ac:dyDescent="0.2">
      <c r="A444" s="231"/>
      <c r="B444" s="231"/>
      <c r="E444" s="130"/>
      <c r="F444" s="130"/>
      <c r="G444" s="130"/>
      <c r="H444" s="130"/>
      <c r="I444" s="130"/>
      <c r="J444" s="130"/>
      <c r="K444" s="130"/>
      <c r="L444" s="127"/>
      <c r="M444" s="127"/>
      <c r="N444" s="127"/>
    </row>
    <row r="445" spans="1:14" s="131" customFormat="1" ht="15" x14ac:dyDescent="0.2">
      <c r="A445" s="231"/>
      <c r="B445" s="231"/>
      <c r="E445" s="130"/>
      <c r="F445" s="130"/>
      <c r="G445" s="130"/>
      <c r="H445" s="130"/>
      <c r="I445" s="130"/>
      <c r="J445" s="130"/>
      <c r="K445" s="130"/>
      <c r="L445" s="127"/>
      <c r="M445" s="127"/>
      <c r="N445" s="127"/>
    </row>
    <row r="446" spans="1:14" s="131" customFormat="1" ht="15" x14ac:dyDescent="0.2">
      <c r="A446" s="231"/>
      <c r="B446" s="231"/>
      <c r="E446" s="130"/>
      <c r="F446" s="130"/>
      <c r="G446" s="130"/>
      <c r="H446" s="130"/>
      <c r="I446" s="130"/>
      <c r="J446" s="130"/>
      <c r="K446" s="130"/>
      <c r="L446" s="127"/>
      <c r="M446" s="127"/>
      <c r="N446" s="127"/>
    </row>
    <row r="447" spans="1:14" s="131" customFormat="1" ht="15" x14ac:dyDescent="0.2">
      <c r="A447" s="231"/>
      <c r="B447" s="231"/>
      <c r="E447" s="130"/>
      <c r="F447" s="130"/>
      <c r="G447" s="130"/>
      <c r="H447" s="130"/>
      <c r="I447" s="130"/>
      <c r="J447" s="130"/>
      <c r="K447" s="130"/>
      <c r="L447" s="127"/>
      <c r="M447" s="127"/>
      <c r="N447" s="127"/>
    </row>
    <row r="448" spans="1:14" s="131" customFormat="1" ht="15" x14ac:dyDescent="0.2">
      <c r="A448" s="231"/>
      <c r="B448" s="231"/>
      <c r="E448" s="130"/>
      <c r="F448" s="130"/>
      <c r="G448" s="130"/>
      <c r="H448" s="130"/>
      <c r="I448" s="130"/>
      <c r="J448" s="130"/>
      <c r="K448" s="130"/>
      <c r="L448" s="127"/>
      <c r="M448" s="127"/>
      <c r="N448" s="127"/>
    </row>
    <row r="449" spans="1:14" s="131" customFormat="1" ht="15" x14ac:dyDescent="0.2">
      <c r="A449" s="231"/>
      <c r="B449" s="231"/>
      <c r="E449" s="130"/>
      <c r="F449" s="130"/>
      <c r="G449" s="130"/>
      <c r="H449" s="130"/>
      <c r="I449" s="130"/>
      <c r="J449" s="130"/>
      <c r="K449" s="130"/>
      <c r="L449" s="127"/>
      <c r="M449" s="127"/>
      <c r="N449" s="127"/>
    </row>
    <row r="450" spans="1:14" s="131" customFormat="1" ht="15" x14ac:dyDescent="0.2">
      <c r="A450" s="231"/>
      <c r="B450" s="231"/>
      <c r="E450" s="130"/>
      <c r="F450" s="130"/>
      <c r="G450" s="130"/>
      <c r="H450" s="130"/>
      <c r="I450" s="130"/>
      <c r="J450" s="130"/>
      <c r="K450" s="130"/>
      <c r="L450" s="127"/>
      <c r="M450" s="127"/>
      <c r="N450" s="127"/>
    </row>
    <row r="451" spans="1:14" s="131" customFormat="1" ht="15" x14ac:dyDescent="0.2">
      <c r="A451" s="231"/>
      <c r="B451" s="231"/>
      <c r="E451" s="130"/>
      <c r="F451" s="130"/>
      <c r="G451" s="130"/>
      <c r="H451" s="130"/>
      <c r="I451" s="130"/>
      <c r="J451" s="130"/>
      <c r="K451" s="130"/>
      <c r="L451" s="127"/>
      <c r="M451" s="127"/>
      <c r="N451" s="127"/>
    </row>
    <row r="452" spans="1:14" s="131" customFormat="1" ht="15" x14ac:dyDescent="0.2">
      <c r="A452" s="231"/>
      <c r="B452" s="231"/>
      <c r="E452" s="130"/>
      <c r="F452" s="130"/>
      <c r="G452" s="130"/>
      <c r="H452" s="130"/>
      <c r="I452" s="130"/>
      <c r="J452" s="130"/>
      <c r="K452" s="130"/>
      <c r="L452" s="127"/>
      <c r="M452" s="127"/>
      <c r="N452" s="127"/>
    </row>
    <row r="453" spans="1:14" s="131" customFormat="1" ht="15" x14ac:dyDescent="0.2">
      <c r="A453" s="231"/>
      <c r="B453" s="231"/>
      <c r="E453" s="130"/>
      <c r="F453" s="130"/>
      <c r="G453" s="130"/>
      <c r="H453" s="130"/>
      <c r="I453" s="130"/>
      <c r="J453" s="130"/>
      <c r="K453" s="130"/>
      <c r="L453" s="127"/>
      <c r="M453" s="127"/>
      <c r="N453" s="127"/>
    </row>
    <row r="454" spans="1:14" s="131" customFormat="1" ht="15" x14ac:dyDescent="0.2">
      <c r="A454" s="231"/>
      <c r="B454" s="231"/>
      <c r="E454" s="130"/>
      <c r="F454" s="130"/>
      <c r="G454" s="130"/>
      <c r="H454" s="130"/>
      <c r="I454" s="130"/>
      <c r="J454" s="130"/>
      <c r="K454" s="130"/>
      <c r="L454" s="127"/>
      <c r="M454" s="127"/>
      <c r="N454" s="127"/>
    </row>
    <row r="455" spans="1:14" s="131" customFormat="1" ht="15" x14ac:dyDescent="0.2">
      <c r="A455" s="231"/>
      <c r="B455" s="231"/>
      <c r="E455" s="130"/>
      <c r="F455" s="130"/>
      <c r="G455" s="130"/>
      <c r="H455" s="130"/>
      <c r="I455" s="130"/>
      <c r="J455" s="130"/>
      <c r="K455" s="130"/>
      <c r="L455" s="127"/>
      <c r="M455" s="127"/>
      <c r="N455" s="127"/>
    </row>
    <row r="456" spans="1:14" s="131" customFormat="1" ht="15" x14ac:dyDescent="0.2">
      <c r="A456" s="231"/>
      <c r="B456" s="231"/>
      <c r="E456" s="130"/>
      <c r="F456" s="130"/>
      <c r="G456" s="130"/>
      <c r="H456" s="130"/>
      <c r="I456" s="130"/>
      <c r="J456" s="130"/>
      <c r="K456" s="130"/>
      <c r="L456" s="127"/>
      <c r="M456" s="127"/>
      <c r="N456" s="127"/>
    </row>
    <row r="457" spans="1:14" s="131" customFormat="1" ht="15" x14ac:dyDescent="0.2">
      <c r="A457" s="231"/>
      <c r="B457" s="231"/>
      <c r="E457" s="130"/>
      <c r="F457" s="130"/>
      <c r="G457" s="130"/>
      <c r="H457" s="130"/>
      <c r="I457" s="130"/>
      <c r="J457" s="130"/>
      <c r="K457" s="130"/>
      <c r="L457" s="127"/>
      <c r="M457" s="127"/>
      <c r="N457" s="127"/>
    </row>
    <row r="458" spans="1:14" s="131" customFormat="1" ht="15" x14ac:dyDescent="0.2">
      <c r="A458" s="231"/>
      <c r="B458" s="231"/>
      <c r="E458" s="130"/>
      <c r="F458" s="130"/>
      <c r="G458" s="130"/>
      <c r="H458" s="130"/>
      <c r="I458" s="130"/>
      <c r="J458" s="130"/>
      <c r="K458" s="130"/>
      <c r="L458" s="127"/>
      <c r="M458" s="127"/>
      <c r="N458" s="127"/>
    </row>
    <row r="459" spans="1:14" s="131" customFormat="1" ht="15" x14ac:dyDescent="0.2">
      <c r="A459" s="231"/>
      <c r="B459" s="231"/>
      <c r="E459" s="130"/>
      <c r="F459" s="130"/>
      <c r="G459" s="130"/>
      <c r="H459" s="130"/>
      <c r="I459" s="130"/>
      <c r="J459" s="130"/>
      <c r="K459" s="130"/>
      <c r="L459" s="127"/>
      <c r="M459" s="127"/>
      <c r="N459" s="127"/>
    </row>
    <row r="460" spans="1:14" s="131" customFormat="1" ht="15" x14ac:dyDescent="0.2">
      <c r="A460" s="231"/>
      <c r="B460" s="231"/>
      <c r="E460" s="130"/>
      <c r="F460" s="130"/>
      <c r="G460" s="130"/>
      <c r="H460" s="130"/>
      <c r="I460" s="130"/>
      <c r="J460" s="130"/>
      <c r="K460" s="130"/>
      <c r="L460" s="127"/>
      <c r="M460" s="127"/>
      <c r="N460" s="127"/>
    </row>
    <row r="461" spans="1:14" s="131" customFormat="1" ht="15" x14ac:dyDescent="0.2">
      <c r="A461" s="231"/>
      <c r="B461" s="231"/>
      <c r="E461" s="130"/>
      <c r="F461" s="130"/>
      <c r="G461" s="130"/>
      <c r="H461" s="130"/>
      <c r="I461" s="130"/>
      <c r="J461" s="130"/>
      <c r="K461" s="130"/>
      <c r="L461" s="127"/>
      <c r="M461" s="127"/>
      <c r="N461" s="127"/>
    </row>
    <row r="462" spans="1:14" s="131" customFormat="1" ht="15" x14ac:dyDescent="0.2">
      <c r="A462" s="231"/>
      <c r="B462" s="231"/>
      <c r="E462" s="130"/>
      <c r="F462" s="130"/>
      <c r="G462" s="130"/>
      <c r="H462" s="130"/>
      <c r="I462" s="130"/>
      <c r="J462" s="130"/>
      <c r="K462" s="130"/>
      <c r="L462" s="127"/>
      <c r="M462" s="127"/>
      <c r="N462" s="127"/>
    </row>
    <row r="463" spans="1:14" s="131" customFormat="1" ht="15" x14ac:dyDescent="0.2">
      <c r="A463" s="231"/>
      <c r="B463" s="231"/>
      <c r="E463" s="130"/>
      <c r="F463" s="130"/>
      <c r="G463" s="130"/>
      <c r="H463" s="130"/>
      <c r="I463" s="130"/>
      <c r="J463" s="130"/>
      <c r="K463" s="130"/>
      <c r="L463" s="127"/>
      <c r="M463" s="127"/>
      <c r="N463" s="127"/>
    </row>
    <row r="464" spans="1:14" s="131" customFormat="1" ht="15" x14ac:dyDescent="0.2">
      <c r="A464" s="231"/>
      <c r="B464" s="231"/>
      <c r="E464" s="130"/>
      <c r="F464" s="130"/>
      <c r="G464" s="130"/>
      <c r="H464" s="130"/>
      <c r="I464" s="130"/>
      <c r="J464" s="130"/>
      <c r="K464" s="130"/>
      <c r="L464" s="127"/>
      <c r="M464" s="127"/>
      <c r="N464" s="127"/>
    </row>
    <row r="465" spans="1:14" s="131" customFormat="1" ht="15" x14ac:dyDescent="0.2">
      <c r="A465" s="231"/>
      <c r="B465" s="231"/>
      <c r="E465" s="130"/>
      <c r="F465" s="130"/>
      <c r="G465" s="130"/>
      <c r="H465" s="130"/>
      <c r="I465" s="130"/>
      <c r="J465" s="130"/>
      <c r="K465" s="130"/>
      <c r="L465" s="127"/>
      <c r="M465" s="127"/>
      <c r="N465" s="127"/>
    </row>
    <row r="466" spans="1:14" s="131" customFormat="1" ht="15" x14ac:dyDescent="0.2">
      <c r="A466" s="231"/>
      <c r="B466" s="231"/>
      <c r="E466" s="130"/>
      <c r="F466" s="130"/>
      <c r="G466" s="130"/>
      <c r="H466" s="130"/>
      <c r="I466" s="130"/>
      <c r="J466" s="130"/>
      <c r="K466" s="130"/>
      <c r="L466" s="127"/>
      <c r="M466" s="127"/>
      <c r="N466" s="127"/>
    </row>
    <row r="467" spans="1:14" s="131" customFormat="1" ht="15" x14ac:dyDescent="0.2">
      <c r="A467" s="231"/>
      <c r="B467" s="231"/>
      <c r="E467" s="130"/>
      <c r="F467" s="130"/>
      <c r="G467" s="130"/>
      <c r="H467" s="130"/>
      <c r="I467" s="130"/>
      <c r="J467" s="130"/>
      <c r="K467" s="130"/>
      <c r="L467" s="127"/>
      <c r="M467" s="127"/>
      <c r="N467" s="127"/>
    </row>
    <row r="468" spans="1:14" s="131" customFormat="1" ht="15" x14ac:dyDescent="0.2">
      <c r="A468" s="231"/>
      <c r="B468" s="231"/>
      <c r="E468" s="130"/>
      <c r="F468" s="130"/>
      <c r="G468" s="130"/>
      <c r="H468" s="130"/>
      <c r="I468" s="130"/>
      <c r="J468" s="130"/>
      <c r="K468" s="130"/>
      <c r="L468" s="127"/>
      <c r="M468" s="127"/>
      <c r="N468" s="127"/>
    </row>
    <row r="469" spans="1:14" s="131" customFormat="1" ht="15" x14ac:dyDescent="0.2">
      <c r="A469" s="231"/>
      <c r="B469" s="231"/>
      <c r="E469" s="130"/>
      <c r="F469" s="130"/>
      <c r="G469" s="130"/>
      <c r="H469" s="130"/>
      <c r="I469" s="130"/>
      <c r="J469" s="130"/>
      <c r="K469" s="130"/>
      <c r="L469" s="127"/>
      <c r="M469" s="127"/>
      <c r="N469" s="127"/>
    </row>
    <row r="470" spans="1:14" s="131" customFormat="1" ht="15" x14ac:dyDescent="0.2">
      <c r="A470" s="231"/>
      <c r="B470" s="231"/>
      <c r="E470" s="130"/>
      <c r="F470" s="130"/>
      <c r="G470" s="130"/>
      <c r="H470" s="130"/>
      <c r="I470" s="130"/>
      <c r="J470" s="130"/>
      <c r="K470" s="130"/>
      <c r="L470" s="127"/>
      <c r="M470" s="127"/>
      <c r="N470" s="127"/>
    </row>
    <row r="471" spans="1:14" s="131" customFormat="1" ht="15" x14ac:dyDescent="0.2">
      <c r="A471" s="231"/>
      <c r="B471" s="231"/>
      <c r="E471" s="130"/>
      <c r="F471" s="130"/>
      <c r="G471" s="130"/>
      <c r="H471" s="130"/>
      <c r="I471" s="130"/>
      <c r="J471" s="130"/>
      <c r="K471" s="130"/>
      <c r="L471" s="127"/>
      <c r="M471" s="127"/>
      <c r="N471" s="127"/>
    </row>
    <row r="472" spans="1:14" s="131" customFormat="1" ht="15" x14ac:dyDescent="0.2">
      <c r="A472" s="231"/>
      <c r="B472" s="231"/>
      <c r="E472" s="130"/>
      <c r="F472" s="130"/>
      <c r="G472" s="130"/>
      <c r="H472" s="130"/>
      <c r="I472" s="130"/>
      <c r="J472" s="130"/>
      <c r="K472" s="130"/>
      <c r="L472" s="127"/>
      <c r="M472" s="127"/>
      <c r="N472" s="127"/>
    </row>
    <row r="473" spans="1:14" s="131" customFormat="1" ht="15" x14ac:dyDescent="0.2">
      <c r="A473" s="231"/>
      <c r="B473" s="231"/>
      <c r="E473" s="130"/>
      <c r="F473" s="130"/>
      <c r="G473" s="130"/>
      <c r="H473" s="130"/>
      <c r="I473" s="130"/>
      <c r="J473" s="130"/>
      <c r="K473" s="130"/>
      <c r="L473" s="127"/>
      <c r="M473" s="127"/>
      <c r="N473" s="127"/>
    </row>
    <row r="474" spans="1:14" s="131" customFormat="1" ht="15" x14ac:dyDescent="0.2">
      <c r="A474" s="231"/>
      <c r="B474" s="231"/>
      <c r="E474" s="130"/>
      <c r="F474" s="130"/>
      <c r="G474" s="130"/>
      <c r="H474" s="130"/>
      <c r="I474" s="130"/>
      <c r="J474" s="130"/>
      <c r="K474" s="130"/>
      <c r="L474" s="127"/>
      <c r="M474" s="127"/>
      <c r="N474" s="127"/>
    </row>
    <row r="475" spans="1:14" s="131" customFormat="1" ht="15" x14ac:dyDescent="0.2">
      <c r="A475" s="231"/>
      <c r="B475" s="231"/>
      <c r="E475" s="130"/>
      <c r="F475" s="130"/>
      <c r="G475" s="130"/>
      <c r="H475" s="130"/>
      <c r="I475" s="130"/>
      <c r="J475" s="130"/>
      <c r="K475" s="130"/>
      <c r="L475" s="127"/>
      <c r="M475" s="127"/>
      <c r="N475" s="127"/>
    </row>
    <row r="476" spans="1:14" s="131" customFormat="1" ht="15" x14ac:dyDescent="0.2">
      <c r="A476" s="231"/>
      <c r="B476" s="231"/>
      <c r="E476" s="130"/>
      <c r="F476" s="130"/>
      <c r="G476" s="130"/>
      <c r="H476" s="130"/>
      <c r="I476" s="130"/>
      <c r="J476" s="130"/>
      <c r="K476" s="130"/>
      <c r="L476" s="127"/>
      <c r="M476" s="127"/>
      <c r="N476" s="127"/>
    </row>
    <row r="477" spans="1:14" s="131" customFormat="1" ht="15" x14ac:dyDescent="0.2">
      <c r="A477" s="231"/>
      <c r="B477" s="231"/>
      <c r="E477" s="130"/>
      <c r="F477" s="130"/>
      <c r="G477" s="130"/>
      <c r="H477" s="130"/>
      <c r="I477" s="130"/>
      <c r="J477" s="130"/>
      <c r="K477" s="130"/>
      <c r="L477" s="127"/>
      <c r="M477" s="127"/>
      <c r="N477" s="127"/>
    </row>
    <row r="478" spans="1:14" s="131" customFormat="1" ht="15" x14ac:dyDescent="0.2">
      <c r="A478" s="231"/>
      <c r="B478" s="231"/>
      <c r="E478" s="130"/>
      <c r="F478" s="130"/>
      <c r="G478" s="130"/>
      <c r="H478" s="130"/>
      <c r="I478" s="130"/>
      <c r="J478" s="130"/>
      <c r="K478" s="130"/>
      <c r="L478" s="127"/>
      <c r="M478" s="127"/>
      <c r="N478" s="127"/>
    </row>
    <row r="479" spans="1:14" s="131" customFormat="1" ht="15" x14ac:dyDescent="0.2">
      <c r="A479" s="231"/>
      <c r="B479" s="231"/>
      <c r="E479" s="130"/>
      <c r="F479" s="130"/>
      <c r="G479" s="130"/>
      <c r="H479" s="130"/>
      <c r="I479" s="130"/>
      <c r="J479" s="130"/>
      <c r="K479" s="130"/>
      <c r="L479" s="127"/>
      <c r="M479" s="127"/>
      <c r="N479" s="127"/>
    </row>
    <row r="480" spans="1:14" s="131" customFormat="1" ht="15" x14ac:dyDescent="0.2">
      <c r="A480" s="231"/>
      <c r="B480" s="231"/>
      <c r="E480" s="130"/>
      <c r="F480" s="130"/>
      <c r="G480" s="130"/>
      <c r="H480" s="130"/>
      <c r="I480" s="130"/>
      <c r="J480" s="130"/>
      <c r="K480" s="130"/>
      <c r="L480" s="127"/>
      <c r="M480" s="127"/>
      <c r="N480" s="127"/>
    </row>
    <row r="481" spans="1:14" s="131" customFormat="1" ht="15" x14ac:dyDescent="0.2">
      <c r="A481" s="231"/>
      <c r="B481" s="231"/>
      <c r="E481" s="130"/>
      <c r="F481" s="130"/>
      <c r="G481" s="130"/>
      <c r="H481" s="130"/>
      <c r="I481" s="130"/>
      <c r="J481" s="130"/>
      <c r="K481" s="130"/>
      <c r="L481" s="127"/>
      <c r="M481" s="127"/>
      <c r="N481" s="127"/>
    </row>
    <row r="482" spans="1:14" s="131" customFormat="1" ht="15" x14ac:dyDescent="0.2">
      <c r="A482" s="231"/>
      <c r="B482" s="231"/>
      <c r="E482" s="130"/>
      <c r="F482" s="130"/>
      <c r="G482" s="130"/>
      <c r="H482" s="130"/>
      <c r="I482" s="130"/>
      <c r="J482" s="130"/>
      <c r="K482" s="130"/>
      <c r="L482" s="127"/>
      <c r="M482" s="127"/>
      <c r="N482" s="127"/>
    </row>
    <row r="483" spans="1:14" s="131" customFormat="1" ht="15" x14ac:dyDescent="0.2">
      <c r="A483" s="231"/>
      <c r="B483" s="231"/>
      <c r="E483" s="130"/>
      <c r="F483" s="130"/>
      <c r="G483" s="130"/>
      <c r="H483" s="130"/>
      <c r="I483" s="130"/>
      <c r="J483" s="130"/>
      <c r="K483" s="130"/>
      <c r="L483" s="127"/>
      <c r="M483" s="127"/>
      <c r="N483" s="127"/>
    </row>
    <row r="484" spans="1:14" s="131" customFormat="1" ht="15" x14ac:dyDescent="0.2">
      <c r="A484" s="231"/>
      <c r="B484" s="231"/>
      <c r="E484" s="130"/>
      <c r="F484" s="130"/>
      <c r="G484" s="130"/>
      <c r="H484" s="130"/>
      <c r="I484" s="130"/>
      <c r="J484" s="130"/>
      <c r="K484" s="130"/>
      <c r="L484" s="127"/>
      <c r="M484" s="127"/>
      <c r="N484" s="127"/>
    </row>
    <row r="485" spans="1:14" s="131" customFormat="1" ht="15" x14ac:dyDescent="0.2">
      <c r="A485" s="231"/>
      <c r="B485" s="231"/>
      <c r="E485" s="130"/>
      <c r="F485" s="130"/>
      <c r="G485" s="130"/>
      <c r="H485" s="130"/>
      <c r="I485" s="130"/>
      <c r="J485" s="130"/>
      <c r="K485" s="130"/>
      <c r="L485" s="127"/>
      <c r="M485" s="127"/>
      <c r="N485" s="127"/>
    </row>
    <row r="486" spans="1:14" s="131" customFormat="1" ht="15" x14ac:dyDescent="0.2">
      <c r="A486" s="231"/>
      <c r="B486" s="231"/>
      <c r="E486" s="130"/>
      <c r="F486" s="130"/>
      <c r="G486" s="130"/>
      <c r="H486" s="130"/>
      <c r="I486" s="130"/>
      <c r="J486" s="130"/>
      <c r="K486" s="130"/>
      <c r="L486" s="127"/>
      <c r="M486" s="127"/>
      <c r="N486" s="127"/>
    </row>
    <row r="487" spans="1:14" s="131" customFormat="1" ht="15" x14ac:dyDescent="0.2">
      <c r="A487" s="231"/>
      <c r="B487" s="231"/>
      <c r="E487" s="130"/>
      <c r="F487" s="130"/>
      <c r="G487" s="130"/>
      <c r="H487" s="130"/>
      <c r="I487" s="130"/>
      <c r="J487" s="130"/>
      <c r="K487" s="130"/>
      <c r="L487" s="127"/>
      <c r="M487" s="127"/>
      <c r="N487" s="127"/>
    </row>
    <row r="488" spans="1:14" s="131" customFormat="1" ht="15" x14ac:dyDescent="0.2">
      <c r="A488" s="231"/>
      <c r="B488" s="231"/>
      <c r="E488" s="130"/>
      <c r="F488" s="130"/>
      <c r="G488" s="130"/>
      <c r="H488" s="130"/>
      <c r="I488" s="130"/>
      <c r="J488" s="130"/>
      <c r="K488" s="130"/>
      <c r="L488" s="127"/>
      <c r="M488" s="127"/>
      <c r="N488" s="127"/>
    </row>
    <row r="489" spans="1:14" s="131" customFormat="1" ht="15" x14ac:dyDescent="0.2">
      <c r="A489" s="231"/>
      <c r="B489" s="231"/>
      <c r="E489" s="130"/>
      <c r="F489" s="130"/>
      <c r="G489" s="130"/>
      <c r="H489" s="130"/>
      <c r="I489" s="130"/>
      <c r="J489" s="130"/>
      <c r="K489" s="130"/>
      <c r="L489" s="127"/>
      <c r="M489" s="127"/>
      <c r="N489" s="127"/>
    </row>
    <row r="490" spans="1:14" s="131" customFormat="1" ht="15" x14ac:dyDescent="0.2">
      <c r="A490" s="231"/>
      <c r="B490" s="231"/>
      <c r="E490" s="130"/>
      <c r="F490" s="130"/>
      <c r="G490" s="130"/>
      <c r="H490" s="130"/>
      <c r="I490" s="130"/>
      <c r="J490" s="130"/>
      <c r="K490" s="130"/>
      <c r="L490" s="127"/>
      <c r="M490" s="127"/>
      <c r="N490" s="127"/>
    </row>
    <row r="491" spans="1:14" s="131" customFormat="1" ht="15" x14ac:dyDescent="0.2">
      <c r="A491" s="231"/>
      <c r="B491" s="231"/>
      <c r="E491" s="130"/>
      <c r="F491" s="130"/>
      <c r="G491" s="130"/>
      <c r="H491" s="130"/>
      <c r="I491" s="130"/>
      <c r="J491" s="130"/>
      <c r="K491" s="130"/>
      <c r="L491" s="127"/>
      <c r="M491" s="127"/>
      <c r="N491" s="127"/>
    </row>
    <row r="492" spans="1:14" s="131" customFormat="1" ht="15" x14ac:dyDescent="0.2">
      <c r="A492" s="231"/>
      <c r="B492" s="231"/>
      <c r="E492" s="130"/>
      <c r="F492" s="130"/>
      <c r="G492" s="130"/>
      <c r="H492" s="130"/>
      <c r="I492" s="130"/>
      <c r="J492" s="130"/>
      <c r="K492" s="130"/>
      <c r="L492" s="127"/>
      <c r="M492" s="127"/>
      <c r="N492" s="127"/>
    </row>
    <row r="493" spans="1:14" s="131" customFormat="1" ht="15" x14ac:dyDescent="0.2">
      <c r="A493" s="231"/>
      <c r="B493" s="231"/>
      <c r="E493" s="130"/>
      <c r="F493" s="130"/>
      <c r="G493" s="130"/>
      <c r="H493" s="130"/>
      <c r="I493" s="130"/>
      <c r="J493" s="130"/>
      <c r="K493" s="130"/>
      <c r="L493" s="127"/>
      <c r="M493" s="127"/>
      <c r="N493" s="127"/>
    </row>
    <row r="494" spans="1:14" s="131" customFormat="1" ht="15" x14ac:dyDescent="0.2">
      <c r="A494" s="231"/>
      <c r="B494" s="231"/>
      <c r="E494" s="130"/>
      <c r="F494" s="130"/>
      <c r="G494" s="130"/>
      <c r="H494" s="130"/>
      <c r="I494" s="130"/>
      <c r="J494" s="130"/>
      <c r="K494" s="130"/>
      <c r="L494" s="127"/>
      <c r="M494" s="127"/>
      <c r="N494" s="127"/>
    </row>
    <row r="495" spans="1:14" s="131" customFormat="1" ht="15" x14ac:dyDescent="0.2">
      <c r="A495" s="231"/>
      <c r="B495" s="231"/>
      <c r="E495" s="130"/>
      <c r="F495" s="130"/>
      <c r="G495" s="130"/>
      <c r="H495" s="130"/>
      <c r="I495" s="130"/>
      <c r="J495" s="130"/>
      <c r="K495" s="130"/>
      <c r="L495" s="127"/>
      <c r="M495" s="127"/>
      <c r="N495" s="127"/>
    </row>
    <row r="496" spans="1:14" s="131" customFormat="1" ht="15" x14ac:dyDescent="0.2">
      <c r="A496" s="231"/>
      <c r="B496" s="231"/>
      <c r="E496" s="130"/>
      <c r="F496" s="130"/>
      <c r="G496" s="130"/>
      <c r="H496" s="130"/>
      <c r="I496" s="130"/>
      <c r="J496" s="130"/>
      <c r="K496" s="130"/>
      <c r="L496" s="127"/>
      <c r="M496" s="127"/>
      <c r="N496" s="127"/>
    </row>
    <row r="497" spans="1:14" s="131" customFormat="1" ht="15" x14ac:dyDescent="0.2">
      <c r="A497" s="231"/>
      <c r="B497" s="231"/>
      <c r="E497" s="130"/>
      <c r="F497" s="130"/>
      <c r="G497" s="130"/>
      <c r="H497" s="130"/>
      <c r="I497" s="130"/>
      <c r="J497" s="130"/>
      <c r="K497" s="130"/>
      <c r="L497" s="127"/>
      <c r="M497" s="127"/>
      <c r="N497" s="127"/>
    </row>
    <row r="498" spans="1:14" s="131" customFormat="1" ht="15" x14ac:dyDescent="0.2">
      <c r="A498" s="231"/>
      <c r="B498" s="231"/>
      <c r="E498" s="130"/>
      <c r="F498" s="130"/>
      <c r="G498" s="130"/>
      <c r="H498" s="130"/>
      <c r="I498" s="130"/>
      <c r="J498" s="130"/>
      <c r="K498" s="130"/>
      <c r="L498" s="127"/>
      <c r="M498" s="127"/>
      <c r="N498" s="127"/>
    </row>
    <row r="499" spans="1:14" s="131" customFormat="1" ht="15" x14ac:dyDescent="0.2">
      <c r="A499" s="231"/>
      <c r="B499" s="231"/>
      <c r="E499" s="130"/>
      <c r="F499" s="130"/>
      <c r="G499" s="130"/>
      <c r="H499" s="130"/>
      <c r="I499" s="130"/>
      <c r="J499" s="130"/>
      <c r="K499" s="130"/>
      <c r="L499" s="127"/>
      <c r="M499" s="127"/>
      <c r="N499" s="127"/>
    </row>
    <row r="500" spans="1:14" s="131" customFormat="1" ht="15" x14ac:dyDescent="0.2">
      <c r="A500" s="231"/>
      <c r="B500" s="231"/>
      <c r="E500" s="130"/>
      <c r="F500" s="130"/>
      <c r="G500" s="130"/>
      <c r="H500" s="130"/>
      <c r="I500" s="130"/>
      <c r="J500" s="130"/>
      <c r="K500" s="130"/>
      <c r="L500" s="127"/>
      <c r="M500" s="127"/>
      <c r="N500" s="127"/>
    </row>
    <row r="501" spans="1:14" s="131" customFormat="1" ht="15" x14ac:dyDescent="0.2">
      <c r="A501" s="231"/>
      <c r="B501" s="231"/>
      <c r="E501" s="130"/>
      <c r="F501" s="130"/>
      <c r="G501" s="130"/>
      <c r="H501" s="130"/>
      <c r="I501" s="130"/>
      <c r="J501" s="130"/>
      <c r="K501" s="130"/>
      <c r="L501" s="127"/>
      <c r="M501" s="127"/>
      <c r="N501" s="127"/>
    </row>
    <row r="502" spans="1:14" s="131" customFormat="1" ht="15" x14ac:dyDescent="0.2">
      <c r="A502" s="231"/>
      <c r="B502" s="231"/>
      <c r="E502" s="130"/>
      <c r="F502" s="130"/>
      <c r="G502" s="130"/>
      <c r="H502" s="130"/>
      <c r="I502" s="130"/>
      <c r="J502" s="130"/>
      <c r="K502" s="130"/>
      <c r="L502" s="127"/>
      <c r="M502" s="127"/>
      <c r="N502" s="127"/>
    </row>
    <row r="503" spans="1:14" s="131" customFormat="1" ht="15" x14ac:dyDescent="0.2">
      <c r="A503" s="231"/>
      <c r="B503" s="231"/>
      <c r="E503" s="130"/>
      <c r="F503" s="130"/>
      <c r="G503" s="130"/>
      <c r="H503" s="130"/>
      <c r="I503" s="130"/>
      <c r="J503" s="130"/>
      <c r="K503" s="130"/>
      <c r="L503" s="127"/>
      <c r="M503" s="127"/>
      <c r="N503" s="127"/>
    </row>
    <row r="504" spans="1:14" s="131" customFormat="1" ht="15" x14ac:dyDescent="0.2">
      <c r="A504" s="231"/>
      <c r="B504" s="231"/>
      <c r="E504" s="130"/>
      <c r="F504" s="130"/>
      <c r="G504" s="130"/>
      <c r="H504" s="130"/>
      <c r="I504" s="130"/>
      <c r="J504" s="130"/>
      <c r="K504" s="130"/>
      <c r="L504" s="127"/>
      <c r="M504" s="127"/>
      <c r="N504" s="127"/>
    </row>
    <row r="505" spans="1:14" s="131" customFormat="1" ht="15" x14ac:dyDescent="0.2">
      <c r="A505" s="231"/>
      <c r="B505" s="231"/>
      <c r="E505" s="130"/>
      <c r="F505" s="130"/>
      <c r="G505" s="130"/>
      <c r="H505" s="130"/>
      <c r="I505" s="130"/>
      <c r="J505" s="130"/>
      <c r="K505" s="130"/>
      <c r="L505" s="127"/>
      <c r="M505" s="127"/>
      <c r="N505" s="127"/>
    </row>
    <row r="506" spans="1:14" s="131" customFormat="1" ht="15" x14ac:dyDescent="0.2">
      <c r="A506" s="231"/>
      <c r="B506" s="231"/>
      <c r="E506" s="130"/>
      <c r="F506" s="130"/>
      <c r="G506" s="130"/>
      <c r="H506" s="130"/>
      <c r="I506" s="130"/>
      <c r="J506" s="130"/>
      <c r="K506" s="130"/>
      <c r="L506" s="127"/>
      <c r="M506" s="127"/>
      <c r="N506" s="127"/>
    </row>
    <row r="507" spans="1:14" s="131" customFormat="1" ht="15" x14ac:dyDescent="0.2">
      <c r="A507" s="231"/>
      <c r="B507" s="231"/>
      <c r="E507" s="130"/>
      <c r="F507" s="130"/>
      <c r="G507" s="130"/>
      <c r="H507" s="130"/>
      <c r="I507" s="130"/>
      <c r="J507" s="130"/>
      <c r="K507" s="130"/>
      <c r="L507" s="127"/>
      <c r="M507" s="127"/>
      <c r="N507" s="127"/>
    </row>
    <row r="508" spans="1:14" s="131" customFormat="1" ht="15" x14ac:dyDescent="0.2">
      <c r="A508" s="231"/>
      <c r="B508" s="231"/>
      <c r="E508" s="130"/>
      <c r="F508" s="130"/>
      <c r="G508" s="130"/>
      <c r="H508" s="130"/>
      <c r="I508" s="130"/>
      <c r="J508" s="130"/>
      <c r="K508" s="130"/>
      <c r="L508" s="127"/>
      <c r="M508" s="127"/>
      <c r="N508" s="127"/>
    </row>
    <row r="509" spans="1:14" s="131" customFormat="1" ht="15" x14ac:dyDescent="0.2">
      <c r="A509" s="231"/>
      <c r="B509" s="231"/>
      <c r="E509" s="130"/>
      <c r="F509" s="130"/>
      <c r="G509" s="130"/>
      <c r="H509" s="130"/>
      <c r="I509" s="130"/>
      <c r="J509" s="130"/>
      <c r="K509" s="130"/>
      <c r="L509" s="127"/>
      <c r="M509" s="127"/>
      <c r="N509" s="127"/>
    </row>
    <row r="510" spans="1:14" s="131" customFormat="1" ht="15" x14ac:dyDescent="0.2">
      <c r="A510" s="231"/>
      <c r="B510" s="231"/>
      <c r="E510" s="130"/>
      <c r="F510" s="130"/>
      <c r="G510" s="130"/>
      <c r="H510" s="130"/>
      <c r="I510" s="130"/>
      <c r="J510" s="130"/>
      <c r="K510" s="130"/>
      <c r="L510" s="127"/>
      <c r="M510" s="127"/>
      <c r="N510" s="127"/>
    </row>
    <row r="511" spans="1:14" s="131" customFormat="1" ht="15" x14ac:dyDescent="0.2">
      <c r="A511" s="231"/>
      <c r="B511" s="231"/>
      <c r="E511" s="130"/>
      <c r="F511" s="130"/>
      <c r="G511" s="130"/>
      <c r="H511" s="130"/>
      <c r="I511" s="130"/>
      <c r="J511" s="130"/>
      <c r="K511" s="130"/>
      <c r="L511" s="127"/>
      <c r="M511" s="127"/>
      <c r="N511" s="127"/>
    </row>
    <row r="512" spans="1:14" s="131" customFormat="1" ht="15" x14ac:dyDescent="0.2">
      <c r="A512" s="231"/>
      <c r="B512" s="231"/>
      <c r="E512" s="130"/>
      <c r="F512" s="130"/>
      <c r="G512" s="130"/>
      <c r="H512" s="130"/>
      <c r="I512" s="130"/>
      <c r="J512" s="130"/>
      <c r="K512" s="130"/>
      <c r="L512" s="127"/>
      <c r="M512" s="127"/>
      <c r="N512" s="127"/>
    </row>
    <row r="513" spans="1:14" s="131" customFormat="1" ht="15" x14ac:dyDescent="0.2">
      <c r="A513" s="231"/>
      <c r="B513" s="231"/>
      <c r="E513" s="130"/>
      <c r="F513" s="130"/>
      <c r="G513" s="130"/>
      <c r="H513" s="130"/>
      <c r="I513" s="130"/>
      <c r="J513" s="130"/>
      <c r="K513" s="130"/>
      <c r="L513" s="127"/>
      <c r="M513" s="127"/>
      <c r="N513" s="127"/>
    </row>
    <row r="514" spans="1:14" s="131" customFormat="1" ht="15" x14ac:dyDescent="0.2">
      <c r="A514" s="231"/>
      <c r="B514" s="231"/>
      <c r="E514" s="130"/>
      <c r="F514" s="130"/>
      <c r="G514" s="130"/>
      <c r="H514" s="130"/>
      <c r="I514" s="130"/>
      <c r="J514" s="130"/>
      <c r="K514" s="130"/>
      <c r="L514" s="127"/>
      <c r="M514" s="127"/>
      <c r="N514" s="127"/>
    </row>
    <row r="515" spans="1:14" s="131" customFormat="1" ht="15" x14ac:dyDescent="0.2">
      <c r="A515" s="231"/>
      <c r="B515" s="231"/>
      <c r="E515" s="130"/>
      <c r="F515" s="130"/>
      <c r="G515" s="130"/>
      <c r="H515" s="130"/>
      <c r="I515" s="130"/>
      <c r="J515" s="130"/>
      <c r="K515" s="130"/>
      <c r="L515" s="127"/>
      <c r="M515" s="127"/>
      <c r="N515" s="127"/>
    </row>
    <row r="516" spans="1:14" s="131" customFormat="1" ht="15" x14ac:dyDescent="0.2">
      <c r="A516" s="231"/>
      <c r="B516" s="231"/>
      <c r="E516" s="130"/>
      <c r="F516" s="130"/>
      <c r="G516" s="130"/>
      <c r="H516" s="130"/>
      <c r="I516" s="130"/>
      <c r="J516" s="130"/>
      <c r="K516" s="130"/>
      <c r="L516" s="127"/>
      <c r="M516" s="127"/>
      <c r="N516" s="127"/>
    </row>
    <row r="517" spans="1:14" s="131" customFormat="1" ht="15" x14ac:dyDescent="0.2">
      <c r="A517" s="231"/>
      <c r="B517" s="231"/>
      <c r="E517" s="130"/>
      <c r="F517" s="130"/>
      <c r="G517" s="130"/>
      <c r="H517" s="130"/>
      <c r="I517" s="130"/>
      <c r="J517" s="130"/>
      <c r="K517" s="130"/>
      <c r="L517" s="127"/>
      <c r="M517" s="127"/>
      <c r="N517" s="127"/>
    </row>
    <row r="518" spans="1:14" s="131" customFormat="1" ht="15" x14ac:dyDescent="0.2">
      <c r="A518" s="231"/>
      <c r="B518" s="231"/>
      <c r="E518" s="130"/>
      <c r="F518" s="130"/>
      <c r="G518" s="130"/>
      <c r="H518" s="130"/>
      <c r="I518" s="130"/>
      <c r="J518" s="130"/>
      <c r="K518" s="130"/>
      <c r="L518" s="127"/>
      <c r="M518" s="127"/>
      <c r="N518" s="127"/>
    </row>
    <row r="519" spans="1:14" s="131" customFormat="1" ht="15" x14ac:dyDescent="0.2">
      <c r="A519" s="231"/>
      <c r="B519" s="231"/>
      <c r="E519" s="130"/>
      <c r="F519" s="130"/>
      <c r="G519" s="130"/>
      <c r="H519" s="130"/>
      <c r="I519" s="130"/>
      <c r="J519" s="130"/>
      <c r="K519" s="130"/>
      <c r="L519" s="127"/>
      <c r="M519" s="127"/>
      <c r="N519" s="127"/>
    </row>
    <row r="520" spans="1:14" s="131" customFormat="1" ht="15" x14ac:dyDescent="0.2">
      <c r="A520" s="231"/>
      <c r="B520" s="231"/>
      <c r="E520" s="130"/>
      <c r="F520" s="130"/>
      <c r="G520" s="130"/>
      <c r="H520" s="130"/>
      <c r="I520" s="130"/>
      <c r="J520" s="130"/>
      <c r="K520" s="130"/>
      <c r="L520" s="127"/>
      <c r="M520" s="127"/>
      <c r="N520" s="127"/>
    </row>
    <row r="521" spans="1:14" s="131" customFormat="1" ht="15" x14ac:dyDescent="0.2">
      <c r="A521" s="231"/>
      <c r="B521" s="231"/>
      <c r="E521" s="130"/>
      <c r="F521" s="130"/>
      <c r="G521" s="130"/>
      <c r="H521" s="130"/>
      <c r="I521" s="130"/>
      <c r="J521" s="130"/>
      <c r="K521" s="130"/>
      <c r="L521" s="127"/>
      <c r="M521" s="127"/>
      <c r="N521" s="127"/>
    </row>
    <row r="522" spans="1:14" s="131" customFormat="1" ht="15" x14ac:dyDescent="0.2">
      <c r="A522" s="231"/>
      <c r="B522" s="231"/>
      <c r="E522" s="130"/>
      <c r="F522" s="130"/>
      <c r="G522" s="130"/>
      <c r="H522" s="130"/>
      <c r="I522" s="130"/>
      <c r="J522" s="130"/>
      <c r="K522" s="130"/>
      <c r="L522" s="127"/>
      <c r="M522" s="127"/>
      <c r="N522" s="127"/>
    </row>
    <row r="523" spans="1:14" s="131" customFormat="1" ht="15" x14ac:dyDescent="0.2">
      <c r="A523" s="231"/>
      <c r="B523" s="231"/>
      <c r="E523" s="130"/>
      <c r="F523" s="130"/>
      <c r="G523" s="130"/>
      <c r="H523" s="130"/>
      <c r="I523" s="130"/>
      <c r="J523" s="130"/>
      <c r="K523" s="130"/>
      <c r="L523" s="127"/>
      <c r="M523" s="127"/>
      <c r="N523" s="127"/>
    </row>
    <row r="524" spans="1:14" s="131" customFormat="1" ht="15" x14ac:dyDescent="0.2">
      <c r="A524" s="231"/>
      <c r="B524" s="231"/>
      <c r="E524" s="130"/>
      <c r="F524" s="130"/>
      <c r="G524" s="130"/>
      <c r="H524" s="130"/>
      <c r="I524" s="130"/>
      <c r="J524" s="130"/>
      <c r="K524" s="130"/>
      <c r="L524" s="127"/>
      <c r="M524" s="127"/>
      <c r="N524" s="127"/>
    </row>
    <row r="525" spans="1:14" s="131" customFormat="1" ht="15" x14ac:dyDescent="0.2">
      <c r="A525" s="231"/>
      <c r="B525" s="231"/>
      <c r="E525" s="130"/>
      <c r="F525" s="130"/>
      <c r="G525" s="130"/>
      <c r="H525" s="130"/>
      <c r="I525" s="130"/>
      <c r="J525" s="130"/>
      <c r="K525" s="130"/>
      <c r="L525" s="127"/>
      <c r="M525" s="127"/>
      <c r="N525" s="127"/>
    </row>
    <row r="526" spans="1:14" s="131" customFormat="1" ht="15" x14ac:dyDescent="0.2">
      <c r="A526" s="231"/>
      <c r="B526" s="231"/>
      <c r="E526" s="130"/>
      <c r="F526" s="130"/>
      <c r="G526" s="130"/>
      <c r="H526" s="130"/>
      <c r="I526" s="130"/>
      <c r="J526" s="130"/>
      <c r="K526" s="130"/>
      <c r="L526" s="127"/>
      <c r="M526" s="127"/>
      <c r="N526" s="127"/>
    </row>
    <row r="527" spans="1:14" s="131" customFormat="1" ht="15" x14ac:dyDescent="0.2">
      <c r="A527" s="231"/>
      <c r="B527" s="231"/>
      <c r="E527" s="130"/>
      <c r="F527" s="130"/>
      <c r="G527" s="130"/>
      <c r="H527" s="130"/>
      <c r="I527" s="130"/>
      <c r="J527" s="130"/>
      <c r="K527" s="130"/>
      <c r="L527" s="127"/>
      <c r="M527" s="127"/>
      <c r="N527" s="127"/>
    </row>
    <row r="528" spans="1:14" s="131" customFormat="1" ht="15" x14ac:dyDescent="0.2">
      <c r="A528" s="231"/>
      <c r="B528" s="231"/>
      <c r="E528" s="130"/>
      <c r="F528" s="130"/>
      <c r="G528" s="130"/>
      <c r="H528" s="130"/>
      <c r="I528" s="130"/>
      <c r="J528" s="130"/>
      <c r="K528" s="130"/>
      <c r="L528" s="127"/>
      <c r="M528" s="127"/>
      <c r="N528" s="127"/>
    </row>
    <row r="529" spans="1:14" s="131" customFormat="1" ht="15" x14ac:dyDescent="0.2">
      <c r="A529" s="231"/>
      <c r="B529" s="231"/>
      <c r="E529" s="130"/>
      <c r="F529" s="130"/>
      <c r="G529" s="130"/>
      <c r="H529" s="130"/>
      <c r="I529" s="130"/>
      <c r="J529" s="130"/>
      <c r="K529" s="130"/>
      <c r="L529" s="127"/>
      <c r="M529" s="127"/>
      <c r="N529" s="127"/>
    </row>
    <row r="530" spans="1:14" s="131" customFormat="1" ht="15" x14ac:dyDescent="0.2">
      <c r="A530" s="231"/>
      <c r="B530" s="231"/>
      <c r="E530" s="130"/>
      <c r="F530" s="130"/>
      <c r="G530" s="130"/>
      <c r="H530" s="130"/>
      <c r="I530" s="130"/>
      <c r="J530" s="130"/>
      <c r="K530" s="130"/>
      <c r="L530" s="127"/>
      <c r="M530" s="127"/>
      <c r="N530" s="127"/>
    </row>
    <row r="531" spans="1:14" s="131" customFormat="1" ht="15" x14ac:dyDescent="0.2">
      <c r="A531" s="231"/>
      <c r="B531" s="231"/>
      <c r="E531" s="130"/>
      <c r="F531" s="130"/>
      <c r="G531" s="130"/>
      <c r="H531" s="130"/>
      <c r="I531" s="130"/>
      <c r="J531" s="130"/>
      <c r="K531" s="130"/>
      <c r="L531" s="127"/>
      <c r="M531" s="127"/>
      <c r="N531" s="127"/>
    </row>
    <row r="532" spans="1:14" s="131" customFormat="1" ht="15" x14ac:dyDescent="0.2">
      <c r="A532" s="231"/>
      <c r="B532" s="231"/>
      <c r="E532" s="130"/>
      <c r="F532" s="130"/>
      <c r="G532" s="130"/>
      <c r="H532" s="130"/>
      <c r="I532" s="130"/>
      <c r="J532" s="130"/>
      <c r="K532" s="130"/>
      <c r="L532" s="127"/>
      <c r="M532" s="127"/>
      <c r="N532" s="127"/>
    </row>
    <row r="533" spans="1:14" s="131" customFormat="1" ht="15" x14ac:dyDescent="0.2">
      <c r="A533" s="231"/>
      <c r="B533" s="231"/>
      <c r="E533" s="130"/>
      <c r="F533" s="130"/>
      <c r="G533" s="130"/>
      <c r="H533" s="130"/>
      <c r="I533" s="130"/>
      <c r="J533" s="130"/>
      <c r="K533" s="130"/>
      <c r="L533" s="127"/>
      <c r="M533" s="127"/>
      <c r="N533" s="127"/>
    </row>
    <row r="534" spans="1:14" s="131" customFormat="1" ht="15" x14ac:dyDescent="0.2">
      <c r="A534" s="231"/>
      <c r="B534" s="231"/>
      <c r="E534" s="130"/>
      <c r="F534" s="130"/>
      <c r="G534" s="130"/>
      <c r="H534" s="130"/>
      <c r="I534" s="130"/>
      <c r="J534" s="130"/>
      <c r="K534" s="130"/>
      <c r="L534" s="127"/>
      <c r="M534" s="127"/>
      <c r="N534" s="127"/>
    </row>
    <row r="535" spans="1:14" s="131" customFormat="1" ht="15" x14ac:dyDescent="0.2">
      <c r="A535" s="231"/>
      <c r="B535" s="231"/>
      <c r="E535" s="130"/>
      <c r="F535" s="130"/>
      <c r="G535" s="130"/>
      <c r="H535" s="130"/>
      <c r="I535" s="130"/>
      <c r="J535" s="130"/>
      <c r="K535" s="130"/>
      <c r="L535" s="127"/>
      <c r="M535" s="127"/>
      <c r="N535" s="127"/>
    </row>
    <row r="536" spans="1:14" s="131" customFormat="1" ht="15" x14ac:dyDescent="0.2">
      <c r="A536" s="231"/>
      <c r="B536" s="231"/>
      <c r="E536" s="130"/>
      <c r="F536" s="130"/>
      <c r="G536" s="130"/>
      <c r="H536" s="130"/>
      <c r="I536" s="130"/>
      <c r="J536" s="130"/>
      <c r="K536" s="130"/>
      <c r="L536" s="127"/>
      <c r="M536" s="127"/>
      <c r="N536" s="127"/>
    </row>
    <row r="537" spans="1:14" s="131" customFormat="1" ht="15" x14ac:dyDescent="0.2">
      <c r="A537" s="231"/>
      <c r="B537" s="231"/>
      <c r="E537" s="130"/>
      <c r="F537" s="130"/>
      <c r="G537" s="130"/>
      <c r="H537" s="130"/>
      <c r="I537" s="130"/>
      <c r="J537" s="130"/>
      <c r="K537" s="130"/>
      <c r="L537" s="127"/>
      <c r="M537" s="127"/>
      <c r="N537" s="127"/>
    </row>
    <row r="538" spans="1:14" s="131" customFormat="1" ht="15" x14ac:dyDescent="0.2">
      <c r="A538" s="231"/>
      <c r="B538" s="231"/>
      <c r="E538" s="130"/>
      <c r="F538" s="130"/>
      <c r="G538" s="130"/>
      <c r="H538" s="130"/>
      <c r="I538" s="130"/>
      <c r="J538" s="130"/>
      <c r="K538" s="130"/>
      <c r="L538" s="127"/>
      <c r="M538" s="127"/>
      <c r="N538" s="127"/>
    </row>
    <row r="539" spans="1:14" s="131" customFormat="1" ht="15" x14ac:dyDescent="0.2">
      <c r="A539" s="231"/>
      <c r="B539" s="231"/>
      <c r="E539" s="130"/>
      <c r="F539" s="130"/>
      <c r="G539" s="130"/>
      <c r="H539" s="130"/>
      <c r="I539" s="130"/>
      <c r="J539" s="130"/>
      <c r="K539" s="130"/>
      <c r="L539" s="127"/>
      <c r="M539" s="127"/>
      <c r="N539" s="127"/>
    </row>
    <row r="540" spans="1:14" s="131" customFormat="1" ht="15" x14ac:dyDescent="0.2">
      <c r="A540" s="231"/>
      <c r="B540" s="231"/>
      <c r="E540" s="130"/>
      <c r="F540" s="130"/>
      <c r="G540" s="130"/>
      <c r="H540" s="130"/>
      <c r="I540" s="130"/>
      <c r="J540" s="130"/>
      <c r="K540" s="130"/>
      <c r="L540" s="127"/>
      <c r="M540" s="127"/>
      <c r="N540" s="127"/>
    </row>
    <row r="541" spans="1:14" s="131" customFormat="1" ht="15" x14ac:dyDescent="0.2">
      <c r="A541" s="231"/>
      <c r="B541" s="231"/>
      <c r="E541" s="130"/>
      <c r="F541" s="130"/>
      <c r="G541" s="130"/>
      <c r="H541" s="130"/>
      <c r="I541" s="130"/>
      <c r="J541" s="130"/>
      <c r="K541" s="130"/>
      <c r="L541" s="127"/>
      <c r="M541" s="127"/>
      <c r="N541" s="127"/>
    </row>
    <row r="542" spans="1:14" s="131" customFormat="1" ht="15" x14ac:dyDescent="0.2">
      <c r="A542" s="231"/>
      <c r="B542" s="231"/>
      <c r="E542" s="130"/>
      <c r="F542" s="130"/>
      <c r="G542" s="130"/>
      <c r="H542" s="130"/>
      <c r="I542" s="130"/>
      <c r="J542" s="130"/>
      <c r="K542" s="130"/>
      <c r="L542" s="127"/>
      <c r="M542" s="127"/>
      <c r="N542" s="127"/>
    </row>
    <row r="543" spans="1:14" s="131" customFormat="1" ht="15" x14ac:dyDescent="0.2">
      <c r="A543" s="231"/>
      <c r="B543" s="231"/>
      <c r="E543" s="130"/>
      <c r="F543" s="130"/>
      <c r="G543" s="130"/>
      <c r="H543" s="130"/>
      <c r="I543" s="130"/>
      <c r="J543" s="130"/>
      <c r="K543" s="130"/>
      <c r="L543" s="127"/>
      <c r="M543" s="127"/>
      <c r="N543" s="127"/>
    </row>
    <row r="544" spans="1:14" s="131" customFormat="1" ht="15" x14ac:dyDescent="0.2">
      <c r="A544" s="231"/>
      <c r="B544" s="231"/>
      <c r="E544" s="130"/>
      <c r="F544" s="130"/>
      <c r="G544" s="130"/>
      <c r="H544" s="130"/>
      <c r="I544" s="130"/>
      <c r="J544" s="130"/>
      <c r="K544" s="130"/>
      <c r="L544" s="127"/>
      <c r="M544" s="127"/>
      <c r="N544" s="127"/>
    </row>
    <row r="545" spans="1:14" s="131" customFormat="1" ht="15" x14ac:dyDescent="0.2">
      <c r="A545" s="231"/>
      <c r="B545" s="231"/>
      <c r="E545" s="130"/>
      <c r="F545" s="130"/>
      <c r="G545" s="130"/>
      <c r="H545" s="130"/>
      <c r="I545" s="130"/>
      <c r="J545" s="130"/>
      <c r="K545" s="130"/>
      <c r="L545" s="127"/>
      <c r="M545" s="127"/>
      <c r="N545" s="127"/>
    </row>
    <row r="546" spans="1:14" s="131" customFormat="1" ht="15" x14ac:dyDescent="0.2">
      <c r="A546" s="231"/>
      <c r="B546" s="231"/>
      <c r="E546" s="130"/>
      <c r="F546" s="130"/>
      <c r="G546" s="130"/>
      <c r="H546" s="130"/>
      <c r="I546" s="130"/>
      <c r="J546" s="130"/>
      <c r="K546" s="130"/>
      <c r="L546" s="127"/>
      <c r="M546" s="127"/>
      <c r="N546" s="127"/>
    </row>
    <row r="547" spans="1:14" s="131" customFormat="1" ht="15" x14ac:dyDescent="0.2">
      <c r="A547" s="231"/>
      <c r="B547" s="231"/>
      <c r="E547" s="130"/>
      <c r="F547" s="130"/>
      <c r="G547" s="130"/>
      <c r="H547" s="130"/>
      <c r="I547" s="130"/>
      <c r="J547" s="130"/>
      <c r="K547" s="130"/>
      <c r="L547" s="127"/>
      <c r="M547" s="127"/>
      <c r="N547" s="127"/>
    </row>
    <row r="548" spans="1:14" s="131" customFormat="1" ht="15" x14ac:dyDescent="0.2">
      <c r="A548" s="231"/>
      <c r="B548" s="231"/>
      <c r="E548" s="130"/>
      <c r="F548" s="130"/>
      <c r="G548" s="130"/>
      <c r="H548" s="130"/>
      <c r="I548" s="130"/>
      <c r="J548" s="130"/>
      <c r="K548" s="130"/>
      <c r="L548" s="127"/>
      <c r="M548" s="127"/>
      <c r="N548" s="127"/>
    </row>
    <row r="549" spans="1:14" s="131" customFormat="1" ht="15" x14ac:dyDescent="0.2">
      <c r="A549" s="231"/>
      <c r="B549" s="231"/>
      <c r="E549" s="130"/>
      <c r="F549" s="130"/>
      <c r="G549" s="130"/>
      <c r="H549" s="130"/>
      <c r="I549" s="130"/>
      <c r="J549" s="130"/>
      <c r="K549" s="130"/>
      <c r="L549" s="127"/>
      <c r="M549" s="127"/>
      <c r="N549" s="127"/>
    </row>
    <row r="550" spans="1:14" s="131" customFormat="1" ht="15" x14ac:dyDescent="0.2">
      <c r="A550" s="231"/>
      <c r="B550" s="231"/>
      <c r="E550" s="130"/>
      <c r="F550" s="130"/>
      <c r="G550" s="130"/>
      <c r="H550" s="130"/>
      <c r="I550" s="130"/>
      <c r="J550" s="130"/>
      <c r="K550" s="130"/>
      <c r="L550" s="127"/>
      <c r="M550" s="127"/>
      <c r="N550" s="127"/>
    </row>
    <row r="551" spans="1:14" s="131" customFormat="1" ht="15" x14ac:dyDescent="0.2">
      <c r="A551" s="231"/>
      <c r="B551" s="231"/>
      <c r="E551" s="130"/>
      <c r="F551" s="130"/>
      <c r="G551" s="130"/>
      <c r="H551" s="130"/>
      <c r="I551" s="130"/>
      <c r="J551" s="130"/>
      <c r="K551" s="130"/>
      <c r="L551" s="127"/>
      <c r="M551" s="127"/>
      <c r="N551" s="127"/>
    </row>
    <row r="552" spans="1:14" s="131" customFormat="1" ht="15" x14ac:dyDescent="0.2">
      <c r="A552" s="231"/>
      <c r="B552" s="231"/>
      <c r="E552" s="130"/>
      <c r="F552" s="130"/>
      <c r="G552" s="130"/>
      <c r="H552" s="130"/>
      <c r="I552" s="130"/>
      <c r="J552" s="130"/>
      <c r="K552" s="130"/>
      <c r="L552" s="127"/>
      <c r="M552" s="127"/>
      <c r="N552" s="127"/>
    </row>
    <row r="553" spans="1:14" s="131" customFormat="1" ht="15" x14ac:dyDescent="0.2">
      <c r="A553" s="231"/>
      <c r="B553" s="231"/>
      <c r="E553" s="130"/>
      <c r="F553" s="130"/>
      <c r="G553" s="130"/>
      <c r="H553" s="130"/>
      <c r="I553" s="130"/>
      <c r="J553" s="130"/>
      <c r="K553" s="130"/>
      <c r="L553" s="127"/>
      <c r="M553" s="127"/>
      <c r="N553" s="127"/>
    </row>
    <row r="554" spans="1:14" s="131" customFormat="1" ht="15" x14ac:dyDescent="0.2">
      <c r="A554" s="231"/>
      <c r="B554" s="231"/>
      <c r="E554" s="130"/>
      <c r="F554" s="130"/>
      <c r="G554" s="130"/>
      <c r="H554" s="130"/>
      <c r="I554" s="130"/>
      <c r="J554" s="130"/>
      <c r="K554" s="130"/>
      <c r="L554" s="127"/>
      <c r="M554" s="127"/>
      <c r="N554" s="127"/>
    </row>
    <row r="555" spans="1:14" s="131" customFormat="1" ht="15" x14ac:dyDescent="0.2">
      <c r="A555" s="231"/>
      <c r="B555" s="231"/>
      <c r="E555" s="130"/>
      <c r="F555" s="130"/>
      <c r="G555" s="130"/>
      <c r="H555" s="130"/>
      <c r="I555" s="130"/>
      <c r="J555" s="130"/>
      <c r="K555" s="130"/>
      <c r="L555" s="127"/>
      <c r="M555" s="127"/>
      <c r="N555" s="127"/>
    </row>
    <row r="556" spans="1:14" s="131" customFormat="1" ht="15" x14ac:dyDescent="0.2">
      <c r="A556" s="231"/>
      <c r="B556" s="231"/>
      <c r="E556" s="130"/>
      <c r="F556" s="130"/>
      <c r="G556" s="130"/>
      <c r="H556" s="130"/>
      <c r="I556" s="130"/>
      <c r="J556" s="130"/>
      <c r="K556" s="130"/>
      <c r="L556" s="127"/>
      <c r="M556" s="127"/>
      <c r="N556" s="127"/>
    </row>
    <row r="557" spans="1:14" s="131" customFormat="1" ht="15" x14ac:dyDescent="0.2">
      <c r="A557" s="231"/>
      <c r="B557" s="231"/>
      <c r="E557" s="130"/>
      <c r="F557" s="130"/>
      <c r="G557" s="130"/>
      <c r="H557" s="130"/>
      <c r="I557" s="130"/>
      <c r="J557" s="130"/>
      <c r="K557" s="130"/>
      <c r="L557" s="127"/>
      <c r="M557" s="127"/>
      <c r="N557" s="127"/>
    </row>
    <row r="558" spans="1:14" s="131" customFormat="1" ht="15" x14ac:dyDescent="0.2">
      <c r="A558" s="231"/>
      <c r="B558" s="231"/>
      <c r="E558" s="130"/>
      <c r="F558" s="130"/>
      <c r="G558" s="130"/>
      <c r="H558" s="130"/>
      <c r="I558" s="130"/>
      <c r="J558" s="130"/>
      <c r="K558" s="130"/>
      <c r="L558" s="127"/>
      <c r="M558" s="127"/>
      <c r="N558" s="127"/>
    </row>
    <row r="559" spans="1:14" s="131" customFormat="1" ht="15" x14ac:dyDescent="0.2">
      <c r="A559" s="231"/>
      <c r="B559" s="231"/>
      <c r="E559" s="130"/>
      <c r="F559" s="130"/>
      <c r="G559" s="130"/>
      <c r="H559" s="130"/>
      <c r="I559" s="130"/>
      <c r="J559" s="130"/>
      <c r="K559" s="130"/>
      <c r="L559" s="127"/>
      <c r="M559" s="127"/>
      <c r="N559" s="127"/>
    </row>
    <row r="560" spans="1:14" s="131" customFormat="1" ht="15" x14ac:dyDescent="0.2">
      <c r="A560" s="231"/>
      <c r="B560" s="231"/>
      <c r="E560" s="130"/>
      <c r="F560" s="130"/>
      <c r="G560" s="130"/>
      <c r="H560" s="130"/>
      <c r="I560" s="130"/>
      <c r="J560" s="130"/>
      <c r="K560" s="130"/>
      <c r="L560" s="127"/>
      <c r="M560" s="127"/>
      <c r="N560" s="127"/>
    </row>
    <row r="561" spans="1:14" s="131" customFormat="1" ht="15" x14ac:dyDescent="0.2">
      <c r="A561" s="231"/>
      <c r="B561" s="231"/>
      <c r="E561" s="130"/>
      <c r="F561" s="130"/>
      <c r="G561" s="130"/>
      <c r="H561" s="130"/>
      <c r="I561" s="130"/>
      <c r="J561" s="130"/>
      <c r="K561" s="130"/>
      <c r="L561" s="127"/>
      <c r="M561" s="127"/>
      <c r="N561" s="127"/>
    </row>
    <row r="562" spans="1:14" s="131" customFormat="1" ht="15" x14ac:dyDescent="0.2">
      <c r="A562" s="231"/>
      <c r="B562" s="231"/>
      <c r="E562" s="130"/>
      <c r="F562" s="130"/>
      <c r="G562" s="130"/>
      <c r="H562" s="130"/>
      <c r="I562" s="130"/>
      <c r="J562" s="130"/>
      <c r="K562" s="130"/>
      <c r="L562" s="127"/>
      <c r="M562" s="127"/>
      <c r="N562" s="127"/>
    </row>
    <row r="563" spans="1:14" s="131" customFormat="1" ht="15" x14ac:dyDescent="0.2">
      <c r="A563" s="231"/>
      <c r="B563" s="231"/>
      <c r="E563" s="130"/>
      <c r="F563" s="130"/>
      <c r="G563" s="130"/>
      <c r="H563" s="130"/>
      <c r="I563" s="130"/>
      <c r="J563" s="130"/>
      <c r="K563" s="130"/>
      <c r="L563" s="127"/>
      <c r="M563" s="127"/>
      <c r="N563" s="127"/>
    </row>
    <row r="564" spans="1:14" s="131" customFormat="1" ht="15" x14ac:dyDescent="0.2">
      <c r="A564" s="231"/>
      <c r="B564" s="231"/>
      <c r="E564" s="130"/>
      <c r="F564" s="130"/>
      <c r="G564" s="130"/>
      <c r="H564" s="130"/>
      <c r="I564" s="130"/>
      <c r="J564" s="130"/>
      <c r="K564" s="130"/>
      <c r="L564" s="127"/>
      <c r="M564" s="127"/>
      <c r="N564" s="127"/>
    </row>
    <row r="565" spans="1:14" s="131" customFormat="1" ht="15" x14ac:dyDescent="0.2">
      <c r="A565" s="231"/>
      <c r="B565" s="231"/>
      <c r="E565" s="130"/>
      <c r="F565" s="130"/>
      <c r="G565" s="130"/>
      <c r="H565" s="130"/>
      <c r="I565" s="130"/>
      <c r="J565" s="130"/>
      <c r="K565" s="130"/>
      <c r="L565" s="127"/>
      <c r="M565" s="127"/>
      <c r="N565" s="127"/>
    </row>
    <row r="566" spans="1:14" s="131" customFormat="1" ht="15" x14ac:dyDescent="0.2">
      <c r="A566" s="231"/>
      <c r="B566" s="231"/>
      <c r="E566" s="130"/>
      <c r="F566" s="130"/>
      <c r="G566" s="130"/>
      <c r="H566" s="130"/>
      <c r="I566" s="130"/>
      <c r="J566" s="130"/>
      <c r="K566" s="130"/>
      <c r="L566" s="127"/>
      <c r="M566" s="127"/>
      <c r="N566" s="127"/>
    </row>
    <row r="567" spans="1:14" s="131" customFormat="1" ht="15" x14ac:dyDescent="0.2">
      <c r="A567" s="231"/>
      <c r="B567" s="231"/>
      <c r="E567" s="130"/>
      <c r="F567" s="130"/>
      <c r="G567" s="130"/>
      <c r="H567" s="130"/>
      <c r="I567" s="130"/>
      <c r="J567" s="130"/>
      <c r="K567" s="130"/>
      <c r="L567" s="127"/>
      <c r="M567" s="127"/>
      <c r="N567" s="127"/>
    </row>
    <row r="568" spans="1:14" s="131" customFormat="1" ht="15" x14ac:dyDescent="0.2">
      <c r="A568" s="231"/>
      <c r="B568" s="231"/>
      <c r="E568" s="130"/>
      <c r="F568" s="130"/>
      <c r="G568" s="130"/>
      <c r="H568" s="130"/>
      <c r="I568" s="130"/>
      <c r="J568" s="130"/>
      <c r="K568" s="130"/>
      <c r="L568" s="127"/>
      <c r="M568" s="127"/>
      <c r="N568" s="127"/>
    </row>
    <row r="569" spans="1:14" s="131" customFormat="1" ht="15" x14ac:dyDescent="0.2">
      <c r="A569" s="231"/>
      <c r="B569" s="231"/>
      <c r="E569" s="130"/>
      <c r="F569" s="130"/>
      <c r="G569" s="130"/>
      <c r="H569" s="130"/>
      <c r="I569" s="130"/>
      <c r="J569" s="130"/>
      <c r="K569" s="130"/>
      <c r="L569" s="127"/>
      <c r="M569" s="127"/>
      <c r="N569" s="127"/>
    </row>
    <row r="570" spans="1:14" s="131" customFormat="1" ht="15" x14ac:dyDescent="0.2">
      <c r="A570" s="231"/>
      <c r="B570" s="231"/>
      <c r="E570" s="130"/>
      <c r="F570" s="130"/>
      <c r="G570" s="130"/>
      <c r="H570" s="130"/>
      <c r="I570" s="130"/>
      <c r="J570" s="130"/>
      <c r="K570" s="130"/>
      <c r="L570" s="127"/>
      <c r="M570" s="127"/>
      <c r="N570" s="127"/>
    </row>
    <row r="571" spans="1:14" s="131" customFormat="1" ht="15" x14ac:dyDescent="0.2">
      <c r="A571" s="231"/>
      <c r="B571" s="231"/>
      <c r="E571" s="130"/>
      <c r="F571" s="130"/>
      <c r="G571" s="130"/>
      <c r="H571" s="130"/>
      <c r="I571" s="130"/>
      <c r="J571" s="130"/>
      <c r="K571" s="130"/>
      <c r="L571" s="127"/>
      <c r="M571" s="127"/>
      <c r="N571" s="127"/>
    </row>
    <row r="572" spans="1:14" s="131" customFormat="1" ht="15" x14ac:dyDescent="0.2">
      <c r="A572" s="231"/>
      <c r="B572" s="231"/>
      <c r="E572" s="130"/>
      <c r="F572" s="130"/>
      <c r="G572" s="130"/>
      <c r="H572" s="130"/>
      <c r="I572" s="130"/>
      <c r="J572" s="130"/>
      <c r="K572" s="130"/>
      <c r="L572" s="127"/>
      <c r="M572" s="127"/>
      <c r="N572" s="127"/>
    </row>
    <row r="573" spans="1:14" s="131" customFormat="1" ht="15" x14ac:dyDescent="0.2">
      <c r="A573" s="231"/>
      <c r="B573" s="231"/>
      <c r="E573" s="130"/>
      <c r="F573" s="130"/>
      <c r="G573" s="130"/>
      <c r="H573" s="130"/>
      <c r="I573" s="130"/>
      <c r="J573" s="130"/>
      <c r="K573" s="130"/>
      <c r="L573" s="127"/>
      <c r="M573" s="127"/>
      <c r="N573" s="127"/>
    </row>
    <row r="574" spans="1:14" s="131" customFormat="1" ht="15" x14ac:dyDescent="0.2">
      <c r="A574" s="231"/>
      <c r="B574" s="231"/>
      <c r="E574" s="130"/>
      <c r="F574" s="130"/>
      <c r="G574" s="130"/>
      <c r="H574" s="130"/>
      <c r="I574" s="130"/>
      <c r="J574" s="130"/>
      <c r="K574" s="130"/>
      <c r="L574" s="127"/>
      <c r="M574" s="127"/>
      <c r="N574" s="127"/>
    </row>
    <row r="575" spans="1:14" s="131" customFormat="1" ht="15" x14ac:dyDescent="0.2">
      <c r="A575" s="231"/>
      <c r="B575" s="231"/>
      <c r="E575" s="130"/>
      <c r="F575" s="130"/>
      <c r="G575" s="130"/>
      <c r="H575" s="130"/>
      <c r="I575" s="130"/>
      <c r="J575" s="130"/>
      <c r="K575" s="130"/>
      <c r="L575" s="127"/>
      <c r="M575" s="127"/>
      <c r="N575" s="127"/>
    </row>
    <row r="576" spans="1:14" s="131" customFormat="1" ht="15" x14ac:dyDescent="0.2">
      <c r="A576" s="231"/>
      <c r="B576" s="231"/>
      <c r="E576" s="130"/>
      <c r="F576" s="130"/>
      <c r="G576" s="130"/>
      <c r="H576" s="130"/>
      <c r="I576" s="130"/>
      <c r="J576" s="130"/>
      <c r="K576" s="130"/>
      <c r="L576" s="127"/>
      <c r="M576" s="127"/>
      <c r="N576" s="127"/>
    </row>
    <row r="577" spans="1:14" s="131" customFormat="1" ht="15" x14ac:dyDescent="0.2">
      <c r="A577" s="231"/>
      <c r="B577" s="231"/>
      <c r="E577" s="130"/>
      <c r="F577" s="130"/>
      <c r="G577" s="130"/>
      <c r="H577" s="130"/>
      <c r="I577" s="130"/>
      <c r="J577" s="130"/>
      <c r="K577" s="130"/>
      <c r="L577" s="127"/>
      <c r="M577" s="127"/>
      <c r="N577" s="127"/>
    </row>
    <row r="578" spans="1:14" s="131" customFormat="1" ht="15" x14ac:dyDescent="0.2">
      <c r="A578" s="231"/>
      <c r="B578" s="231"/>
      <c r="E578" s="130"/>
      <c r="F578" s="130"/>
      <c r="G578" s="130"/>
      <c r="H578" s="130"/>
      <c r="I578" s="130"/>
      <c r="J578" s="130"/>
      <c r="K578" s="130"/>
      <c r="L578" s="127"/>
      <c r="M578" s="127"/>
      <c r="N578" s="127"/>
    </row>
    <row r="579" spans="1:14" s="131" customFormat="1" ht="15" x14ac:dyDescent="0.2">
      <c r="A579" s="231"/>
      <c r="B579" s="231"/>
      <c r="E579" s="130"/>
      <c r="F579" s="130"/>
      <c r="G579" s="130"/>
      <c r="H579" s="130"/>
      <c r="I579" s="130"/>
      <c r="J579" s="130"/>
      <c r="K579" s="130"/>
      <c r="L579" s="127"/>
      <c r="M579" s="127"/>
      <c r="N579" s="127"/>
    </row>
    <row r="580" spans="1:14" s="131" customFormat="1" ht="15" x14ac:dyDescent="0.2">
      <c r="A580" s="231"/>
      <c r="B580" s="231"/>
      <c r="E580" s="130"/>
      <c r="F580" s="130"/>
      <c r="G580" s="130"/>
      <c r="H580" s="130"/>
      <c r="I580" s="130"/>
      <c r="J580" s="130"/>
      <c r="K580" s="130"/>
      <c r="L580" s="127"/>
      <c r="M580" s="127"/>
      <c r="N580" s="127"/>
    </row>
    <row r="581" spans="1:14" s="131" customFormat="1" ht="15" x14ac:dyDescent="0.2">
      <c r="A581" s="231"/>
      <c r="B581" s="231"/>
      <c r="E581" s="130"/>
      <c r="F581" s="130"/>
      <c r="G581" s="130"/>
      <c r="H581" s="130"/>
      <c r="I581" s="130"/>
      <c r="J581" s="130"/>
      <c r="K581" s="130"/>
      <c r="L581" s="127"/>
      <c r="M581" s="127"/>
      <c r="N581" s="127"/>
    </row>
    <row r="582" spans="1:14" s="131" customFormat="1" ht="15" x14ac:dyDescent="0.2">
      <c r="A582" s="231"/>
      <c r="B582" s="231"/>
      <c r="E582" s="130"/>
      <c r="F582" s="130"/>
      <c r="G582" s="130"/>
      <c r="H582" s="130"/>
      <c r="I582" s="130"/>
      <c r="J582" s="130"/>
      <c r="K582" s="130"/>
      <c r="L582" s="127"/>
      <c r="M582" s="127"/>
      <c r="N582" s="127"/>
    </row>
    <row r="583" spans="1:14" s="131" customFormat="1" ht="15" x14ac:dyDescent="0.2">
      <c r="A583" s="231"/>
      <c r="B583" s="231"/>
      <c r="E583" s="130"/>
      <c r="F583" s="130"/>
      <c r="G583" s="130"/>
      <c r="H583" s="130"/>
      <c r="I583" s="130"/>
      <c r="J583" s="130"/>
      <c r="K583" s="130"/>
      <c r="L583" s="127"/>
      <c r="M583" s="127"/>
      <c r="N583" s="127"/>
    </row>
    <row r="584" spans="1:14" s="131" customFormat="1" ht="15" x14ac:dyDescent="0.2">
      <c r="A584" s="231"/>
      <c r="B584" s="231"/>
      <c r="E584" s="130"/>
      <c r="F584" s="130"/>
      <c r="G584" s="130"/>
      <c r="H584" s="130"/>
      <c r="I584" s="130"/>
      <c r="J584" s="130"/>
      <c r="K584" s="130"/>
      <c r="L584" s="127"/>
      <c r="M584" s="127"/>
      <c r="N584" s="127"/>
    </row>
    <row r="585" spans="1:14" s="131" customFormat="1" ht="15" x14ac:dyDescent="0.2">
      <c r="A585" s="231"/>
      <c r="B585" s="231"/>
      <c r="E585" s="130"/>
      <c r="F585" s="130"/>
      <c r="G585" s="130"/>
      <c r="H585" s="130"/>
      <c r="I585" s="130"/>
      <c r="J585" s="130"/>
      <c r="K585" s="130"/>
      <c r="L585" s="127"/>
      <c r="M585" s="127"/>
      <c r="N585" s="127"/>
    </row>
    <row r="586" spans="1:14" s="131" customFormat="1" ht="15" x14ac:dyDescent="0.2">
      <c r="A586" s="231"/>
      <c r="B586" s="231"/>
      <c r="E586" s="130"/>
      <c r="F586" s="130"/>
      <c r="G586" s="130"/>
      <c r="H586" s="130"/>
      <c r="I586" s="130"/>
      <c r="J586" s="130"/>
      <c r="K586" s="130"/>
      <c r="L586" s="127"/>
      <c r="M586" s="127"/>
      <c r="N586" s="127"/>
    </row>
    <row r="587" spans="1:14" s="131" customFormat="1" ht="15" x14ac:dyDescent="0.2">
      <c r="A587" s="231"/>
      <c r="B587" s="231"/>
      <c r="E587" s="130"/>
      <c r="F587" s="130"/>
      <c r="G587" s="130"/>
      <c r="H587" s="130"/>
      <c r="I587" s="130"/>
      <c r="J587" s="130"/>
      <c r="K587" s="130"/>
      <c r="L587" s="127"/>
      <c r="M587" s="127"/>
      <c r="N587" s="127"/>
    </row>
    <row r="588" spans="1:14" s="131" customFormat="1" ht="15" x14ac:dyDescent="0.2">
      <c r="A588" s="231"/>
      <c r="B588" s="231"/>
      <c r="E588" s="130"/>
      <c r="F588" s="130"/>
      <c r="G588" s="130"/>
      <c r="H588" s="130"/>
      <c r="I588" s="130"/>
      <c r="J588" s="130"/>
      <c r="K588" s="130"/>
      <c r="L588" s="127"/>
      <c r="M588" s="127"/>
      <c r="N588" s="127"/>
    </row>
    <row r="589" spans="1:14" s="131" customFormat="1" ht="15" x14ac:dyDescent="0.2">
      <c r="A589" s="231"/>
      <c r="B589" s="231"/>
      <c r="E589" s="130"/>
      <c r="F589" s="130"/>
      <c r="G589" s="130"/>
      <c r="H589" s="130"/>
      <c r="I589" s="130"/>
      <c r="J589" s="130"/>
      <c r="K589" s="130"/>
      <c r="L589" s="127"/>
      <c r="M589" s="127"/>
      <c r="N589" s="127"/>
    </row>
    <row r="590" spans="1:14" s="131" customFormat="1" ht="15" x14ac:dyDescent="0.2">
      <c r="A590" s="231"/>
      <c r="B590" s="231"/>
      <c r="E590" s="130"/>
      <c r="F590" s="130"/>
      <c r="G590" s="130"/>
      <c r="H590" s="130"/>
      <c r="I590" s="130"/>
      <c r="J590" s="130"/>
      <c r="K590" s="130"/>
      <c r="L590" s="127"/>
      <c r="M590" s="127"/>
      <c r="N590" s="127"/>
    </row>
    <row r="591" spans="1:14" s="131" customFormat="1" ht="15" x14ac:dyDescent="0.2">
      <c r="A591" s="231"/>
      <c r="B591" s="231"/>
      <c r="E591" s="130"/>
      <c r="F591" s="130"/>
      <c r="G591" s="130"/>
      <c r="H591" s="130"/>
      <c r="I591" s="130"/>
      <c r="J591" s="130"/>
      <c r="K591" s="130"/>
      <c r="L591" s="127"/>
      <c r="M591" s="127"/>
      <c r="N591" s="127"/>
    </row>
    <row r="592" spans="1:14" s="131" customFormat="1" ht="15" x14ac:dyDescent="0.2">
      <c r="A592" s="231"/>
      <c r="B592" s="231"/>
      <c r="E592" s="130"/>
      <c r="F592" s="130"/>
      <c r="G592" s="130"/>
      <c r="H592" s="130"/>
      <c r="I592" s="130"/>
      <c r="J592" s="130"/>
      <c r="K592" s="130"/>
      <c r="L592" s="127"/>
      <c r="M592" s="127"/>
      <c r="N592" s="127"/>
    </row>
    <row r="593" spans="1:14" s="131" customFormat="1" ht="15" x14ac:dyDescent="0.2">
      <c r="A593" s="231"/>
      <c r="B593" s="231"/>
      <c r="E593" s="130"/>
      <c r="F593" s="130"/>
      <c r="G593" s="130"/>
      <c r="H593" s="130"/>
      <c r="I593" s="130"/>
      <c r="J593" s="130"/>
      <c r="K593" s="130"/>
      <c r="L593" s="127"/>
      <c r="M593" s="127"/>
      <c r="N593" s="127"/>
    </row>
    <row r="594" spans="1:14" s="131" customFormat="1" ht="15" x14ac:dyDescent="0.2">
      <c r="A594" s="231"/>
      <c r="B594" s="231"/>
      <c r="E594" s="130"/>
      <c r="F594" s="130"/>
      <c r="G594" s="130"/>
      <c r="H594" s="130"/>
      <c r="I594" s="130"/>
      <c r="J594" s="130"/>
      <c r="K594" s="130"/>
      <c r="L594" s="127"/>
      <c r="M594" s="127"/>
      <c r="N594" s="127"/>
    </row>
    <row r="595" spans="1:14" s="131" customFormat="1" ht="15" x14ac:dyDescent="0.2">
      <c r="A595" s="231"/>
      <c r="B595" s="231"/>
      <c r="E595" s="130"/>
      <c r="F595" s="130"/>
      <c r="G595" s="130"/>
      <c r="H595" s="130"/>
      <c r="I595" s="130"/>
      <c r="J595" s="130"/>
      <c r="K595" s="130"/>
      <c r="L595" s="127"/>
      <c r="M595" s="127"/>
      <c r="N595" s="127"/>
    </row>
    <row r="596" spans="1:14" s="131" customFormat="1" ht="15" x14ac:dyDescent="0.2">
      <c r="A596" s="231"/>
      <c r="B596" s="231"/>
      <c r="E596" s="130"/>
      <c r="F596" s="130"/>
      <c r="G596" s="130"/>
      <c r="H596" s="130"/>
      <c r="I596" s="130"/>
      <c r="J596" s="130"/>
      <c r="K596" s="130"/>
      <c r="L596" s="127"/>
      <c r="M596" s="127"/>
      <c r="N596" s="127"/>
    </row>
    <row r="597" spans="1:14" s="131" customFormat="1" ht="15" x14ac:dyDescent="0.2">
      <c r="A597" s="231"/>
      <c r="B597" s="231"/>
      <c r="E597" s="130"/>
      <c r="F597" s="130"/>
      <c r="G597" s="130"/>
      <c r="H597" s="130"/>
      <c r="I597" s="130"/>
      <c r="J597" s="130"/>
      <c r="K597" s="130"/>
      <c r="L597" s="127"/>
      <c r="M597" s="127"/>
      <c r="N597" s="127"/>
    </row>
    <row r="598" spans="1:14" s="131" customFormat="1" ht="15" x14ac:dyDescent="0.2">
      <c r="A598" s="231"/>
      <c r="B598" s="231"/>
      <c r="E598" s="130"/>
      <c r="F598" s="130"/>
      <c r="G598" s="130"/>
      <c r="H598" s="130"/>
      <c r="I598" s="130"/>
      <c r="J598" s="130"/>
      <c r="K598" s="130"/>
      <c r="L598" s="127"/>
      <c r="M598" s="127"/>
      <c r="N598" s="127"/>
    </row>
    <row r="599" spans="1:14" s="131" customFormat="1" ht="15" x14ac:dyDescent="0.2">
      <c r="A599" s="231"/>
      <c r="B599" s="231"/>
      <c r="E599" s="130"/>
      <c r="F599" s="130"/>
      <c r="G599" s="130"/>
      <c r="H599" s="130"/>
      <c r="I599" s="130"/>
      <c r="J599" s="130"/>
      <c r="K599" s="130"/>
      <c r="L599" s="127"/>
      <c r="M599" s="127"/>
      <c r="N599" s="127"/>
    </row>
    <row r="600" spans="1:14" s="131" customFormat="1" ht="15" x14ac:dyDescent="0.2">
      <c r="A600" s="231"/>
      <c r="B600" s="231"/>
      <c r="E600" s="130"/>
      <c r="F600" s="130"/>
      <c r="G600" s="130"/>
      <c r="H600" s="130"/>
      <c r="I600" s="130"/>
      <c r="J600" s="130"/>
      <c r="K600" s="130"/>
      <c r="L600" s="127"/>
      <c r="M600" s="127"/>
      <c r="N600" s="127"/>
    </row>
    <row r="601" spans="1:14" s="131" customFormat="1" ht="15" x14ac:dyDescent="0.2">
      <c r="A601" s="231"/>
      <c r="B601" s="231"/>
      <c r="E601" s="130"/>
      <c r="F601" s="130"/>
      <c r="G601" s="130"/>
      <c r="H601" s="130"/>
      <c r="I601" s="130"/>
      <c r="J601" s="130"/>
      <c r="K601" s="130"/>
      <c r="L601" s="127"/>
      <c r="M601" s="127"/>
      <c r="N601" s="127"/>
    </row>
    <row r="602" spans="1:14" s="131" customFormat="1" ht="15" x14ac:dyDescent="0.2">
      <c r="A602" s="231"/>
      <c r="B602" s="231"/>
      <c r="E602" s="130"/>
      <c r="F602" s="130"/>
      <c r="G602" s="130"/>
      <c r="H602" s="130"/>
      <c r="I602" s="130"/>
      <c r="J602" s="130"/>
      <c r="K602" s="130"/>
      <c r="L602" s="127"/>
      <c r="M602" s="127"/>
      <c r="N602" s="127"/>
    </row>
    <row r="603" spans="1:14" s="131" customFormat="1" ht="15" x14ac:dyDescent="0.2">
      <c r="A603" s="231"/>
      <c r="B603" s="231"/>
      <c r="E603" s="130"/>
      <c r="F603" s="130"/>
      <c r="G603" s="130"/>
      <c r="H603" s="130"/>
      <c r="I603" s="130"/>
      <c r="J603" s="130"/>
      <c r="K603" s="130"/>
      <c r="L603" s="127"/>
      <c r="M603" s="127"/>
      <c r="N603" s="127"/>
    </row>
    <row r="604" spans="1:14" s="131" customFormat="1" ht="15" x14ac:dyDescent="0.2">
      <c r="A604" s="231"/>
      <c r="B604" s="231"/>
      <c r="E604" s="130"/>
      <c r="F604" s="130"/>
      <c r="G604" s="130"/>
      <c r="H604" s="130"/>
      <c r="I604" s="130"/>
      <c r="J604" s="130"/>
      <c r="K604" s="130"/>
      <c r="L604" s="127"/>
      <c r="M604" s="127"/>
      <c r="N604" s="127"/>
    </row>
    <row r="605" spans="1:14" s="131" customFormat="1" ht="15" x14ac:dyDescent="0.2">
      <c r="A605" s="231"/>
      <c r="B605" s="231"/>
      <c r="E605" s="130"/>
      <c r="F605" s="130"/>
      <c r="G605" s="130"/>
      <c r="H605" s="130"/>
      <c r="I605" s="130"/>
      <c r="J605" s="130"/>
      <c r="K605" s="130"/>
      <c r="L605" s="127"/>
      <c r="M605" s="127"/>
      <c r="N605" s="127"/>
    </row>
    <row r="606" spans="1:14" s="131" customFormat="1" ht="15" x14ac:dyDescent="0.2">
      <c r="A606" s="231"/>
      <c r="B606" s="231"/>
      <c r="E606" s="130"/>
      <c r="F606" s="130"/>
      <c r="G606" s="130"/>
      <c r="H606" s="130"/>
      <c r="I606" s="130"/>
      <c r="J606" s="130"/>
      <c r="K606" s="130"/>
      <c r="L606" s="127"/>
      <c r="M606" s="127"/>
      <c r="N606" s="127"/>
    </row>
    <row r="607" spans="1:14" s="131" customFormat="1" ht="15" x14ac:dyDescent="0.2">
      <c r="A607" s="231"/>
      <c r="B607" s="231"/>
      <c r="E607" s="130"/>
      <c r="F607" s="130"/>
      <c r="G607" s="130"/>
      <c r="H607" s="130"/>
      <c r="I607" s="130"/>
      <c r="J607" s="130"/>
      <c r="K607" s="130"/>
      <c r="L607" s="127"/>
      <c r="M607" s="127"/>
      <c r="N607" s="127"/>
    </row>
    <row r="608" spans="1:14" s="131" customFormat="1" ht="15" x14ac:dyDescent="0.2">
      <c r="A608" s="231"/>
      <c r="B608" s="231"/>
      <c r="E608" s="130"/>
      <c r="F608" s="130"/>
      <c r="G608" s="130"/>
      <c r="H608" s="130"/>
      <c r="I608" s="130"/>
      <c r="J608" s="130"/>
      <c r="K608" s="130"/>
      <c r="L608" s="127"/>
      <c r="M608" s="127"/>
      <c r="N608" s="127"/>
    </row>
    <row r="609" spans="1:14" s="131" customFormat="1" ht="15" x14ac:dyDescent="0.2">
      <c r="A609" s="231"/>
      <c r="B609" s="231"/>
      <c r="E609" s="130"/>
      <c r="F609" s="130"/>
      <c r="G609" s="130"/>
      <c r="H609" s="130"/>
      <c r="I609" s="130"/>
      <c r="J609" s="130"/>
      <c r="K609" s="130"/>
      <c r="L609" s="127"/>
      <c r="M609" s="127"/>
      <c r="N609" s="127"/>
    </row>
    <row r="610" spans="1:14" s="131" customFormat="1" ht="15" x14ac:dyDescent="0.2">
      <c r="A610" s="231"/>
      <c r="B610" s="231"/>
      <c r="E610" s="130"/>
      <c r="F610" s="130"/>
      <c r="G610" s="130"/>
      <c r="H610" s="130"/>
      <c r="I610" s="130"/>
      <c r="J610" s="130"/>
      <c r="K610" s="130"/>
      <c r="L610" s="127"/>
      <c r="M610" s="127"/>
      <c r="N610" s="127"/>
    </row>
    <row r="611" spans="1:14" s="131" customFormat="1" ht="15" x14ac:dyDescent="0.2">
      <c r="A611" s="231"/>
      <c r="B611" s="231"/>
      <c r="E611" s="130"/>
      <c r="F611" s="130"/>
      <c r="G611" s="130"/>
      <c r="H611" s="130"/>
      <c r="I611" s="130"/>
      <c r="J611" s="130"/>
      <c r="K611" s="130"/>
      <c r="L611" s="127"/>
      <c r="M611" s="127"/>
      <c r="N611" s="127"/>
    </row>
    <row r="612" spans="1:14" s="131" customFormat="1" ht="15" x14ac:dyDescent="0.2">
      <c r="A612" s="231"/>
      <c r="B612" s="231"/>
      <c r="E612" s="130"/>
      <c r="F612" s="130"/>
      <c r="G612" s="130"/>
      <c r="H612" s="130"/>
      <c r="I612" s="130"/>
      <c r="J612" s="130"/>
      <c r="K612" s="130"/>
      <c r="L612" s="127"/>
      <c r="M612" s="127"/>
      <c r="N612" s="127"/>
    </row>
    <row r="613" spans="1:14" s="131" customFormat="1" ht="15" x14ac:dyDescent="0.2">
      <c r="A613" s="231"/>
      <c r="B613" s="231"/>
      <c r="E613" s="130"/>
      <c r="F613" s="130"/>
      <c r="G613" s="130"/>
      <c r="H613" s="130"/>
      <c r="I613" s="130"/>
      <c r="J613" s="130"/>
      <c r="K613" s="130"/>
      <c r="L613" s="127"/>
      <c r="M613" s="127"/>
      <c r="N613" s="127"/>
    </row>
    <row r="614" spans="1:14" s="131" customFormat="1" ht="15" x14ac:dyDescent="0.2">
      <c r="A614" s="231"/>
      <c r="B614" s="231"/>
      <c r="E614" s="130"/>
      <c r="F614" s="130"/>
      <c r="G614" s="130"/>
      <c r="H614" s="130"/>
      <c r="I614" s="130"/>
      <c r="J614" s="130"/>
      <c r="K614" s="130"/>
      <c r="L614" s="127"/>
      <c r="M614" s="127"/>
      <c r="N614" s="127"/>
    </row>
    <row r="615" spans="1:14" s="131" customFormat="1" ht="15" x14ac:dyDescent="0.2">
      <c r="A615" s="231"/>
      <c r="B615" s="231"/>
      <c r="E615" s="130"/>
      <c r="F615" s="130"/>
      <c r="G615" s="130"/>
      <c r="H615" s="130"/>
      <c r="I615" s="130"/>
      <c r="J615" s="130"/>
      <c r="K615" s="130"/>
      <c r="L615" s="127"/>
      <c r="M615" s="127"/>
      <c r="N615" s="127"/>
    </row>
    <row r="616" spans="1:14" s="131" customFormat="1" ht="15" x14ac:dyDescent="0.2">
      <c r="A616" s="231"/>
      <c r="B616" s="231"/>
      <c r="E616" s="130"/>
      <c r="F616" s="130"/>
      <c r="G616" s="130"/>
      <c r="H616" s="130"/>
      <c r="I616" s="130"/>
      <c r="J616" s="130"/>
      <c r="K616" s="130"/>
      <c r="L616" s="127"/>
      <c r="M616" s="127"/>
      <c r="N616" s="127"/>
    </row>
    <row r="617" spans="1:14" s="131" customFormat="1" ht="15" x14ac:dyDescent="0.2">
      <c r="A617" s="231"/>
      <c r="B617" s="231"/>
      <c r="E617" s="130"/>
      <c r="F617" s="130"/>
      <c r="G617" s="130"/>
      <c r="H617" s="130"/>
      <c r="I617" s="130"/>
      <c r="J617" s="130"/>
      <c r="K617" s="130"/>
      <c r="L617" s="127"/>
      <c r="M617" s="127"/>
      <c r="N617" s="127"/>
    </row>
    <row r="618" spans="1:14" s="131" customFormat="1" ht="15" x14ac:dyDescent="0.2">
      <c r="A618" s="231"/>
      <c r="B618" s="231"/>
      <c r="E618" s="130"/>
      <c r="F618" s="130"/>
      <c r="G618" s="130"/>
      <c r="H618" s="130"/>
      <c r="I618" s="130"/>
      <c r="J618" s="130"/>
      <c r="K618" s="130"/>
      <c r="L618" s="127"/>
      <c r="M618" s="127"/>
      <c r="N618" s="127"/>
    </row>
    <row r="619" spans="1:14" s="131" customFormat="1" ht="15" x14ac:dyDescent="0.2">
      <c r="A619" s="231"/>
      <c r="B619" s="231"/>
      <c r="E619" s="130"/>
      <c r="F619" s="130"/>
      <c r="G619" s="130"/>
      <c r="H619" s="130"/>
      <c r="I619" s="130"/>
      <c r="J619" s="130"/>
      <c r="K619" s="130"/>
      <c r="L619" s="127"/>
      <c r="M619" s="127"/>
      <c r="N619" s="127"/>
    </row>
    <row r="620" spans="1:14" s="131" customFormat="1" ht="15" x14ac:dyDescent="0.2">
      <c r="A620" s="231"/>
      <c r="B620" s="231"/>
      <c r="E620" s="130"/>
      <c r="F620" s="130"/>
      <c r="G620" s="130"/>
      <c r="H620" s="130"/>
      <c r="I620" s="130"/>
      <c r="J620" s="130"/>
      <c r="K620" s="130"/>
      <c r="L620" s="127"/>
      <c r="M620" s="127"/>
      <c r="N620" s="127"/>
    </row>
    <row r="621" spans="1:14" s="131" customFormat="1" ht="15" x14ac:dyDescent="0.2">
      <c r="A621" s="231"/>
      <c r="B621" s="231"/>
      <c r="E621" s="130"/>
      <c r="F621" s="130"/>
      <c r="G621" s="130"/>
      <c r="H621" s="130"/>
      <c r="I621" s="130"/>
      <c r="J621" s="130"/>
      <c r="K621" s="130"/>
      <c r="L621" s="127"/>
      <c r="M621" s="127"/>
      <c r="N621" s="127"/>
    </row>
    <row r="622" spans="1:14" s="131" customFormat="1" ht="15" x14ac:dyDescent="0.2">
      <c r="A622" s="231"/>
      <c r="B622" s="231"/>
      <c r="E622" s="130"/>
      <c r="F622" s="130"/>
      <c r="G622" s="130"/>
      <c r="H622" s="130"/>
      <c r="I622" s="130"/>
      <c r="J622" s="130"/>
      <c r="K622" s="130"/>
      <c r="L622" s="127"/>
      <c r="M622" s="127"/>
      <c r="N622" s="127"/>
    </row>
    <row r="623" spans="1:14" s="131" customFormat="1" ht="15" x14ac:dyDescent="0.2">
      <c r="A623" s="231"/>
      <c r="B623" s="231"/>
      <c r="E623" s="130"/>
      <c r="F623" s="130"/>
      <c r="G623" s="130"/>
      <c r="H623" s="130"/>
      <c r="I623" s="130"/>
      <c r="J623" s="130"/>
      <c r="K623" s="130"/>
      <c r="L623" s="127"/>
      <c r="M623" s="127"/>
      <c r="N623" s="127"/>
    </row>
    <row r="624" spans="1:14" s="131" customFormat="1" ht="15" x14ac:dyDescent="0.2">
      <c r="A624" s="231"/>
      <c r="B624" s="231"/>
      <c r="E624" s="130"/>
      <c r="F624" s="130"/>
      <c r="G624" s="130"/>
      <c r="H624" s="130"/>
      <c r="I624" s="130"/>
      <c r="J624" s="130"/>
      <c r="K624" s="130"/>
      <c r="L624" s="127"/>
      <c r="M624" s="127"/>
      <c r="N624" s="127"/>
    </row>
    <row r="625" spans="1:14" s="131" customFormat="1" ht="15" x14ac:dyDescent="0.2">
      <c r="A625" s="231"/>
      <c r="B625" s="231"/>
      <c r="E625" s="130"/>
      <c r="F625" s="130"/>
      <c r="G625" s="130"/>
      <c r="H625" s="130"/>
      <c r="I625" s="130"/>
      <c r="J625" s="130"/>
      <c r="K625" s="130"/>
      <c r="L625" s="127"/>
      <c r="M625" s="127"/>
      <c r="N625" s="127"/>
    </row>
    <row r="626" spans="1:14" s="131" customFormat="1" ht="15" x14ac:dyDescent="0.2">
      <c r="A626" s="231"/>
      <c r="B626" s="231"/>
      <c r="E626" s="130"/>
      <c r="F626" s="130"/>
      <c r="G626" s="130"/>
      <c r="H626" s="130"/>
      <c r="I626" s="130"/>
      <c r="J626" s="130"/>
      <c r="K626" s="130"/>
      <c r="L626" s="127"/>
      <c r="M626" s="127"/>
      <c r="N626" s="127"/>
    </row>
    <row r="627" spans="1:14" s="131" customFormat="1" ht="15" x14ac:dyDescent="0.2">
      <c r="A627" s="231"/>
      <c r="B627" s="231"/>
      <c r="E627" s="130"/>
      <c r="F627" s="130"/>
      <c r="G627" s="130"/>
      <c r="H627" s="130"/>
      <c r="I627" s="130"/>
      <c r="J627" s="130"/>
      <c r="K627" s="130"/>
      <c r="L627" s="127"/>
      <c r="M627" s="127"/>
      <c r="N627" s="127"/>
    </row>
    <row r="628" spans="1:14" s="131" customFormat="1" ht="15" x14ac:dyDescent="0.2">
      <c r="A628" s="231"/>
      <c r="B628" s="231"/>
      <c r="E628" s="130"/>
      <c r="F628" s="130"/>
      <c r="G628" s="130"/>
      <c r="H628" s="130"/>
      <c r="I628" s="130"/>
      <c r="J628" s="130"/>
      <c r="K628" s="130"/>
      <c r="L628" s="127"/>
      <c r="M628" s="127"/>
      <c r="N628" s="127"/>
    </row>
    <row r="629" spans="1:14" s="131" customFormat="1" ht="15" x14ac:dyDescent="0.2">
      <c r="A629" s="231"/>
      <c r="B629" s="231"/>
      <c r="E629" s="130"/>
      <c r="F629" s="130"/>
      <c r="G629" s="130"/>
      <c r="H629" s="130"/>
      <c r="I629" s="130"/>
      <c r="J629" s="130"/>
      <c r="K629" s="130"/>
      <c r="L629" s="127"/>
      <c r="M629" s="127"/>
      <c r="N629" s="127"/>
    </row>
    <row r="630" spans="1:14" s="131" customFormat="1" ht="15" x14ac:dyDescent="0.2">
      <c r="A630" s="231"/>
      <c r="B630" s="231"/>
      <c r="E630" s="130"/>
      <c r="F630" s="130"/>
      <c r="G630" s="130"/>
      <c r="H630" s="130"/>
      <c r="I630" s="130"/>
      <c r="J630" s="130"/>
      <c r="K630" s="130"/>
      <c r="L630" s="127"/>
      <c r="M630" s="127"/>
      <c r="N630" s="127"/>
    </row>
    <row r="631" spans="1:14" s="131" customFormat="1" ht="15" x14ac:dyDescent="0.2">
      <c r="A631" s="231"/>
      <c r="B631" s="231"/>
      <c r="E631" s="130"/>
      <c r="F631" s="130"/>
      <c r="G631" s="130"/>
      <c r="H631" s="130"/>
      <c r="I631" s="130"/>
      <c r="J631" s="130"/>
      <c r="K631" s="130"/>
      <c r="L631" s="127"/>
      <c r="M631" s="127"/>
      <c r="N631" s="127"/>
    </row>
    <row r="632" spans="1:14" s="131" customFormat="1" ht="15" x14ac:dyDescent="0.2">
      <c r="A632" s="231"/>
      <c r="B632" s="231"/>
      <c r="E632" s="130"/>
      <c r="F632" s="130"/>
      <c r="G632" s="130"/>
      <c r="H632" s="130"/>
      <c r="I632" s="130"/>
      <c r="J632" s="130"/>
      <c r="K632" s="130"/>
      <c r="L632" s="127"/>
      <c r="M632" s="127"/>
      <c r="N632" s="127"/>
    </row>
    <row r="633" spans="1:14" s="131" customFormat="1" ht="15" x14ac:dyDescent="0.2">
      <c r="A633" s="231"/>
      <c r="B633" s="231"/>
      <c r="E633" s="130"/>
      <c r="F633" s="130"/>
      <c r="G633" s="130"/>
      <c r="H633" s="130"/>
      <c r="I633" s="130"/>
      <c r="J633" s="130"/>
      <c r="K633" s="130"/>
      <c r="L633" s="127"/>
      <c r="M633" s="127"/>
      <c r="N633" s="127"/>
    </row>
    <row r="634" spans="1:14" s="131" customFormat="1" ht="15" x14ac:dyDescent="0.2">
      <c r="A634" s="231"/>
      <c r="B634" s="231"/>
      <c r="E634" s="130"/>
      <c r="F634" s="130"/>
      <c r="G634" s="130"/>
      <c r="H634" s="130"/>
      <c r="I634" s="130"/>
      <c r="J634" s="130"/>
      <c r="K634" s="130"/>
      <c r="L634" s="127"/>
      <c r="M634" s="127"/>
      <c r="N634" s="127"/>
    </row>
    <row r="635" spans="1:14" s="131" customFormat="1" ht="15" x14ac:dyDescent="0.2">
      <c r="A635" s="231"/>
      <c r="B635" s="231"/>
      <c r="E635" s="130"/>
      <c r="F635" s="130"/>
      <c r="G635" s="130"/>
      <c r="H635" s="130"/>
      <c r="I635" s="130"/>
      <c r="J635" s="130"/>
      <c r="K635" s="130"/>
      <c r="L635" s="127"/>
      <c r="M635" s="127"/>
      <c r="N635" s="127"/>
    </row>
    <row r="636" spans="1:14" s="131" customFormat="1" ht="15" x14ac:dyDescent="0.2">
      <c r="A636" s="231"/>
      <c r="B636" s="231"/>
      <c r="E636" s="130"/>
      <c r="F636" s="130"/>
      <c r="G636" s="130"/>
      <c r="H636" s="130"/>
      <c r="I636" s="130"/>
      <c r="J636" s="130"/>
      <c r="K636" s="130"/>
      <c r="L636" s="127"/>
      <c r="M636" s="127"/>
      <c r="N636" s="127"/>
    </row>
    <row r="637" spans="1:14" s="131" customFormat="1" ht="15" x14ac:dyDescent="0.2">
      <c r="A637" s="231"/>
      <c r="B637" s="231"/>
      <c r="E637" s="130"/>
      <c r="F637" s="130"/>
      <c r="G637" s="130"/>
      <c r="H637" s="130"/>
      <c r="I637" s="130"/>
      <c r="J637" s="130"/>
      <c r="K637" s="130"/>
      <c r="L637" s="127"/>
      <c r="M637" s="127"/>
      <c r="N637" s="127"/>
    </row>
    <row r="638" spans="1:14" s="131" customFormat="1" ht="15" x14ac:dyDescent="0.2">
      <c r="A638" s="231"/>
      <c r="B638" s="231"/>
      <c r="E638" s="130"/>
      <c r="F638" s="130"/>
      <c r="G638" s="130"/>
      <c r="H638" s="130"/>
      <c r="I638" s="130"/>
      <c r="J638" s="130"/>
      <c r="K638" s="130"/>
      <c r="L638" s="127"/>
      <c r="M638" s="127"/>
      <c r="N638" s="127"/>
    </row>
    <row r="639" spans="1:14" s="131" customFormat="1" ht="15" x14ac:dyDescent="0.2">
      <c r="A639" s="231"/>
      <c r="B639" s="231"/>
      <c r="E639" s="130"/>
      <c r="F639" s="130"/>
      <c r="G639" s="130"/>
      <c r="H639" s="130"/>
      <c r="I639" s="130"/>
      <c r="J639" s="130"/>
      <c r="K639" s="130"/>
      <c r="L639" s="127"/>
      <c r="M639" s="127"/>
      <c r="N639" s="127"/>
    </row>
    <row r="640" spans="1:14" s="131" customFormat="1" ht="15" x14ac:dyDescent="0.2">
      <c r="A640" s="231"/>
      <c r="B640" s="231"/>
      <c r="E640" s="130"/>
      <c r="F640" s="130"/>
      <c r="G640" s="130"/>
      <c r="H640" s="130"/>
      <c r="I640" s="130"/>
      <c r="J640" s="130"/>
      <c r="K640" s="130"/>
      <c r="L640" s="127"/>
      <c r="M640" s="127"/>
      <c r="N640" s="127"/>
    </row>
    <row r="641" spans="1:14" s="131" customFormat="1" ht="15" x14ac:dyDescent="0.2">
      <c r="A641" s="231"/>
      <c r="B641" s="231"/>
      <c r="E641" s="130"/>
      <c r="F641" s="130"/>
      <c r="G641" s="130"/>
      <c r="H641" s="130"/>
      <c r="I641" s="130"/>
      <c r="J641" s="130"/>
      <c r="K641" s="130"/>
      <c r="L641" s="127"/>
      <c r="M641" s="127"/>
      <c r="N641" s="127"/>
    </row>
    <row r="642" spans="1:14" s="131" customFormat="1" ht="15" x14ac:dyDescent="0.2">
      <c r="A642" s="231"/>
      <c r="B642" s="231"/>
      <c r="E642" s="130"/>
      <c r="F642" s="130"/>
      <c r="G642" s="130"/>
      <c r="H642" s="130"/>
      <c r="I642" s="130"/>
      <c r="J642" s="130"/>
      <c r="K642" s="130"/>
      <c r="L642" s="127"/>
      <c r="M642" s="127"/>
      <c r="N642" s="127"/>
    </row>
    <row r="643" spans="1:14" s="131" customFormat="1" ht="15" x14ac:dyDescent="0.2">
      <c r="A643" s="231"/>
      <c r="B643" s="231"/>
      <c r="E643" s="130"/>
      <c r="F643" s="130"/>
      <c r="G643" s="130"/>
      <c r="H643" s="130"/>
      <c r="I643" s="130"/>
      <c r="J643" s="130"/>
      <c r="K643" s="130"/>
      <c r="L643" s="127"/>
      <c r="M643" s="127"/>
      <c r="N643" s="127"/>
    </row>
    <row r="644" spans="1:14" s="131" customFormat="1" ht="15" x14ac:dyDescent="0.2">
      <c r="A644" s="231"/>
      <c r="B644" s="231"/>
      <c r="E644" s="130"/>
      <c r="F644" s="130"/>
      <c r="G644" s="130"/>
      <c r="H644" s="130"/>
      <c r="I644" s="130"/>
      <c r="J644" s="130"/>
      <c r="K644" s="130"/>
      <c r="L644" s="127"/>
      <c r="M644" s="127"/>
      <c r="N644" s="127"/>
    </row>
    <row r="645" spans="1:14" s="131" customFormat="1" ht="15" x14ac:dyDescent="0.2">
      <c r="A645" s="231"/>
      <c r="B645" s="231"/>
      <c r="E645" s="130"/>
      <c r="F645" s="130"/>
      <c r="G645" s="130"/>
      <c r="H645" s="130"/>
      <c r="I645" s="130"/>
      <c r="J645" s="130"/>
      <c r="K645" s="130"/>
      <c r="L645" s="127"/>
      <c r="M645" s="127"/>
      <c r="N645" s="127"/>
    </row>
    <row r="646" spans="1:14" s="131" customFormat="1" ht="15" x14ac:dyDescent="0.2">
      <c r="A646" s="231"/>
      <c r="B646" s="231"/>
      <c r="E646" s="130"/>
      <c r="F646" s="130"/>
      <c r="G646" s="130"/>
      <c r="H646" s="130"/>
      <c r="I646" s="130"/>
      <c r="J646" s="130"/>
      <c r="K646" s="130"/>
      <c r="L646" s="127"/>
      <c r="M646" s="127"/>
      <c r="N646" s="127"/>
    </row>
    <row r="647" spans="1:14" s="131" customFormat="1" ht="15" x14ac:dyDescent="0.2">
      <c r="A647" s="231"/>
      <c r="B647" s="231"/>
      <c r="E647" s="130"/>
      <c r="F647" s="130"/>
      <c r="G647" s="130"/>
      <c r="H647" s="130"/>
      <c r="I647" s="130"/>
      <c r="J647" s="130"/>
      <c r="K647" s="130"/>
      <c r="L647" s="127"/>
      <c r="M647" s="127"/>
      <c r="N647" s="127"/>
    </row>
    <row r="648" spans="1:14" s="131" customFormat="1" ht="15" x14ac:dyDescent="0.2">
      <c r="A648" s="231"/>
      <c r="B648" s="231"/>
      <c r="E648" s="130"/>
      <c r="F648" s="130"/>
      <c r="G648" s="130"/>
      <c r="H648" s="130"/>
      <c r="I648" s="130"/>
      <c r="J648" s="130"/>
      <c r="K648" s="130"/>
      <c r="L648" s="127"/>
      <c r="M648" s="127"/>
      <c r="N648" s="127"/>
    </row>
    <row r="649" spans="1:14" s="131" customFormat="1" ht="15" x14ac:dyDescent="0.2">
      <c r="A649" s="231"/>
      <c r="B649" s="231"/>
      <c r="E649" s="130"/>
      <c r="F649" s="130"/>
      <c r="G649" s="130"/>
      <c r="H649" s="130"/>
      <c r="I649" s="130"/>
      <c r="J649" s="130"/>
      <c r="K649" s="130"/>
      <c r="L649" s="127"/>
      <c r="M649" s="127"/>
      <c r="N649" s="127"/>
    </row>
    <row r="650" spans="1:14" s="131" customFormat="1" ht="15" x14ac:dyDescent="0.2">
      <c r="A650" s="231"/>
      <c r="B650" s="231"/>
      <c r="E650" s="130"/>
      <c r="F650" s="130"/>
      <c r="G650" s="130"/>
      <c r="H650" s="130"/>
      <c r="I650" s="130"/>
      <c r="J650" s="130"/>
      <c r="K650" s="130"/>
      <c r="L650" s="127"/>
      <c r="M650" s="127"/>
      <c r="N650" s="127"/>
    </row>
    <row r="651" spans="1:14" s="131" customFormat="1" ht="15" x14ac:dyDescent="0.2">
      <c r="A651" s="231"/>
      <c r="B651" s="231"/>
      <c r="E651" s="130"/>
      <c r="F651" s="130"/>
      <c r="G651" s="130"/>
      <c r="H651" s="130"/>
      <c r="I651" s="130"/>
      <c r="J651" s="130"/>
      <c r="K651" s="130"/>
      <c r="L651" s="127"/>
      <c r="M651" s="127"/>
      <c r="N651" s="127"/>
    </row>
    <row r="652" spans="1:14" s="131" customFormat="1" ht="15" x14ac:dyDescent="0.2">
      <c r="A652" s="231"/>
      <c r="B652" s="231"/>
      <c r="E652" s="130"/>
      <c r="F652" s="130"/>
      <c r="G652" s="130"/>
      <c r="H652" s="130"/>
      <c r="I652" s="130"/>
      <c r="J652" s="130"/>
      <c r="K652" s="130"/>
      <c r="L652" s="127"/>
      <c r="M652" s="127"/>
      <c r="N652" s="127"/>
    </row>
    <row r="653" spans="1:14" s="131" customFormat="1" ht="15" x14ac:dyDescent="0.2">
      <c r="A653" s="231"/>
      <c r="B653" s="231"/>
      <c r="E653" s="130"/>
      <c r="F653" s="130"/>
      <c r="G653" s="130"/>
      <c r="H653" s="130"/>
      <c r="I653" s="130"/>
      <c r="J653" s="130"/>
      <c r="K653" s="130"/>
      <c r="L653" s="127"/>
      <c r="M653" s="127"/>
      <c r="N653" s="127"/>
    </row>
    <row r="654" spans="1:14" s="131" customFormat="1" ht="15" x14ac:dyDescent="0.2">
      <c r="A654" s="231"/>
      <c r="B654" s="231"/>
      <c r="E654" s="130"/>
      <c r="F654" s="130"/>
      <c r="G654" s="130"/>
      <c r="H654" s="130"/>
      <c r="I654" s="130"/>
      <c r="J654" s="130"/>
      <c r="K654" s="130"/>
      <c r="L654" s="127"/>
      <c r="M654" s="127"/>
      <c r="N654" s="127"/>
    </row>
    <row r="655" spans="1:14" s="131" customFormat="1" ht="15" x14ac:dyDescent="0.2">
      <c r="A655" s="231"/>
      <c r="B655" s="231"/>
      <c r="E655" s="130"/>
      <c r="F655" s="130"/>
      <c r="G655" s="130"/>
      <c r="H655" s="130"/>
      <c r="I655" s="130"/>
      <c r="J655" s="130"/>
      <c r="K655" s="130"/>
      <c r="L655" s="127"/>
      <c r="M655" s="127"/>
      <c r="N655" s="127"/>
    </row>
    <row r="656" spans="1:14" s="131" customFormat="1" ht="15" x14ac:dyDescent="0.2">
      <c r="A656" s="231"/>
      <c r="B656" s="231"/>
      <c r="E656" s="130"/>
      <c r="F656" s="130"/>
      <c r="G656" s="130"/>
      <c r="H656" s="130"/>
      <c r="I656" s="130"/>
      <c r="J656" s="130"/>
      <c r="K656" s="130"/>
      <c r="L656" s="127"/>
      <c r="M656" s="127"/>
      <c r="N656" s="127"/>
    </row>
  </sheetData>
  <mergeCells count="13">
    <mergeCell ref="H53:I53"/>
    <mergeCell ref="H54:I54"/>
    <mergeCell ref="H58:I58"/>
    <mergeCell ref="H59:I59"/>
    <mergeCell ref="A1:L2"/>
    <mergeCell ref="H7:K7"/>
    <mergeCell ref="L7:N7"/>
    <mergeCell ref="L8:N8"/>
    <mergeCell ref="H9:H10"/>
    <mergeCell ref="I9:I10"/>
    <mergeCell ref="J9:K9"/>
    <mergeCell ref="L9:M9"/>
    <mergeCell ref="N9:N10"/>
  </mergeCells>
  <printOptions horizontalCentered="1"/>
  <pageMargins left="0.39370078740157483" right="0" top="0.59055118110236227" bottom="0.19685039370078741" header="0.51181102362204722" footer="0.51181102362204722"/>
  <pageSetup paperSize="9" scale="72" firstPageNumber="266" orientation="landscape" useFirstPageNumber="1" r:id="rId1"/>
  <headerFooter alignWithMargins="0">
    <oddFooter>&amp;L&amp;"-,Kurzíva"&amp;10Zastupitelstvo Olomouckého kraje 19. 6. 2017
5.1.- Rozpočet Olomouckého kraje 2016 - závěrečný účet
Příloha č.14: Financování hospodaření příspěvkových organizací Olomouckého kraje&amp;R&amp;"Arial,Kurzíva"&amp;10Strana &amp;P (celkem 500)</oddFooter>
  </headerFooter>
  <rowBreaks count="2" manualBreakCount="2">
    <brk id="26" max="13" man="1"/>
    <brk id="43" max="1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topLeftCell="A3" zoomScaleNormal="100"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58</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252</v>
      </c>
      <c r="F4" s="396"/>
      <c r="G4" s="396"/>
      <c r="H4" s="396"/>
      <c r="I4" s="396"/>
    </row>
    <row r="5" spans="1:10" ht="7.5" customHeight="1" x14ac:dyDescent="0.3">
      <c r="A5" s="242"/>
      <c r="E5" s="395" t="s">
        <v>131</v>
      </c>
      <c r="F5" s="395"/>
      <c r="G5" s="395"/>
      <c r="H5" s="395"/>
      <c r="I5" s="395"/>
    </row>
    <row r="6" spans="1:10" ht="19.5" x14ac:dyDescent="0.4">
      <c r="A6" s="240" t="s">
        <v>40</v>
      </c>
      <c r="C6" s="401">
        <v>848956</v>
      </c>
      <c r="D6" s="401"/>
      <c r="E6" s="401"/>
      <c r="F6" s="401"/>
      <c r="G6" s="401"/>
      <c r="H6" s="402" t="s">
        <v>253</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7699000</v>
      </c>
      <c r="F16" s="400"/>
      <c r="G16" s="258">
        <v>39978081.559999995</v>
      </c>
      <c r="H16" s="259">
        <v>38869183.229999997</v>
      </c>
      <c r="I16" s="259">
        <v>1108898.33</v>
      </c>
    </row>
    <row r="17" spans="1:10" ht="20.25" customHeight="1" x14ac:dyDescent="0.35">
      <c r="A17" s="255"/>
      <c r="E17" s="260"/>
      <c r="F17" s="260"/>
      <c r="G17" s="260"/>
      <c r="H17" s="260"/>
      <c r="I17" s="260"/>
    </row>
    <row r="18" spans="1:10" ht="19.5" x14ac:dyDescent="0.4">
      <c r="A18" s="257" t="s">
        <v>142</v>
      </c>
      <c r="B18" s="261"/>
      <c r="C18" s="261"/>
      <c r="D18" s="261"/>
      <c r="E18" s="399">
        <v>7787000</v>
      </c>
      <c r="F18" s="400"/>
      <c r="G18" s="258">
        <v>40005215.520000003</v>
      </c>
      <c r="H18" s="259">
        <v>38771484.520000003</v>
      </c>
      <c r="I18" s="259">
        <v>1233731</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17320</v>
      </c>
      <c r="H22" s="270">
        <v>0</v>
      </c>
      <c r="I22" s="270">
        <v>17320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9813.9600000083447</v>
      </c>
      <c r="H24" s="273">
        <f>H18-H16-H22</f>
        <v>-97698.709999993443</v>
      </c>
      <c r="I24" s="273">
        <f>I18-I16-I22</f>
        <v>107512.66999999993</v>
      </c>
      <c r="J24" s="274"/>
    </row>
    <row r="25" spans="1:10" s="275" customFormat="1" ht="18.95" customHeight="1" x14ac:dyDescent="0.3">
      <c r="A25" s="272" t="s">
        <v>146</v>
      </c>
      <c r="B25" s="272"/>
      <c r="C25" s="272"/>
      <c r="D25" s="272"/>
      <c r="E25" s="272"/>
      <c r="F25" s="272"/>
      <c r="G25" s="276">
        <f>G24-G26</f>
        <v>-5083.0399999916553</v>
      </c>
      <c r="H25" s="277">
        <f>H24-H26</f>
        <v>-112595.70999999344</v>
      </c>
      <c r="I25" s="277">
        <f>I24-I26</f>
        <v>107512.66999999993</v>
      </c>
      <c r="J25" s="278"/>
    </row>
    <row r="26" spans="1:10" s="275" customFormat="1" ht="15" x14ac:dyDescent="0.3">
      <c r="A26" s="272" t="s">
        <v>147</v>
      </c>
      <c r="B26" s="272"/>
      <c r="C26" s="272"/>
      <c r="D26" s="272"/>
      <c r="E26" s="272"/>
      <c r="F26" s="272"/>
      <c r="G26" s="276">
        <f>H26+I26</f>
        <v>14897</v>
      </c>
      <c r="H26" s="277">
        <v>14897</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0</v>
      </c>
      <c r="H29" s="281"/>
      <c r="I29" s="280"/>
      <c r="J29" s="282"/>
    </row>
    <row r="30" spans="1:10" s="275" customFormat="1" ht="18.75" x14ac:dyDescent="0.4">
      <c r="A30" s="284"/>
      <c r="B30" s="284"/>
      <c r="C30" s="285"/>
      <c r="D30" s="286"/>
      <c r="E30" s="287" t="s">
        <v>151</v>
      </c>
      <c r="F30" s="288" t="s">
        <v>152</v>
      </c>
      <c r="G30" s="289">
        <v>0</v>
      </c>
      <c r="H30" s="281"/>
      <c r="I30" s="280"/>
    </row>
    <row r="31" spans="1:10" s="275" customFormat="1" ht="18.75" x14ac:dyDescent="0.4">
      <c r="A31" s="284"/>
      <c r="B31" s="284"/>
      <c r="C31" s="290"/>
      <c r="D31" s="286"/>
      <c r="E31" s="291"/>
      <c r="F31" s="288" t="s">
        <v>153</v>
      </c>
      <c r="G31" s="289">
        <v>0</v>
      </c>
      <c r="H31" s="281"/>
      <c r="I31" s="280"/>
    </row>
    <row r="32" spans="1:10" s="275" customFormat="1" ht="18.75" x14ac:dyDescent="0.4">
      <c r="A32" s="284"/>
      <c r="B32" s="292"/>
      <c r="C32" s="390" t="s">
        <v>154</v>
      </c>
      <c r="D32" s="390"/>
      <c r="E32" s="390"/>
      <c r="F32" s="390"/>
      <c r="G32" s="283">
        <f>G26</f>
        <v>14897</v>
      </c>
      <c r="H32" s="281"/>
      <c r="I32" s="280"/>
    </row>
    <row r="33" spans="1:10" ht="20.25" customHeight="1" x14ac:dyDescent="0.3">
      <c r="A33" s="293"/>
      <c r="B33" s="391" t="s">
        <v>323</v>
      </c>
      <c r="C33" s="391"/>
      <c r="D33" s="391"/>
      <c r="E33" s="391"/>
      <c r="F33" s="391"/>
      <c r="G33" s="58">
        <v>44703</v>
      </c>
      <c r="H33" s="293"/>
      <c r="I33" s="293"/>
      <c r="J33" s="133"/>
    </row>
    <row r="34" spans="1:10" ht="38.25" customHeight="1" x14ac:dyDescent="0.2">
      <c r="A34" s="392" t="s">
        <v>218</v>
      </c>
      <c r="B34" s="392"/>
      <c r="C34" s="392"/>
      <c r="D34" s="392"/>
      <c r="E34" s="392"/>
      <c r="F34" s="392"/>
      <c r="G34" s="392"/>
      <c r="H34" s="392"/>
      <c r="I34" s="392"/>
      <c r="J34" s="13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0</v>
      </c>
      <c r="G37" s="300">
        <v>0</v>
      </c>
      <c r="H37" s="301"/>
      <c r="I37" s="302" t="s">
        <v>233</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797011</v>
      </c>
      <c r="G41" s="300">
        <v>797011</v>
      </c>
      <c r="H41" s="301"/>
      <c r="I41" s="302">
        <v>1</v>
      </c>
      <c r="J41" s="138"/>
    </row>
    <row r="42" spans="1:10" ht="16.5" x14ac:dyDescent="0.35">
      <c r="A42" s="298" t="s">
        <v>164</v>
      </c>
      <c r="B42" s="255"/>
      <c r="C42" s="255"/>
      <c r="D42" s="248"/>
      <c r="E42" s="248"/>
      <c r="F42" s="300">
        <v>0</v>
      </c>
      <c r="G42" s="300">
        <v>0</v>
      </c>
      <c r="H42" s="301"/>
      <c r="I42" s="302" t="s">
        <v>233</v>
      </c>
      <c r="J42" s="138"/>
    </row>
    <row r="43" spans="1:10" hidden="1" x14ac:dyDescent="0.2">
      <c r="A43" s="385" t="s">
        <v>165</v>
      </c>
      <c r="B43" s="386"/>
      <c r="C43" s="386"/>
      <c r="D43" s="386"/>
      <c r="E43" s="386"/>
      <c r="F43" s="386"/>
      <c r="G43" s="386"/>
      <c r="H43" s="386"/>
      <c r="I43" s="386"/>
      <c r="J43" s="138"/>
    </row>
    <row r="44" spans="1:10" ht="27"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20300</v>
      </c>
      <c r="F50" s="329">
        <v>25000</v>
      </c>
      <c r="G50" s="330">
        <v>0</v>
      </c>
      <c r="H50" s="330">
        <f>E50+F50-G50</f>
        <v>45300</v>
      </c>
      <c r="I50" s="331">
        <v>45300</v>
      </c>
      <c r="J50" s="332"/>
    </row>
    <row r="51" spans="1:10" x14ac:dyDescent="0.2">
      <c r="A51" s="333"/>
      <c r="B51" s="334"/>
      <c r="C51" s="334" t="s">
        <v>2</v>
      </c>
      <c r="D51" s="334"/>
      <c r="E51" s="335">
        <v>518610.56</v>
      </c>
      <c r="F51" s="336">
        <v>334150.98</v>
      </c>
      <c r="G51" s="337">
        <v>193814</v>
      </c>
      <c r="H51" s="337">
        <f>E51+F51-G51</f>
        <v>658947.54</v>
      </c>
      <c r="I51" s="338">
        <v>608477.72</v>
      </c>
      <c r="J51" s="332"/>
    </row>
    <row r="52" spans="1:10" x14ac:dyDescent="0.2">
      <c r="A52" s="333"/>
      <c r="B52" s="334"/>
      <c r="C52" s="334" t="s">
        <v>153</v>
      </c>
      <c r="D52" s="334"/>
      <c r="E52" s="335">
        <v>628264.55000000005</v>
      </c>
      <c r="F52" s="336">
        <v>239239.44</v>
      </c>
      <c r="G52" s="337">
        <v>187672.75</v>
      </c>
      <c r="H52" s="337">
        <f>E52+F52-G52</f>
        <v>679831.24</v>
      </c>
      <c r="I52" s="338">
        <v>679831.24</v>
      </c>
      <c r="J52" s="332"/>
    </row>
    <row r="53" spans="1:10" x14ac:dyDescent="0.2">
      <c r="A53" s="333"/>
      <c r="B53" s="334"/>
      <c r="C53" s="334" t="s">
        <v>174</v>
      </c>
      <c r="D53" s="334"/>
      <c r="E53" s="335">
        <v>827335.37</v>
      </c>
      <c r="F53" s="336">
        <v>1266695</v>
      </c>
      <c r="G53" s="337">
        <v>1357237.4</v>
      </c>
      <c r="H53" s="337">
        <f>E53+F53-G53</f>
        <v>736792.9700000002</v>
      </c>
      <c r="I53" s="338">
        <v>736792.97</v>
      </c>
      <c r="J53" s="332"/>
    </row>
    <row r="54" spans="1:10" ht="18.75" thickBot="1" x14ac:dyDescent="0.4">
      <c r="A54" s="339" t="s">
        <v>0</v>
      </c>
      <c r="B54" s="340"/>
      <c r="C54" s="340"/>
      <c r="D54" s="340"/>
      <c r="E54" s="341">
        <f>E50+E51+E52+E53</f>
        <v>1994510.48</v>
      </c>
      <c r="F54" s="342">
        <f>F50+F51+F52+F53</f>
        <v>1865085.42</v>
      </c>
      <c r="G54" s="343">
        <f>G50+G51+G52+G53</f>
        <v>1738724.15</v>
      </c>
      <c r="H54" s="343">
        <f>H50+H51+H52+H53</f>
        <v>2120871.75</v>
      </c>
      <c r="I54" s="344">
        <f>SUM(I50:I53)</f>
        <v>2070401.93</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E13:F13"/>
    <mergeCell ref="H13:I13"/>
    <mergeCell ref="E16:F16"/>
    <mergeCell ref="E18:F18"/>
    <mergeCell ref="C6:G6"/>
    <mergeCell ref="H6:I6"/>
    <mergeCell ref="E7:I7"/>
    <mergeCell ref="E11:F11"/>
    <mergeCell ref="E12:F12"/>
    <mergeCell ref="A2:D2"/>
    <mergeCell ref="E2:I2"/>
    <mergeCell ref="E3:I3"/>
    <mergeCell ref="E4:I4"/>
    <mergeCell ref="E5:I5"/>
    <mergeCell ref="A43:I43"/>
    <mergeCell ref="B44:I44"/>
    <mergeCell ref="H45:I45"/>
    <mergeCell ref="F47:F48"/>
    <mergeCell ref="C29:E29"/>
    <mergeCell ref="C32:F32"/>
    <mergeCell ref="B33:F33"/>
    <mergeCell ref="A34:I34"/>
  </mergeCells>
  <printOptions horizontalCentered="1"/>
  <pageMargins left="0.78740157480314965" right="0" top="0.59055118110236227" bottom="0.59055118110236227" header="0.51181102362204722" footer="0.51181102362204722"/>
  <pageSetup paperSize="9" scale="83" firstPageNumber="277"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topLeftCell="A16" zoomScaleNormal="100"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60</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254</v>
      </c>
      <c r="F4" s="396"/>
      <c r="G4" s="396"/>
      <c r="H4" s="396"/>
      <c r="I4" s="396"/>
    </row>
    <row r="5" spans="1:10" ht="7.5" customHeight="1" x14ac:dyDescent="0.3">
      <c r="A5" s="242"/>
      <c r="E5" s="395" t="s">
        <v>131</v>
      </c>
      <c r="F5" s="395"/>
      <c r="G5" s="395"/>
      <c r="H5" s="395"/>
      <c r="I5" s="395"/>
    </row>
    <row r="6" spans="1:10" ht="19.5" x14ac:dyDescent="0.4">
      <c r="A6" s="240" t="s">
        <v>40</v>
      </c>
      <c r="C6" s="401">
        <v>601781</v>
      </c>
      <c r="D6" s="401"/>
      <c r="E6" s="401"/>
      <c r="F6" s="401"/>
      <c r="G6" s="401"/>
      <c r="H6" s="402" t="s">
        <v>255</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13220000</v>
      </c>
      <c r="F16" s="400"/>
      <c r="G16" s="258">
        <v>57421085.119999997</v>
      </c>
      <c r="H16" s="259">
        <v>56918534.599999994</v>
      </c>
      <c r="I16" s="259">
        <v>502550.52</v>
      </c>
    </row>
    <row r="17" spans="1:10" ht="20.25" customHeight="1" x14ac:dyDescent="0.35">
      <c r="A17" s="255"/>
      <c r="E17" s="260"/>
      <c r="F17" s="260"/>
      <c r="G17" s="260"/>
      <c r="H17" s="260"/>
      <c r="I17" s="260"/>
    </row>
    <row r="18" spans="1:10" ht="19.5" x14ac:dyDescent="0.4">
      <c r="A18" s="257" t="s">
        <v>142</v>
      </c>
      <c r="B18" s="261"/>
      <c r="C18" s="261"/>
      <c r="D18" s="261"/>
      <c r="E18" s="399">
        <v>13248000</v>
      </c>
      <c r="F18" s="400"/>
      <c r="G18" s="258">
        <v>58043073.800000004</v>
      </c>
      <c r="H18" s="259">
        <v>56835730.760000005</v>
      </c>
      <c r="I18" s="259">
        <v>1207343.04</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156990</v>
      </c>
      <c r="H22" s="270">
        <v>45527</v>
      </c>
      <c r="I22" s="270">
        <v>111463</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464998.68000000715</v>
      </c>
      <c r="H24" s="273">
        <f>H18-H16-H22</f>
        <v>-128330.83999998868</v>
      </c>
      <c r="I24" s="273">
        <f>I18-I16-I22</f>
        <v>593329.52</v>
      </c>
      <c r="J24" s="274"/>
    </row>
    <row r="25" spans="1:10" s="275" customFormat="1" ht="18.95" customHeight="1" x14ac:dyDescent="0.3">
      <c r="A25" s="272" t="s">
        <v>146</v>
      </c>
      <c r="B25" s="272"/>
      <c r="C25" s="272"/>
      <c r="D25" s="272"/>
      <c r="E25" s="272"/>
      <c r="F25" s="272"/>
      <c r="G25" s="276">
        <f>G24-G26</f>
        <v>304623.12000000715</v>
      </c>
      <c r="H25" s="277">
        <f>H24-H26</f>
        <v>-288706.39999998867</v>
      </c>
      <c r="I25" s="277">
        <f>I24-I26</f>
        <v>593329.52</v>
      </c>
      <c r="J25" s="278"/>
    </row>
    <row r="26" spans="1:10" s="275" customFormat="1" ht="15" x14ac:dyDescent="0.3">
      <c r="A26" s="272" t="s">
        <v>147</v>
      </c>
      <c r="B26" s="272"/>
      <c r="C26" s="272"/>
      <c r="D26" s="272"/>
      <c r="E26" s="272"/>
      <c r="F26" s="272"/>
      <c r="G26" s="276">
        <f>H26+I26</f>
        <v>160375.56</v>
      </c>
      <c r="H26" s="277">
        <v>160375.56</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304623.12</v>
      </c>
      <c r="H29" s="281"/>
      <c r="I29" s="280"/>
      <c r="J29" s="282"/>
    </row>
    <row r="30" spans="1:10" s="275" customFormat="1" ht="18.75" x14ac:dyDescent="0.4">
      <c r="A30" s="284"/>
      <c r="B30" s="284"/>
      <c r="C30" s="285"/>
      <c r="D30" s="286"/>
      <c r="E30" s="287" t="s">
        <v>151</v>
      </c>
      <c r="F30" s="288" t="s">
        <v>152</v>
      </c>
      <c r="G30" s="289">
        <v>10000</v>
      </c>
      <c r="H30" s="281"/>
      <c r="I30" s="280"/>
    </row>
    <row r="31" spans="1:10" s="275" customFormat="1" ht="18.75" x14ac:dyDescent="0.4">
      <c r="A31" s="284"/>
      <c r="B31" s="284"/>
      <c r="C31" s="290"/>
      <c r="D31" s="286"/>
      <c r="E31" s="291"/>
      <c r="F31" s="288" t="s">
        <v>153</v>
      </c>
      <c r="G31" s="289">
        <v>294623.12</v>
      </c>
      <c r="H31" s="281"/>
      <c r="I31" s="280"/>
    </row>
    <row r="32" spans="1:10" s="275" customFormat="1" ht="18.75" x14ac:dyDescent="0.4">
      <c r="A32" s="284"/>
      <c r="B32" s="292"/>
      <c r="C32" s="390" t="s">
        <v>154</v>
      </c>
      <c r="D32" s="390"/>
      <c r="E32" s="390"/>
      <c r="F32" s="390"/>
      <c r="G32" s="283">
        <f>G26</f>
        <v>160375.56</v>
      </c>
      <c r="H32" s="281"/>
      <c r="I32" s="232"/>
    </row>
    <row r="33" spans="1:10" ht="20.25" customHeight="1" x14ac:dyDescent="0.3">
      <c r="A33" s="293"/>
      <c r="B33" s="391" t="s">
        <v>323</v>
      </c>
      <c r="C33" s="391"/>
      <c r="D33" s="391"/>
      <c r="E33" s="391"/>
      <c r="F33" s="391"/>
      <c r="G33" s="58">
        <v>2652869.54</v>
      </c>
      <c r="H33" s="293"/>
      <c r="I33" s="58"/>
      <c r="J33" s="229"/>
    </row>
    <row r="34" spans="1:10" ht="38.25" customHeight="1" x14ac:dyDescent="0.2">
      <c r="A34" s="392" t="s">
        <v>203</v>
      </c>
      <c r="B34" s="392"/>
      <c r="C34" s="392"/>
      <c r="D34" s="392"/>
      <c r="E34" s="392"/>
      <c r="F34" s="392"/>
      <c r="G34" s="392"/>
      <c r="H34" s="392"/>
      <c r="I34" s="392"/>
      <c r="J34" s="35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100000</v>
      </c>
      <c r="G37" s="300">
        <v>19750</v>
      </c>
      <c r="H37" s="301"/>
      <c r="I37" s="302">
        <v>0.19750000000000001</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3390744</v>
      </c>
      <c r="G41" s="300">
        <v>3390744</v>
      </c>
      <c r="H41" s="301"/>
      <c r="I41" s="302">
        <v>1</v>
      </c>
      <c r="J41" s="138"/>
    </row>
    <row r="42" spans="1:10" ht="16.5" x14ac:dyDescent="0.35">
      <c r="A42" s="298" t="s">
        <v>164</v>
      </c>
      <c r="B42" s="255"/>
      <c r="C42" s="255"/>
      <c r="D42" s="248"/>
      <c r="E42" s="248"/>
      <c r="F42" s="300">
        <v>840000</v>
      </c>
      <c r="G42" s="300">
        <v>840000</v>
      </c>
      <c r="H42" s="301"/>
      <c r="I42" s="302">
        <v>1</v>
      </c>
      <c r="J42" s="138"/>
    </row>
    <row r="43" spans="1:10" hidden="1" x14ac:dyDescent="0.2">
      <c r="A43" s="385" t="s">
        <v>165</v>
      </c>
      <c r="B43" s="386"/>
      <c r="C43" s="386"/>
      <c r="D43" s="386"/>
      <c r="E43" s="386"/>
      <c r="F43" s="386"/>
      <c r="G43" s="386"/>
      <c r="H43" s="386"/>
      <c r="I43" s="386"/>
      <c r="J43" s="138"/>
    </row>
    <row r="44" spans="1:10" ht="27"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26000</v>
      </c>
      <c r="F50" s="329">
        <v>40000</v>
      </c>
      <c r="G50" s="330">
        <v>0</v>
      </c>
      <c r="H50" s="330">
        <f>E50+F50-G50</f>
        <v>66000</v>
      </c>
      <c r="I50" s="331">
        <v>66000</v>
      </c>
      <c r="J50" s="332"/>
    </row>
    <row r="51" spans="1:10" x14ac:dyDescent="0.2">
      <c r="A51" s="333"/>
      <c r="B51" s="334"/>
      <c r="C51" s="334" t="s">
        <v>2</v>
      </c>
      <c r="D51" s="334"/>
      <c r="E51" s="335">
        <v>421134.45</v>
      </c>
      <c r="F51" s="336">
        <v>461439.02</v>
      </c>
      <c r="G51" s="337">
        <v>216762</v>
      </c>
      <c r="H51" s="337">
        <f>E51+F51-G51</f>
        <v>665811.47</v>
      </c>
      <c r="I51" s="338">
        <v>635224.44999999995</v>
      </c>
      <c r="J51" s="332"/>
    </row>
    <row r="52" spans="1:10" x14ac:dyDescent="0.2">
      <c r="A52" s="333"/>
      <c r="B52" s="334"/>
      <c r="C52" s="334" t="s">
        <v>153</v>
      </c>
      <c r="D52" s="334"/>
      <c r="E52" s="335">
        <v>646838.69999999995</v>
      </c>
      <c r="F52" s="336">
        <v>650035.56000000006</v>
      </c>
      <c r="G52" s="337">
        <v>391000</v>
      </c>
      <c r="H52" s="337">
        <f>E52+F52-G52</f>
        <v>905874.26</v>
      </c>
      <c r="I52" s="338">
        <v>556575.65</v>
      </c>
      <c r="J52" s="332"/>
    </row>
    <row r="53" spans="1:10" x14ac:dyDescent="0.2">
      <c r="A53" s="333"/>
      <c r="B53" s="334"/>
      <c r="C53" s="334" t="s">
        <v>174</v>
      </c>
      <c r="D53" s="334"/>
      <c r="E53" s="335">
        <v>636733.23</v>
      </c>
      <c r="F53" s="336">
        <v>4347012</v>
      </c>
      <c r="G53" s="337">
        <v>4300557</v>
      </c>
      <c r="H53" s="337">
        <f>E53+F53-G53</f>
        <v>683188.23000000045</v>
      </c>
      <c r="I53" s="338">
        <v>683188.23</v>
      </c>
      <c r="J53" s="332"/>
    </row>
    <row r="54" spans="1:10" ht="18.75" thickBot="1" x14ac:dyDescent="0.4">
      <c r="A54" s="339" t="s">
        <v>0</v>
      </c>
      <c r="B54" s="340"/>
      <c r="C54" s="340"/>
      <c r="D54" s="340"/>
      <c r="E54" s="341">
        <f>E50+E51+E52+E53</f>
        <v>1730706.38</v>
      </c>
      <c r="F54" s="342">
        <f>F50+F51+F52+F53</f>
        <v>5498486.5800000001</v>
      </c>
      <c r="G54" s="343">
        <f>G50+G51+G52+G53</f>
        <v>4908319</v>
      </c>
      <c r="H54" s="343">
        <f>H50+H51+H52+H53</f>
        <v>2320873.9600000004</v>
      </c>
      <c r="I54" s="344">
        <f>SUM(I50:I53)</f>
        <v>1940988.33</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E13:F13"/>
    <mergeCell ref="H13:I13"/>
    <mergeCell ref="E16:F16"/>
    <mergeCell ref="E18:F18"/>
    <mergeCell ref="C6:G6"/>
    <mergeCell ref="H6:I6"/>
    <mergeCell ref="E7:I7"/>
    <mergeCell ref="E11:F11"/>
    <mergeCell ref="E12:F12"/>
    <mergeCell ref="A2:D2"/>
    <mergeCell ref="E2:I2"/>
    <mergeCell ref="E3:I3"/>
    <mergeCell ref="E4:I4"/>
    <mergeCell ref="E5:I5"/>
    <mergeCell ref="A43:I43"/>
    <mergeCell ref="B44:I44"/>
    <mergeCell ref="H45:I45"/>
    <mergeCell ref="F47:F48"/>
    <mergeCell ref="C29:E29"/>
    <mergeCell ref="C32:F32"/>
    <mergeCell ref="B33:F33"/>
    <mergeCell ref="A34:I34"/>
  </mergeCells>
  <printOptions horizontalCentered="1"/>
  <pageMargins left="0.78740157480314965" right="0" top="0.59055118110236227" bottom="0.59055118110236227" header="0.51181102362204722" footer="0.51181102362204722"/>
  <pageSetup paperSize="9" scale="83" firstPageNumber="278"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250"/>
  <sheetViews>
    <sheetView view="pageBreakPreview" topLeftCell="A13" zoomScaleNormal="100"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1" width="10.140625" style="133" bestFit="1" customWidth="1"/>
    <col min="12"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63</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256</v>
      </c>
      <c r="F4" s="396"/>
      <c r="G4" s="396"/>
      <c r="H4" s="396"/>
      <c r="I4" s="396"/>
    </row>
    <row r="5" spans="1:10" ht="7.5" customHeight="1" x14ac:dyDescent="0.3">
      <c r="A5" s="242"/>
      <c r="E5" s="395" t="s">
        <v>131</v>
      </c>
      <c r="F5" s="395"/>
      <c r="G5" s="395"/>
      <c r="H5" s="395"/>
      <c r="I5" s="395"/>
    </row>
    <row r="6" spans="1:10" ht="19.5" x14ac:dyDescent="0.4">
      <c r="A6" s="240" t="s">
        <v>40</v>
      </c>
      <c r="C6" s="401" t="s">
        <v>62</v>
      </c>
      <c r="D6" s="401"/>
      <c r="E6" s="401"/>
      <c r="F6" s="401"/>
      <c r="G6" s="401"/>
      <c r="H6" s="402" t="s">
        <v>257</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8119000</v>
      </c>
      <c r="F16" s="400"/>
      <c r="G16" s="258">
        <v>59492834.330000006</v>
      </c>
      <c r="H16" s="259">
        <v>57542447.160000004</v>
      </c>
      <c r="I16" s="259">
        <v>1950387.17</v>
      </c>
    </row>
    <row r="17" spans="1:10" ht="20.25" customHeight="1" x14ac:dyDescent="0.35">
      <c r="A17" s="255"/>
      <c r="E17" s="260"/>
      <c r="F17" s="260"/>
      <c r="G17" s="260"/>
      <c r="H17" s="260"/>
      <c r="I17" s="260"/>
    </row>
    <row r="18" spans="1:10" ht="19.5" x14ac:dyDescent="0.4">
      <c r="A18" s="257" t="s">
        <v>142</v>
      </c>
      <c r="B18" s="261"/>
      <c r="C18" s="261"/>
      <c r="D18" s="261"/>
      <c r="E18" s="399">
        <v>8122000</v>
      </c>
      <c r="F18" s="400"/>
      <c r="G18" s="258">
        <v>59653280.789999999</v>
      </c>
      <c r="H18" s="259">
        <v>57250572.310000002</v>
      </c>
      <c r="I18" s="259">
        <v>2402708.48</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17710</v>
      </c>
      <c r="H22" s="270">
        <v>0</v>
      </c>
      <c r="I22" s="270">
        <v>17710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142736.45999999344</v>
      </c>
      <c r="H24" s="273">
        <f>H18-H16-H22</f>
        <v>-291874.85000000149</v>
      </c>
      <c r="I24" s="273">
        <f>I18-I16-I22</f>
        <v>434611.31000000006</v>
      </c>
      <c r="J24" s="274"/>
    </row>
    <row r="25" spans="1:10" s="275" customFormat="1" ht="18.95" customHeight="1" x14ac:dyDescent="0.3">
      <c r="A25" s="272" t="s">
        <v>146</v>
      </c>
      <c r="B25" s="272"/>
      <c r="C25" s="272"/>
      <c r="D25" s="272"/>
      <c r="E25" s="272"/>
      <c r="F25" s="272"/>
      <c r="G25" s="276">
        <f>G24-G26</f>
        <v>140252.45999999344</v>
      </c>
      <c r="H25" s="277">
        <f>H24-H26</f>
        <v>-294358.85000000149</v>
      </c>
      <c r="I25" s="277">
        <f>I24-I26</f>
        <v>434611.31000000006</v>
      </c>
      <c r="J25" s="278"/>
    </row>
    <row r="26" spans="1:10" s="275" customFormat="1" ht="15" x14ac:dyDescent="0.3">
      <c r="A26" s="272" t="s">
        <v>147</v>
      </c>
      <c r="B26" s="272"/>
      <c r="C26" s="272"/>
      <c r="D26" s="272"/>
      <c r="E26" s="272"/>
      <c r="F26" s="272"/>
      <c r="G26" s="276">
        <f>H26+I26</f>
        <v>2484</v>
      </c>
      <c r="H26" s="277">
        <v>2484</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134475.35</v>
      </c>
      <c r="H29" s="281"/>
      <c r="I29" s="280"/>
      <c r="J29" s="282"/>
    </row>
    <row r="30" spans="1:10" s="275" customFormat="1" ht="18.75" x14ac:dyDescent="0.4">
      <c r="A30" s="284"/>
      <c r="B30" s="284"/>
      <c r="C30" s="285"/>
      <c r="D30" s="286"/>
      <c r="E30" s="287" t="s">
        <v>151</v>
      </c>
      <c r="F30" s="288" t="s">
        <v>152</v>
      </c>
      <c r="G30" s="289">
        <v>15000</v>
      </c>
      <c r="H30" s="281"/>
      <c r="I30" s="280"/>
    </row>
    <row r="31" spans="1:10" s="275" customFormat="1" ht="18.75" x14ac:dyDescent="0.4">
      <c r="A31" s="284"/>
      <c r="B31" s="284"/>
      <c r="C31" s="290"/>
      <c r="D31" s="286"/>
      <c r="E31" s="291"/>
      <c r="F31" s="288" t="s">
        <v>153</v>
      </c>
      <c r="G31" s="289">
        <v>119475.35</v>
      </c>
      <c r="H31" s="281"/>
      <c r="I31" s="280"/>
    </row>
    <row r="32" spans="1:10" s="275" customFormat="1" ht="18.75" x14ac:dyDescent="0.4">
      <c r="A32" s="284"/>
      <c r="B32" s="292"/>
      <c r="C32" s="390" t="s">
        <v>154</v>
      </c>
      <c r="D32" s="390"/>
      <c r="E32" s="390"/>
      <c r="F32" s="390"/>
      <c r="G32" s="283">
        <f>G26</f>
        <v>2484</v>
      </c>
      <c r="H32" s="281"/>
      <c r="I32" s="280"/>
    </row>
    <row r="33" spans="1:11" ht="20.25" customHeight="1" x14ac:dyDescent="0.3">
      <c r="A33" s="293"/>
      <c r="B33" s="391" t="s">
        <v>323</v>
      </c>
      <c r="C33" s="391"/>
      <c r="D33" s="391"/>
      <c r="E33" s="391"/>
      <c r="F33" s="391"/>
      <c r="G33" s="58">
        <v>15153.39</v>
      </c>
      <c r="H33" s="293"/>
      <c r="I33" s="293"/>
      <c r="J33" s="133"/>
    </row>
    <row r="34" spans="1:11" ht="55.5" customHeight="1" x14ac:dyDescent="0.2">
      <c r="A34" s="392" t="s">
        <v>216</v>
      </c>
      <c r="B34" s="392"/>
      <c r="C34" s="392"/>
      <c r="D34" s="392"/>
      <c r="E34" s="392"/>
      <c r="F34" s="392"/>
      <c r="G34" s="392"/>
      <c r="H34" s="392"/>
      <c r="I34" s="392"/>
      <c r="J34" s="356"/>
      <c r="K34" s="357"/>
    </row>
    <row r="35" spans="1:11" ht="18.95" customHeight="1" x14ac:dyDescent="0.4">
      <c r="A35" s="253" t="s">
        <v>155</v>
      </c>
      <c r="B35" s="253" t="s">
        <v>156</v>
      </c>
      <c r="C35" s="253"/>
      <c r="D35" s="294"/>
      <c r="E35" s="256"/>
      <c r="F35" s="261"/>
      <c r="G35" s="295"/>
      <c r="H35" s="248"/>
      <c r="I35" s="248"/>
      <c r="J35" s="138"/>
      <c r="K35" s="229"/>
    </row>
    <row r="36" spans="1:11" ht="18.75" x14ac:dyDescent="0.4">
      <c r="A36" s="253"/>
      <c r="B36" s="253"/>
      <c r="C36" s="253"/>
      <c r="D36" s="294"/>
      <c r="F36" s="296" t="s">
        <v>157</v>
      </c>
      <c r="G36" s="250" t="s">
        <v>134</v>
      </c>
      <c r="H36" s="248"/>
      <c r="I36" s="297" t="s">
        <v>158</v>
      </c>
      <c r="J36" s="138"/>
    </row>
    <row r="37" spans="1:11" ht="16.5" x14ac:dyDescent="0.35">
      <c r="A37" s="298" t="s">
        <v>159</v>
      </c>
      <c r="B37" s="299"/>
      <c r="C37" s="255"/>
      <c r="D37" s="299"/>
      <c r="E37" s="256"/>
      <c r="F37" s="300">
        <v>0</v>
      </c>
      <c r="G37" s="300">
        <v>0</v>
      </c>
      <c r="H37" s="301"/>
      <c r="I37" s="302" t="s">
        <v>233</v>
      </c>
      <c r="J37" s="138"/>
    </row>
    <row r="38" spans="1:11" ht="16.5" hidden="1" x14ac:dyDescent="0.35">
      <c r="A38" s="298" t="s">
        <v>160</v>
      </c>
      <c r="B38" s="299"/>
      <c r="C38" s="255"/>
      <c r="D38" s="303"/>
      <c r="E38" s="303"/>
      <c r="F38" s="300">
        <v>0</v>
      </c>
      <c r="G38" s="300">
        <v>0</v>
      </c>
      <c r="H38" s="301"/>
      <c r="I38" s="302" t="e">
        <v>#DIV/0!</v>
      </c>
      <c r="J38" s="138"/>
    </row>
    <row r="39" spans="1:11" ht="16.5" hidden="1" x14ac:dyDescent="0.35">
      <c r="A39" s="298" t="s">
        <v>161</v>
      </c>
      <c r="B39" s="299"/>
      <c r="C39" s="255"/>
      <c r="D39" s="303"/>
      <c r="E39" s="303"/>
      <c r="F39" s="300">
        <v>0</v>
      </c>
      <c r="G39" s="300">
        <v>0</v>
      </c>
      <c r="H39" s="301"/>
      <c r="I39" s="302" t="e">
        <v>#DIV/0!</v>
      </c>
      <c r="J39" s="138"/>
    </row>
    <row r="40" spans="1:11" ht="16.5" x14ac:dyDescent="0.35">
      <c r="A40" s="298" t="s">
        <v>162</v>
      </c>
      <c r="B40" s="299"/>
      <c r="C40" s="255"/>
      <c r="D40" s="303"/>
      <c r="E40" s="303"/>
      <c r="F40" s="300">
        <v>0</v>
      </c>
      <c r="G40" s="300">
        <v>0</v>
      </c>
      <c r="H40" s="301"/>
      <c r="I40" s="302" t="s">
        <v>233</v>
      </c>
      <c r="J40" s="138"/>
    </row>
    <row r="41" spans="1:11" ht="16.5" x14ac:dyDescent="0.35">
      <c r="A41" s="298" t="s">
        <v>163</v>
      </c>
      <c r="B41" s="299"/>
      <c r="C41" s="255"/>
      <c r="D41" s="256"/>
      <c r="E41" s="256"/>
      <c r="F41" s="300">
        <v>849000</v>
      </c>
      <c r="G41" s="300">
        <v>849000</v>
      </c>
      <c r="H41" s="301"/>
      <c r="I41" s="302">
        <v>1</v>
      </c>
      <c r="J41" s="138"/>
    </row>
    <row r="42" spans="1:11" ht="16.5" x14ac:dyDescent="0.35">
      <c r="A42" s="298" t="s">
        <v>164</v>
      </c>
      <c r="B42" s="255"/>
      <c r="C42" s="255"/>
      <c r="D42" s="248"/>
      <c r="E42" s="248"/>
      <c r="F42" s="300">
        <v>0</v>
      </c>
      <c r="G42" s="300">
        <v>0</v>
      </c>
      <c r="H42" s="301"/>
      <c r="I42" s="302" t="s">
        <v>233</v>
      </c>
      <c r="J42" s="138"/>
    </row>
    <row r="43" spans="1:11" hidden="1" x14ac:dyDescent="0.2">
      <c r="A43" s="385" t="s">
        <v>165</v>
      </c>
      <c r="B43" s="386"/>
      <c r="C43" s="386"/>
      <c r="D43" s="386"/>
      <c r="E43" s="386"/>
      <c r="F43" s="386"/>
      <c r="G43" s="386"/>
      <c r="H43" s="386"/>
      <c r="I43" s="386"/>
      <c r="J43" s="138"/>
    </row>
    <row r="44" spans="1:11" ht="27" customHeight="1" x14ac:dyDescent="0.2">
      <c r="A44" s="304" t="s">
        <v>165</v>
      </c>
      <c r="B44" s="387"/>
      <c r="C44" s="387"/>
      <c r="D44" s="387"/>
      <c r="E44" s="387"/>
      <c r="F44" s="387"/>
      <c r="G44" s="387"/>
      <c r="H44" s="387"/>
      <c r="I44" s="387"/>
      <c r="J44" s="138"/>
    </row>
    <row r="45" spans="1:11" ht="19.5" thickBot="1" x14ac:dyDescent="0.45">
      <c r="A45" s="253" t="s">
        <v>166</v>
      </c>
      <c r="B45" s="253" t="s">
        <v>167</v>
      </c>
      <c r="C45" s="253"/>
      <c r="D45" s="256"/>
      <c r="E45" s="256"/>
      <c r="F45" s="248"/>
      <c r="G45" s="305"/>
      <c r="H45" s="388" t="s">
        <v>168</v>
      </c>
      <c r="I45" s="388"/>
      <c r="J45" s="138"/>
    </row>
    <row r="46" spans="1:11" ht="18.75" thickTop="1" x14ac:dyDescent="0.35">
      <c r="A46" s="306"/>
      <c r="B46" s="307"/>
      <c r="C46" s="308"/>
      <c r="D46" s="307"/>
      <c r="E46" s="309" t="s">
        <v>169</v>
      </c>
      <c r="F46" s="310" t="s">
        <v>170</v>
      </c>
      <c r="G46" s="310" t="s">
        <v>171</v>
      </c>
      <c r="H46" s="311" t="s">
        <v>172</v>
      </c>
      <c r="I46" s="312" t="s">
        <v>173</v>
      </c>
      <c r="J46" s="313"/>
    </row>
    <row r="47" spans="1:11" x14ac:dyDescent="0.2">
      <c r="A47" s="314"/>
      <c r="E47" s="315"/>
      <c r="F47" s="389"/>
      <c r="G47" s="316"/>
      <c r="H47" s="317">
        <v>42735</v>
      </c>
      <c r="I47" s="318">
        <v>42735</v>
      </c>
      <c r="J47" s="319"/>
    </row>
    <row r="48" spans="1:11"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0</v>
      </c>
      <c r="F50" s="329">
        <v>0</v>
      </c>
      <c r="G50" s="330">
        <v>0</v>
      </c>
      <c r="H50" s="330">
        <f>E50+F50-G50</f>
        <v>0</v>
      </c>
      <c r="I50" s="331">
        <v>0</v>
      </c>
      <c r="J50" s="332"/>
    </row>
    <row r="51" spans="1:10" x14ac:dyDescent="0.2">
      <c r="A51" s="333"/>
      <c r="B51" s="334"/>
      <c r="C51" s="334" t="s">
        <v>2</v>
      </c>
      <c r="D51" s="334"/>
      <c r="E51" s="335">
        <v>84519.34</v>
      </c>
      <c r="F51" s="336">
        <v>515469.3</v>
      </c>
      <c r="G51" s="337">
        <v>412936</v>
      </c>
      <c r="H51" s="337">
        <f>E51+F51-G51</f>
        <v>187052.64</v>
      </c>
      <c r="I51" s="338">
        <v>142425.64000000001</v>
      </c>
      <c r="J51" s="332"/>
    </row>
    <row r="52" spans="1:10" x14ac:dyDescent="0.2">
      <c r="A52" s="333"/>
      <c r="B52" s="334"/>
      <c r="C52" s="334" t="s">
        <v>153</v>
      </c>
      <c r="D52" s="334"/>
      <c r="E52" s="335">
        <v>763</v>
      </c>
      <c r="F52" s="336">
        <v>0</v>
      </c>
      <c r="G52" s="337">
        <v>0</v>
      </c>
      <c r="H52" s="337">
        <f>E52+F52-G52</f>
        <v>763</v>
      </c>
      <c r="I52" s="338">
        <v>763</v>
      </c>
      <c r="J52" s="332"/>
    </row>
    <row r="53" spans="1:10" x14ac:dyDescent="0.2">
      <c r="A53" s="333"/>
      <c r="B53" s="334"/>
      <c r="C53" s="334" t="s">
        <v>174</v>
      </c>
      <c r="D53" s="334"/>
      <c r="E53" s="335">
        <v>165007.95000000001</v>
      </c>
      <c r="F53" s="336">
        <v>1981052</v>
      </c>
      <c r="G53" s="337">
        <v>2022813.28</v>
      </c>
      <c r="H53" s="337">
        <f>E53+F53-G53</f>
        <v>123246.67000000016</v>
      </c>
      <c r="I53" s="338">
        <v>123246.67</v>
      </c>
      <c r="J53" s="332"/>
    </row>
    <row r="54" spans="1:10" ht="18.75" thickBot="1" x14ac:dyDescent="0.4">
      <c r="A54" s="339" t="s">
        <v>0</v>
      </c>
      <c r="B54" s="340"/>
      <c r="C54" s="340"/>
      <c r="D54" s="340"/>
      <c r="E54" s="341">
        <f>E50+E51+E52+E53</f>
        <v>250290.29</v>
      </c>
      <c r="F54" s="342">
        <f>F50+F51+F52+F53</f>
        <v>2496521.2999999998</v>
      </c>
      <c r="G54" s="343">
        <f>G50+G51+G52+G53</f>
        <v>2435749.2800000003</v>
      </c>
      <c r="H54" s="343">
        <f>H50+H51+H52+H53</f>
        <v>311062.31000000017</v>
      </c>
      <c r="I54" s="344">
        <f>SUM(I50:I53)</f>
        <v>266435.31</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E18:F18"/>
    <mergeCell ref="E5:I5"/>
    <mergeCell ref="C6:G6"/>
    <mergeCell ref="H6:I6"/>
    <mergeCell ref="E7:I7"/>
    <mergeCell ref="E11:F11"/>
    <mergeCell ref="B44:I44"/>
    <mergeCell ref="H45:I45"/>
    <mergeCell ref="F47:F48"/>
    <mergeCell ref="A2:D2"/>
    <mergeCell ref="E2:I2"/>
    <mergeCell ref="E3:I3"/>
    <mergeCell ref="E4:I4"/>
    <mergeCell ref="C29:E29"/>
    <mergeCell ref="C32:F32"/>
    <mergeCell ref="B33:F33"/>
    <mergeCell ref="A34:I34"/>
    <mergeCell ref="A43:I43"/>
    <mergeCell ref="E12:F12"/>
    <mergeCell ref="E13:F13"/>
    <mergeCell ref="H13:I13"/>
    <mergeCell ref="E16:F16"/>
  </mergeCells>
  <printOptions horizontalCentered="1"/>
  <pageMargins left="0.78740157480314965" right="0" top="0.59055118110236227" bottom="0.59055118110236227" header="0.51181102362204722" footer="0.51181102362204722"/>
  <pageSetup paperSize="9" scale="83" firstPageNumber="279"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topLeftCell="A19" zoomScaleNormal="100"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66</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258</v>
      </c>
      <c r="F4" s="396"/>
      <c r="G4" s="396"/>
      <c r="H4" s="396"/>
      <c r="I4" s="396"/>
    </row>
    <row r="5" spans="1:10" ht="7.5" customHeight="1" x14ac:dyDescent="0.3">
      <c r="A5" s="242"/>
      <c r="E5" s="395" t="s">
        <v>131</v>
      </c>
      <c r="F5" s="395"/>
      <c r="G5" s="395"/>
      <c r="H5" s="395"/>
      <c r="I5" s="395"/>
    </row>
    <row r="6" spans="1:10" ht="19.5" x14ac:dyDescent="0.4">
      <c r="A6" s="240" t="s">
        <v>40</v>
      </c>
      <c r="C6" s="401" t="s">
        <v>65</v>
      </c>
      <c r="D6" s="401"/>
      <c r="E6" s="401"/>
      <c r="F6" s="401"/>
      <c r="G6" s="401"/>
      <c r="H6" s="402" t="s">
        <v>259</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5163000</v>
      </c>
      <c r="F16" s="400"/>
      <c r="G16" s="258">
        <v>22643304.569999997</v>
      </c>
      <c r="H16" s="259">
        <v>22064811.939999998</v>
      </c>
      <c r="I16" s="259">
        <v>578492.63</v>
      </c>
    </row>
    <row r="17" spans="1:10" ht="20.25" customHeight="1" x14ac:dyDescent="0.35">
      <c r="A17" s="255"/>
      <c r="E17" s="260"/>
      <c r="F17" s="260"/>
      <c r="G17" s="260"/>
      <c r="H17" s="260"/>
      <c r="I17" s="260"/>
    </row>
    <row r="18" spans="1:10" ht="19.5" x14ac:dyDescent="0.4">
      <c r="A18" s="257" t="s">
        <v>142</v>
      </c>
      <c r="B18" s="261"/>
      <c r="C18" s="261"/>
      <c r="D18" s="261"/>
      <c r="E18" s="399">
        <v>5347000</v>
      </c>
      <c r="F18" s="400"/>
      <c r="G18" s="258">
        <v>22849913.940000001</v>
      </c>
      <c r="H18" s="259">
        <v>22195226.940000001</v>
      </c>
      <c r="I18" s="259">
        <v>654687</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0</v>
      </c>
      <c r="H22" s="270">
        <v>0</v>
      </c>
      <c r="I22" s="270">
        <v>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206609.37000000477</v>
      </c>
      <c r="H24" s="273">
        <f>H18-H16-H22</f>
        <v>130415.00000000373</v>
      </c>
      <c r="I24" s="273">
        <f>I18-I16-I22</f>
        <v>76194.37</v>
      </c>
      <c r="J24" s="274"/>
    </row>
    <row r="25" spans="1:10" s="275" customFormat="1" ht="18.95" customHeight="1" x14ac:dyDescent="0.3">
      <c r="A25" s="272" t="s">
        <v>146</v>
      </c>
      <c r="B25" s="272"/>
      <c r="C25" s="272"/>
      <c r="D25" s="272"/>
      <c r="E25" s="272"/>
      <c r="F25" s="272"/>
      <c r="G25" s="276">
        <f>G24-G26</f>
        <v>84639.370000004768</v>
      </c>
      <c r="H25" s="277">
        <f>H24-H26</f>
        <v>8445.0000000037253</v>
      </c>
      <c r="I25" s="277">
        <f>I24-I26</f>
        <v>76194.37</v>
      </c>
      <c r="J25" s="278"/>
    </row>
    <row r="26" spans="1:10" s="275" customFormat="1" ht="15" x14ac:dyDescent="0.3">
      <c r="A26" s="272" t="s">
        <v>147</v>
      </c>
      <c r="B26" s="272"/>
      <c r="C26" s="272"/>
      <c r="D26" s="272"/>
      <c r="E26" s="272"/>
      <c r="F26" s="272"/>
      <c r="G26" s="276">
        <f>H26+I26</f>
        <v>121970</v>
      </c>
      <c r="H26" s="277">
        <v>121970</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84639.37</v>
      </c>
      <c r="H29" s="281"/>
      <c r="I29" s="280"/>
      <c r="J29" s="282"/>
    </row>
    <row r="30" spans="1:10" s="275" customFormat="1" ht="18.75" x14ac:dyDescent="0.4">
      <c r="A30" s="284"/>
      <c r="B30" s="284"/>
      <c r="C30" s="285"/>
      <c r="D30" s="286"/>
      <c r="E30" s="287" t="s">
        <v>151</v>
      </c>
      <c r="F30" s="288" t="s">
        <v>152</v>
      </c>
      <c r="G30" s="289">
        <v>5000</v>
      </c>
      <c r="H30" s="281"/>
      <c r="I30" s="280"/>
    </row>
    <row r="31" spans="1:10" s="275" customFormat="1" ht="18.75" x14ac:dyDescent="0.4">
      <c r="A31" s="284"/>
      <c r="B31" s="284"/>
      <c r="C31" s="290"/>
      <c r="D31" s="286"/>
      <c r="E31" s="291"/>
      <c r="F31" s="288" t="s">
        <v>153</v>
      </c>
      <c r="G31" s="289">
        <v>79639.37</v>
      </c>
      <c r="H31" s="281"/>
      <c r="I31" s="280"/>
    </row>
    <row r="32" spans="1:10" s="275" customFormat="1" ht="18.75" x14ac:dyDescent="0.4">
      <c r="A32" s="284"/>
      <c r="B32" s="292"/>
      <c r="C32" s="390" t="s">
        <v>154</v>
      </c>
      <c r="D32" s="390"/>
      <c r="E32" s="390"/>
      <c r="F32" s="390"/>
      <c r="G32" s="283">
        <f>G26</f>
        <v>121970</v>
      </c>
      <c r="H32" s="281"/>
      <c r="I32" s="280"/>
    </row>
    <row r="33" spans="1:10" ht="20.25" customHeight="1" x14ac:dyDescent="0.3">
      <c r="A33" s="293"/>
      <c r="B33" s="391" t="s">
        <v>323</v>
      </c>
      <c r="C33" s="391"/>
      <c r="D33" s="391"/>
      <c r="E33" s="391"/>
      <c r="F33" s="391"/>
      <c r="G33" s="58">
        <v>188120</v>
      </c>
      <c r="H33" s="293"/>
      <c r="I33" s="293"/>
      <c r="J33" s="133"/>
    </row>
    <row r="34" spans="1:10" ht="38.25" customHeight="1" x14ac:dyDescent="0.2">
      <c r="A34" s="392" t="s">
        <v>204</v>
      </c>
      <c r="B34" s="392"/>
      <c r="C34" s="392"/>
      <c r="D34" s="392"/>
      <c r="E34" s="392"/>
      <c r="F34" s="392"/>
      <c r="G34" s="392"/>
      <c r="H34" s="392"/>
      <c r="I34" s="392"/>
      <c r="J34" s="13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0</v>
      </c>
      <c r="G37" s="300">
        <v>0</v>
      </c>
      <c r="H37" s="301"/>
      <c r="I37" s="302" t="s">
        <v>233</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824104</v>
      </c>
      <c r="G41" s="300">
        <v>824104</v>
      </c>
      <c r="H41" s="301"/>
      <c r="I41" s="302">
        <v>1</v>
      </c>
      <c r="J41" s="138"/>
    </row>
    <row r="42" spans="1:10" ht="16.5" x14ac:dyDescent="0.35">
      <c r="A42" s="298" t="s">
        <v>164</v>
      </c>
      <c r="B42" s="255"/>
      <c r="C42" s="255"/>
      <c r="D42" s="248"/>
      <c r="E42" s="248"/>
      <c r="F42" s="300">
        <v>75000</v>
      </c>
      <c r="G42" s="300">
        <v>75000</v>
      </c>
      <c r="H42" s="301"/>
      <c r="I42" s="302">
        <v>1</v>
      </c>
      <c r="J42" s="138"/>
    </row>
    <row r="43" spans="1:10" hidden="1" x14ac:dyDescent="0.2">
      <c r="A43" s="385" t="s">
        <v>165</v>
      </c>
      <c r="B43" s="386"/>
      <c r="C43" s="386"/>
      <c r="D43" s="386"/>
      <c r="E43" s="386"/>
      <c r="F43" s="386"/>
      <c r="G43" s="386"/>
      <c r="H43" s="386"/>
      <c r="I43" s="386"/>
      <c r="J43" s="138"/>
    </row>
    <row r="44" spans="1:10" ht="27"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14856</v>
      </c>
      <c r="F50" s="329">
        <v>13144</v>
      </c>
      <c r="G50" s="330">
        <v>5000</v>
      </c>
      <c r="H50" s="330">
        <f>E50+F50-G50</f>
        <v>23000</v>
      </c>
      <c r="I50" s="331">
        <v>23000</v>
      </c>
      <c r="J50" s="332"/>
    </row>
    <row r="51" spans="1:10" x14ac:dyDescent="0.2">
      <c r="A51" s="333"/>
      <c r="B51" s="334"/>
      <c r="C51" s="334" t="s">
        <v>2</v>
      </c>
      <c r="D51" s="334"/>
      <c r="E51" s="335">
        <v>267580.71999999997</v>
      </c>
      <c r="F51" s="336">
        <v>186532</v>
      </c>
      <c r="G51" s="337">
        <v>107384</v>
      </c>
      <c r="H51" s="337">
        <f>E51+F51-G51</f>
        <v>346728.72</v>
      </c>
      <c r="I51" s="338">
        <v>301501.71999999997</v>
      </c>
      <c r="J51" s="332"/>
    </row>
    <row r="52" spans="1:10" x14ac:dyDescent="0.2">
      <c r="A52" s="333"/>
      <c r="B52" s="334"/>
      <c r="C52" s="334" t="s">
        <v>153</v>
      </c>
      <c r="D52" s="334"/>
      <c r="E52" s="335">
        <v>303209.69</v>
      </c>
      <c r="F52" s="336">
        <v>211244.86</v>
      </c>
      <c r="G52" s="337">
        <v>349865.18</v>
      </c>
      <c r="H52" s="337">
        <f>E52+F52-G52</f>
        <v>164589.37</v>
      </c>
      <c r="I52" s="338">
        <v>164589.37</v>
      </c>
      <c r="J52" s="332"/>
    </row>
    <row r="53" spans="1:10" x14ac:dyDescent="0.2">
      <c r="A53" s="333"/>
      <c r="B53" s="334"/>
      <c r="C53" s="334" t="s">
        <v>174</v>
      </c>
      <c r="D53" s="334"/>
      <c r="E53" s="335">
        <v>140318.47</v>
      </c>
      <c r="F53" s="336">
        <v>1313284</v>
      </c>
      <c r="G53" s="337">
        <v>1276958.6000000001</v>
      </c>
      <c r="H53" s="337">
        <f>E53+F53-G53</f>
        <v>176643.86999999988</v>
      </c>
      <c r="I53" s="338">
        <v>173220.87</v>
      </c>
      <c r="J53" s="332"/>
    </row>
    <row r="54" spans="1:10" ht="18.75" thickBot="1" x14ac:dyDescent="0.4">
      <c r="A54" s="339" t="s">
        <v>0</v>
      </c>
      <c r="B54" s="340"/>
      <c r="C54" s="340"/>
      <c r="D54" s="340"/>
      <c r="E54" s="341">
        <f>E50+E51+E52+E53</f>
        <v>725964.87999999989</v>
      </c>
      <c r="F54" s="342">
        <f>F50+F51+F52+F53</f>
        <v>1724204.8599999999</v>
      </c>
      <c r="G54" s="343">
        <f>G50+G51+G52+G53</f>
        <v>1739207.78</v>
      </c>
      <c r="H54" s="343">
        <f>H50+H51+H52+H53</f>
        <v>710961.95999999985</v>
      </c>
      <c r="I54" s="344">
        <f>SUM(I50:I53)</f>
        <v>662311.96</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E13:F13"/>
    <mergeCell ref="H13:I13"/>
    <mergeCell ref="E16:F16"/>
    <mergeCell ref="E18:F18"/>
    <mergeCell ref="C6:G6"/>
    <mergeCell ref="H6:I6"/>
    <mergeCell ref="E7:I7"/>
    <mergeCell ref="E11:F11"/>
    <mergeCell ref="E12:F12"/>
    <mergeCell ref="A2:D2"/>
    <mergeCell ref="E2:I2"/>
    <mergeCell ref="E3:I3"/>
    <mergeCell ref="E4:I4"/>
    <mergeCell ref="E5:I5"/>
    <mergeCell ref="A43:I43"/>
    <mergeCell ref="B44:I44"/>
    <mergeCell ref="H45:I45"/>
    <mergeCell ref="F47:F48"/>
    <mergeCell ref="C29:E29"/>
    <mergeCell ref="C32:F32"/>
    <mergeCell ref="B33:F33"/>
    <mergeCell ref="A34:I34"/>
  </mergeCells>
  <printOptions horizontalCentered="1"/>
  <pageMargins left="0.78740157480314965" right="0" top="0.59055118110236227" bottom="0.59055118110236227" header="0.51181102362204722" footer="0.51181102362204722"/>
  <pageSetup paperSize="9" scale="83" firstPageNumber="280"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topLeftCell="A15" zoomScaleNormal="100"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68</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260</v>
      </c>
      <c r="F4" s="396"/>
      <c r="G4" s="396"/>
      <c r="H4" s="396"/>
      <c r="I4" s="396"/>
    </row>
    <row r="5" spans="1:10" ht="7.5" customHeight="1" x14ac:dyDescent="0.3">
      <c r="A5" s="242"/>
      <c r="E5" s="395" t="s">
        <v>131</v>
      </c>
      <c r="F5" s="395"/>
      <c r="G5" s="395"/>
      <c r="H5" s="395"/>
      <c r="I5" s="395"/>
    </row>
    <row r="6" spans="1:10" ht="19.5" x14ac:dyDescent="0.4">
      <c r="A6" s="240" t="s">
        <v>40</v>
      </c>
      <c r="C6" s="401" t="s">
        <v>261</v>
      </c>
      <c r="D6" s="401"/>
      <c r="E6" s="401"/>
      <c r="F6" s="401"/>
      <c r="G6" s="401"/>
      <c r="H6" s="402" t="s">
        <v>262</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2800000</v>
      </c>
      <c r="F16" s="400"/>
      <c r="G16" s="258">
        <v>16194739.280000001</v>
      </c>
      <c r="H16" s="259">
        <v>15594518.470000001</v>
      </c>
      <c r="I16" s="259">
        <v>600220.81000000006</v>
      </c>
    </row>
    <row r="17" spans="1:10" ht="20.25" customHeight="1" x14ac:dyDescent="0.35">
      <c r="A17" s="255"/>
      <c r="E17" s="260"/>
      <c r="F17" s="260"/>
      <c r="G17" s="260"/>
      <c r="H17" s="260"/>
      <c r="I17" s="260"/>
    </row>
    <row r="18" spans="1:10" ht="19.5" x14ac:dyDescent="0.4">
      <c r="A18" s="257" t="s">
        <v>142</v>
      </c>
      <c r="B18" s="261"/>
      <c r="C18" s="261"/>
      <c r="D18" s="261"/>
      <c r="E18" s="399">
        <v>2942000</v>
      </c>
      <c r="F18" s="400"/>
      <c r="G18" s="258">
        <v>16430069.49</v>
      </c>
      <c r="H18" s="259">
        <v>15714195</v>
      </c>
      <c r="I18" s="259">
        <v>715874.49</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0</v>
      </c>
      <c r="H22" s="270">
        <v>0</v>
      </c>
      <c r="I22" s="270">
        <v>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235330.20999999903</v>
      </c>
      <c r="H24" s="273">
        <f>H18-H16-H22</f>
        <v>119676.52999999933</v>
      </c>
      <c r="I24" s="273">
        <f>I18-I16-I22</f>
        <v>115653.67999999993</v>
      </c>
      <c r="J24" s="274"/>
    </row>
    <row r="25" spans="1:10" s="275" customFormat="1" ht="18.95" customHeight="1" x14ac:dyDescent="0.3">
      <c r="A25" s="272" t="s">
        <v>146</v>
      </c>
      <c r="B25" s="272"/>
      <c r="C25" s="272"/>
      <c r="D25" s="272"/>
      <c r="E25" s="272"/>
      <c r="F25" s="272"/>
      <c r="G25" s="276">
        <f>G24-G26</f>
        <v>133478.20999999903</v>
      </c>
      <c r="H25" s="277">
        <f>H24-H26</f>
        <v>17824.529999999329</v>
      </c>
      <c r="I25" s="277">
        <f>I24-I26</f>
        <v>115653.67999999993</v>
      </c>
      <c r="J25" s="278"/>
    </row>
    <row r="26" spans="1:10" s="275" customFormat="1" ht="15" x14ac:dyDescent="0.3">
      <c r="A26" s="272" t="s">
        <v>147</v>
      </c>
      <c r="B26" s="272"/>
      <c r="C26" s="272"/>
      <c r="D26" s="272"/>
      <c r="E26" s="272"/>
      <c r="F26" s="272"/>
      <c r="G26" s="276">
        <f>H26+I26</f>
        <v>101852</v>
      </c>
      <c r="H26" s="277">
        <v>101852</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133478.21000000002</v>
      </c>
      <c r="H29" s="281"/>
      <c r="I29" s="280"/>
      <c r="J29" s="282"/>
    </row>
    <row r="30" spans="1:10" s="275" customFormat="1" ht="18.75" x14ac:dyDescent="0.4">
      <c r="A30" s="284"/>
      <c r="B30" s="284"/>
      <c r="C30" s="285"/>
      <c r="D30" s="286"/>
      <c r="E30" s="287" t="s">
        <v>151</v>
      </c>
      <c r="F30" s="288" t="s">
        <v>152</v>
      </c>
      <c r="G30" s="289">
        <v>10000</v>
      </c>
      <c r="H30" s="281"/>
      <c r="I30" s="280"/>
    </row>
    <row r="31" spans="1:10" s="275" customFormat="1" ht="18.75" x14ac:dyDescent="0.4">
      <c r="A31" s="284"/>
      <c r="B31" s="284"/>
      <c r="C31" s="290"/>
      <c r="D31" s="286"/>
      <c r="E31" s="291"/>
      <c r="F31" s="288" t="s">
        <v>153</v>
      </c>
      <c r="G31" s="289">
        <v>123478.21</v>
      </c>
      <c r="H31" s="281"/>
      <c r="I31" s="280"/>
    </row>
    <row r="32" spans="1:10" s="275" customFormat="1" ht="18.75" x14ac:dyDescent="0.4">
      <c r="A32" s="284"/>
      <c r="B32" s="292"/>
      <c r="C32" s="390" t="s">
        <v>154</v>
      </c>
      <c r="D32" s="390"/>
      <c r="E32" s="390"/>
      <c r="F32" s="390"/>
      <c r="G32" s="283">
        <f>G26</f>
        <v>101852</v>
      </c>
      <c r="H32" s="281"/>
      <c r="I32" s="280"/>
    </row>
    <row r="33" spans="1:10" ht="20.25" customHeight="1" x14ac:dyDescent="0.3">
      <c r="A33" s="293"/>
      <c r="B33" s="391" t="s">
        <v>323</v>
      </c>
      <c r="C33" s="391"/>
      <c r="D33" s="391"/>
      <c r="E33" s="391"/>
      <c r="F33" s="391"/>
      <c r="G33" s="58">
        <v>101852</v>
      </c>
      <c r="H33" s="293"/>
      <c r="I33" s="293"/>
      <c r="J33" s="133"/>
    </row>
    <row r="34" spans="1:10" ht="38.25" customHeight="1" x14ac:dyDescent="0.2">
      <c r="A34" s="392" t="s">
        <v>205</v>
      </c>
      <c r="B34" s="392"/>
      <c r="C34" s="392"/>
      <c r="D34" s="392"/>
      <c r="E34" s="392"/>
      <c r="F34" s="392"/>
      <c r="G34" s="392"/>
      <c r="H34" s="392"/>
      <c r="I34" s="392"/>
      <c r="J34" s="13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25093</v>
      </c>
      <c r="G37" s="300">
        <v>25093</v>
      </c>
      <c r="H37" s="301"/>
      <c r="I37" s="302">
        <v>1</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456224</v>
      </c>
      <c r="G41" s="300">
        <v>456224</v>
      </c>
      <c r="H41" s="301"/>
      <c r="I41" s="302">
        <v>1</v>
      </c>
      <c r="J41" s="138"/>
    </row>
    <row r="42" spans="1:10" ht="16.5" x14ac:dyDescent="0.35">
      <c r="A42" s="298" t="s">
        <v>164</v>
      </c>
      <c r="B42" s="255"/>
      <c r="C42" s="255"/>
      <c r="D42" s="248"/>
      <c r="E42" s="248"/>
      <c r="F42" s="300">
        <v>0</v>
      </c>
      <c r="G42" s="300">
        <v>0</v>
      </c>
      <c r="H42" s="301"/>
      <c r="I42" s="302" t="s">
        <v>233</v>
      </c>
      <c r="J42" s="138"/>
    </row>
    <row r="43" spans="1:10" hidden="1" x14ac:dyDescent="0.2">
      <c r="A43" s="385" t="s">
        <v>165</v>
      </c>
      <c r="B43" s="386"/>
      <c r="C43" s="386"/>
      <c r="D43" s="386"/>
      <c r="E43" s="386"/>
      <c r="F43" s="386"/>
      <c r="G43" s="386"/>
      <c r="H43" s="386"/>
      <c r="I43" s="386"/>
      <c r="J43" s="138"/>
    </row>
    <row r="44" spans="1:10" ht="27"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59595</v>
      </c>
      <c r="F50" s="329">
        <v>15000</v>
      </c>
      <c r="G50" s="330">
        <v>15000</v>
      </c>
      <c r="H50" s="330">
        <f>E50+F50-G50</f>
        <v>59595</v>
      </c>
      <c r="I50" s="331">
        <v>59595</v>
      </c>
      <c r="J50" s="332"/>
    </row>
    <row r="51" spans="1:10" x14ac:dyDescent="0.2">
      <c r="A51" s="333"/>
      <c r="B51" s="334"/>
      <c r="C51" s="334" t="s">
        <v>2</v>
      </c>
      <c r="D51" s="334"/>
      <c r="E51" s="335">
        <v>100996.76</v>
      </c>
      <c r="F51" s="336">
        <v>143213</v>
      </c>
      <c r="G51" s="337">
        <v>123054</v>
      </c>
      <c r="H51" s="337">
        <f>E51+F51-G51</f>
        <v>121155.76000000001</v>
      </c>
      <c r="I51" s="338">
        <v>123753.76</v>
      </c>
      <c r="J51" s="332"/>
    </row>
    <row r="52" spans="1:10" x14ac:dyDescent="0.2">
      <c r="A52" s="333"/>
      <c r="B52" s="334"/>
      <c r="C52" s="334" t="s">
        <v>153</v>
      </c>
      <c r="D52" s="334"/>
      <c r="E52" s="335">
        <v>476807.62</v>
      </c>
      <c r="F52" s="336">
        <v>157957.70000000001</v>
      </c>
      <c r="G52" s="337">
        <v>123865</v>
      </c>
      <c r="H52" s="337">
        <f>E52+F52-G52</f>
        <v>510900.32000000007</v>
      </c>
      <c r="I52" s="338">
        <v>510900.32</v>
      </c>
      <c r="J52" s="332"/>
    </row>
    <row r="53" spans="1:10" x14ac:dyDescent="0.2">
      <c r="A53" s="333"/>
      <c r="B53" s="334"/>
      <c r="C53" s="334" t="s">
        <v>174</v>
      </c>
      <c r="D53" s="334"/>
      <c r="E53" s="335">
        <v>146926.22</v>
      </c>
      <c r="F53" s="336">
        <v>737367</v>
      </c>
      <c r="G53" s="337">
        <v>723591</v>
      </c>
      <c r="H53" s="337">
        <f>E53+F53-G53</f>
        <v>160702.21999999997</v>
      </c>
      <c r="I53" s="338">
        <v>160702.22</v>
      </c>
      <c r="J53" s="332"/>
    </row>
    <row r="54" spans="1:10" ht="18.75" thickBot="1" x14ac:dyDescent="0.4">
      <c r="A54" s="339" t="s">
        <v>0</v>
      </c>
      <c r="B54" s="340"/>
      <c r="C54" s="340"/>
      <c r="D54" s="340"/>
      <c r="E54" s="341">
        <f>E50+E51+E52+E53</f>
        <v>784325.6</v>
      </c>
      <c r="F54" s="342">
        <f>F50+F51+F52+F53</f>
        <v>1053537.7</v>
      </c>
      <c r="G54" s="343">
        <f>G50+G51+G52+G53</f>
        <v>985510</v>
      </c>
      <c r="H54" s="343">
        <f>H50+H51+H52+H53</f>
        <v>852353.3</v>
      </c>
      <c r="I54" s="344">
        <f>SUM(I50:I53)</f>
        <v>854951.3</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E13:F13"/>
    <mergeCell ref="H13:I13"/>
    <mergeCell ref="E16:F16"/>
    <mergeCell ref="E18:F18"/>
    <mergeCell ref="C6:G6"/>
    <mergeCell ref="H6:I6"/>
    <mergeCell ref="E7:I7"/>
    <mergeCell ref="E11:F11"/>
    <mergeCell ref="E12:F12"/>
    <mergeCell ref="A2:D2"/>
    <mergeCell ref="E2:I2"/>
    <mergeCell ref="E3:I3"/>
    <mergeCell ref="E4:I4"/>
    <mergeCell ref="E5:I5"/>
    <mergeCell ref="A43:I43"/>
    <mergeCell ref="B44:I44"/>
    <mergeCell ref="H45:I45"/>
    <mergeCell ref="F47:F48"/>
    <mergeCell ref="C29:E29"/>
    <mergeCell ref="C32:F32"/>
    <mergeCell ref="B33:F33"/>
    <mergeCell ref="A34:I34"/>
  </mergeCells>
  <printOptions horizontalCentered="1"/>
  <pageMargins left="0.78740157480314965" right="0" top="0.59055118110236227" bottom="0.59055118110236227" header="0.51181102362204722" footer="0.51181102362204722"/>
  <pageSetup paperSize="9" scale="83" firstPageNumber="281"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topLeftCell="A16" zoomScaleNormal="100"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71</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263</v>
      </c>
      <c r="F4" s="396"/>
      <c r="G4" s="396"/>
      <c r="H4" s="396"/>
      <c r="I4" s="396"/>
    </row>
    <row r="5" spans="1:10" ht="7.5" customHeight="1" x14ac:dyDescent="0.3">
      <c r="A5" s="242"/>
      <c r="E5" s="395" t="s">
        <v>131</v>
      </c>
      <c r="F5" s="395"/>
      <c r="G5" s="395"/>
      <c r="H5" s="395"/>
      <c r="I5" s="395"/>
    </row>
    <row r="6" spans="1:10" ht="19.5" x14ac:dyDescent="0.4">
      <c r="A6" s="240" t="s">
        <v>40</v>
      </c>
      <c r="C6" s="401" t="s">
        <v>70</v>
      </c>
      <c r="D6" s="401"/>
      <c r="E6" s="401"/>
      <c r="F6" s="401"/>
      <c r="G6" s="401"/>
      <c r="H6" s="402" t="s">
        <v>264</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3418000</v>
      </c>
      <c r="F16" s="400"/>
      <c r="G16" s="258">
        <v>25972921.48</v>
      </c>
      <c r="H16" s="259">
        <v>25964043.559999999</v>
      </c>
      <c r="I16" s="259">
        <v>8877.92</v>
      </c>
    </row>
    <row r="17" spans="1:10" ht="20.25" customHeight="1" x14ac:dyDescent="0.35">
      <c r="A17" s="255"/>
      <c r="E17" s="260"/>
      <c r="F17" s="260"/>
      <c r="G17" s="260"/>
      <c r="H17" s="260"/>
      <c r="I17" s="260"/>
    </row>
    <row r="18" spans="1:10" ht="19.5" x14ac:dyDescent="0.4">
      <c r="A18" s="257" t="s">
        <v>142</v>
      </c>
      <c r="B18" s="261"/>
      <c r="C18" s="261"/>
      <c r="D18" s="261"/>
      <c r="E18" s="399">
        <v>3566000</v>
      </c>
      <c r="F18" s="400"/>
      <c r="G18" s="258">
        <v>26196750.969999999</v>
      </c>
      <c r="H18" s="259">
        <v>26187323.969999999</v>
      </c>
      <c r="I18" s="259">
        <v>9427</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0</v>
      </c>
      <c r="H22" s="270">
        <v>0</v>
      </c>
      <c r="I22" s="270">
        <v>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223829.48999999836</v>
      </c>
      <c r="H24" s="273">
        <f>H18-H16-H22</f>
        <v>223280.41000000015</v>
      </c>
      <c r="I24" s="273">
        <f>I18-I16-I22</f>
        <v>549.07999999999993</v>
      </c>
      <c r="J24" s="274"/>
    </row>
    <row r="25" spans="1:10" s="275" customFormat="1" ht="18.95" customHeight="1" x14ac:dyDescent="0.3">
      <c r="A25" s="272" t="s">
        <v>146</v>
      </c>
      <c r="B25" s="272"/>
      <c r="C25" s="272"/>
      <c r="D25" s="272"/>
      <c r="E25" s="272"/>
      <c r="F25" s="272"/>
      <c r="G25" s="276">
        <f>G24-G26</f>
        <v>74311.489999998361</v>
      </c>
      <c r="H25" s="277">
        <f>H24-H26</f>
        <v>73762.410000000149</v>
      </c>
      <c r="I25" s="277">
        <f>I24-I26</f>
        <v>549.07999999999993</v>
      </c>
      <c r="J25" s="278"/>
    </row>
    <row r="26" spans="1:10" s="275" customFormat="1" ht="15" x14ac:dyDescent="0.3">
      <c r="A26" s="272" t="s">
        <v>147</v>
      </c>
      <c r="B26" s="272"/>
      <c r="C26" s="272"/>
      <c r="D26" s="272"/>
      <c r="E26" s="272"/>
      <c r="F26" s="272"/>
      <c r="G26" s="276">
        <f>H26+I26</f>
        <v>149518</v>
      </c>
      <c r="H26" s="277">
        <v>149518</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74311.490000000005</v>
      </c>
      <c r="H29" s="281"/>
      <c r="I29" s="280"/>
      <c r="J29" s="282"/>
    </row>
    <row r="30" spans="1:10" s="275" customFormat="1" ht="18.75" x14ac:dyDescent="0.4">
      <c r="A30" s="284"/>
      <c r="B30" s="284"/>
      <c r="C30" s="285"/>
      <c r="D30" s="286"/>
      <c r="E30" s="287" t="s">
        <v>151</v>
      </c>
      <c r="F30" s="288" t="s">
        <v>152</v>
      </c>
      <c r="G30" s="289">
        <v>5000</v>
      </c>
      <c r="H30" s="281"/>
      <c r="I30" s="280"/>
    </row>
    <row r="31" spans="1:10" s="275" customFormat="1" ht="18.75" x14ac:dyDescent="0.4">
      <c r="A31" s="284"/>
      <c r="B31" s="284"/>
      <c r="C31" s="290"/>
      <c r="D31" s="286"/>
      <c r="E31" s="291"/>
      <c r="F31" s="288" t="s">
        <v>153</v>
      </c>
      <c r="G31" s="289">
        <v>69311.490000000005</v>
      </c>
      <c r="H31" s="281"/>
      <c r="I31" s="280"/>
    </row>
    <row r="32" spans="1:10" s="275" customFormat="1" ht="18.75" x14ac:dyDescent="0.4">
      <c r="A32" s="284"/>
      <c r="B32" s="292"/>
      <c r="C32" s="390" t="s">
        <v>154</v>
      </c>
      <c r="D32" s="390"/>
      <c r="E32" s="390"/>
      <c r="F32" s="390"/>
      <c r="G32" s="283">
        <f>G26</f>
        <v>149518</v>
      </c>
      <c r="H32" s="281"/>
      <c r="I32" s="280"/>
    </row>
    <row r="33" spans="1:10" ht="20.25" customHeight="1" x14ac:dyDescent="0.3">
      <c r="A33" s="293"/>
      <c r="B33" s="391" t="s">
        <v>323</v>
      </c>
      <c r="C33" s="391"/>
      <c r="D33" s="391"/>
      <c r="E33" s="391"/>
      <c r="F33" s="391"/>
      <c r="G33" s="58">
        <v>184208</v>
      </c>
      <c r="H33" s="293"/>
      <c r="I33" s="293"/>
      <c r="J33" s="133"/>
    </row>
    <row r="34" spans="1:10" ht="38.25" customHeight="1" x14ac:dyDescent="0.2">
      <c r="A34" s="392" t="s">
        <v>206</v>
      </c>
      <c r="B34" s="392"/>
      <c r="C34" s="392"/>
      <c r="D34" s="392"/>
      <c r="E34" s="392"/>
      <c r="F34" s="392"/>
      <c r="G34" s="392"/>
      <c r="H34" s="392"/>
      <c r="I34" s="392"/>
      <c r="J34" s="13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0</v>
      </c>
      <c r="G37" s="300">
        <v>0</v>
      </c>
      <c r="H37" s="301"/>
      <c r="I37" s="302" t="s">
        <v>233</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387464</v>
      </c>
      <c r="G41" s="300">
        <v>387464</v>
      </c>
      <c r="H41" s="301"/>
      <c r="I41" s="302">
        <v>1</v>
      </c>
      <c r="J41" s="138"/>
    </row>
    <row r="42" spans="1:10" ht="16.5" x14ac:dyDescent="0.35">
      <c r="A42" s="298" t="s">
        <v>164</v>
      </c>
      <c r="B42" s="255"/>
      <c r="C42" s="255"/>
      <c r="D42" s="248"/>
      <c r="E42" s="248"/>
      <c r="F42" s="300">
        <v>0</v>
      </c>
      <c r="G42" s="300">
        <v>0</v>
      </c>
      <c r="H42" s="301"/>
      <c r="I42" s="302" t="s">
        <v>233</v>
      </c>
      <c r="J42" s="138"/>
    </row>
    <row r="43" spans="1:10" hidden="1" x14ac:dyDescent="0.2">
      <c r="A43" s="385" t="s">
        <v>165</v>
      </c>
      <c r="B43" s="386"/>
      <c r="C43" s="386"/>
      <c r="D43" s="386"/>
      <c r="E43" s="386"/>
      <c r="F43" s="386"/>
      <c r="G43" s="386"/>
      <c r="H43" s="386"/>
      <c r="I43" s="386"/>
      <c r="J43" s="138"/>
    </row>
    <row r="44" spans="1:10" ht="27"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38925</v>
      </c>
      <c r="F50" s="329">
        <v>10075</v>
      </c>
      <c r="G50" s="330">
        <v>0</v>
      </c>
      <c r="H50" s="330">
        <f>E50+F50-G50</f>
        <v>49000</v>
      </c>
      <c r="I50" s="331">
        <v>49000</v>
      </c>
      <c r="J50" s="332"/>
    </row>
    <row r="51" spans="1:10" x14ac:dyDescent="0.2">
      <c r="A51" s="333"/>
      <c r="B51" s="334"/>
      <c r="C51" s="334" t="s">
        <v>2</v>
      </c>
      <c r="D51" s="334"/>
      <c r="E51" s="335">
        <v>137150.45000000001</v>
      </c>
      <c r="F51" s="336">
        <v>238665.39</v>
      </c>
      <c r="G51" s="337">
        <v>177034.87</v>
      </c>
      <c r="H51" s="337">
        <f>E51+F51-G51</f>
        <v>198780.97000000003</v>
      </c>
      <c r="I51" s="338">
        <v>170975.37</v>
      </c>
      <c r="J51" s="332"/>
    </row>
    <row r="52" spans="1:10" x14ac:dyDescent="0.2">
      <c r="A52" s="333"/>
      <c r="B52" s="334"/>
      <c r="C52" s="334" t="s">
        <v>153</v>
      </c>
      <c r="D52" s="334"/>
      <c r="E52" s="335">
        <v>499.2</v>
      </c>
      <c r="F52" s="336">
        <v>51867.92</v>
      </c>
      <c r="G52" s="337">
        <v>0</v>
      </c>
      <c r="H52" s="337">
        <f>E52+F52-G52</f>
        <v>52367.119999999995</v>
      </c>
      <c r="I52" s="338">
        <v>52367.12</v>
      </c>
      <c r="J52" s="332"/>
    </row>
    <row r="53" spans="1:10" x14ac:dyDescent="0.2">
      <c r="A53" s="333"/>
      <c r="B53" s="334"/>
      <c r="C53" s="334" t="s">
        <v>174</v>
      </c>
      <c r="D53" s="334"/>
      <c r="E53" s="335">
        <v>41471.25</v>
      </c>
      <c r="F53" s="336">
        <v>488030</v>
      </c>
      <c r="G53" s="337">
        <v>486461.12</v>
      </c>
      <c r="H53" s="337">
        <f>E53+F53-G53</f>
        <v>43040.130000000005</v>
      </c>
      <c r="I53" s="338">
        <v>43040.13</v>
      </c>
      <c r="J53" s="332"/>
    </row>
    <row r="54" spans="1:10" ht="18.75" thickBot="1" x14ac:dyDescent="0.4">
      <c r="A54" s="339" t="s">
        <v>0</v>
      </c>
      <c r="B54" s="340"/>
      <c r="C54" s="340"/>
      <c r="D54" s="340"/>
      <c r="E54" s="341">
        <f>E50+E51+E52+E53</f>
        <v>218045.90000000002</v>
      </c>
      <c r="F54" s="342">
        <f>F50+F51+F52+F53</f>
        <v>788638.31</v>
      </c>
      <c r="G54" s="343">
        <f>G50+G51+G52+G53</f>
        <v>663495.99</v>
      </c>
      <c r="H54" s="343">
        <f>H50+H51+H52+H53</f>
        <v>343188.22000000003</v>
      </c>
      <c r="I54" s="344">
        <f>SUM(I50:I53)</f>
        <v>315382.62</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E13:F13"/>
    <mergeCell ref="H13:I13"/>
    <mergeCell ref="E16:F16"/>
    <mergeCell ref="E18:F18"/>
    <mergeCell ref="C6:G6"/>
    <mergeCell ref="H6:I6"/>
    <mergeCell ref="E7:I7"/>
    <mergeCell ref="E11:F11"/>
    <mergeCell ref="E12:F12"/>
    <mergeCell ref="A2:D2"/>
    <mergeCell ref="E2:I2"/>
    <mergeCell ref="E3:I3"/>
    <mergeCell ref="E4:I4"/>
    <mergeCell ref="E5:I5"/>
    <mergeCell ref="A43:I43"/>
    <mergeCell ref="B44:I44"/>
    <mergeCell ref="H45:I45"/>
    <mergeCell ref="F47:F48"/>
    <mergeCell ref="C29:E29"/>
    <mergeCell ref="C32:F32"/>
    <mergeCell ref="B33:F33"/>
    <mergeCell ref="A34:I34"/>
  </mergeCells>
  <printOptions horizontalCentered="1"/>
  <pageMargins left="0.78740157480314965" right="0" top="0.59055118110236227" bottom="0.59055118110236227" header="0.51181102362204722" footer="0.51181102362204722"/>
  <pageSetup paperSize="9" scale="83" firstPageNumber="282"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topLeftCell="A16" zoomScaleNormal="100"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74</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265</v>
      </c>
      <c r="F4" s="396"/>
      <c r="G4" s="396"/>
      <c r="H4" s="396"/>
      <c r="I4" s="396"/>
    </row>
    <row r="5" spans="1:10" ht="7.5" customHeight="1" x14ac:dyDescent="0.3">
      <c r="A5" s="242"/>
      <c r="E5" s="395" t="s">
        <v>131</v>
      </c>
      <c r="F5" s="395"/>
      <c r="G5" s="395"/>
      <c r="H5" s="395"/>
      <c r="I5" s="395"/>
    </row>
    <row r="6" spans="1:10" ht="19.5" x14ac:dyDescent="0.4">
      <c r="A6" s="240" t="s">
        <v>40</v>
      </c>
      <c r="C6" s="401" t="s">
        <v>73</v>
      </c>
      <c r="D6" s="401"/>
      <c r="E6" s="401"/>
      <c r="F6" s="401"/>
      <c r="G6" s="401"/>
      <c r="H6" s="402" t="s">
        <v>266</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4599000</v>
      </c>
      <c r="F16" s="400"/>
      <c r="G16" s="258">
        <v>23932617.310000002</v>
      </c>
      <c r="H16" s="259">
        <v>23415668.510000002</v>
      </c>
      <c r="I16" s="259">
        <v>516948.8</v>
      </c>
    </row>
    <row r="17" spans="1:10" ht="20.25" customHeight="1" x14ac:dyDescent="0.35">
      <c r="A17" s="255"/>
      <c r="E17" s="260"/>
      <c r="F17" s="260"/>
      <c r="G17" s="260"/>
      <c r="H17" s="260"/>
      <c r="I17" s="260"/>
    </row>
    <row r="18" spans="1:10" ht="19.5" x14ac:dyDescent="0.4">
      <c r="A18" s="257" t="s">
        <v>142</v>
      </c>
      <c r="B18" s="261"/>
      <c r="C18" s="261"/>
      <c r="D18" s="261"/>
      <c r="E18" s="399">
        <v>5859000</v>
      </c>
      <c r="F18" s="400"/>
      <c r="G18" s="258">
        <v>24507705</v>
      </c>
      <c r="H18" s="259">
        <v>23841998</v>
      </c>
      <c r="I18" s="259">
        <v>665707</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3990</v>
      </c>
      <c r="H22" s="270">
        <v>0</v>
      </c>
      <c r="I22" s="270">
        <v>3990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571097.68999999762</v>
      </c>
      <c r="H24" s="273">
        <f>H18-H16-H22</f>
        <v>426329.48999999836</v>
      </c>
      <c r="I24" s="273">
        <f>I18-I16-I22</f>
        <v>144768.20000000001</v>
      </c>
      <c r="J24" s="274"/>
    </row>
    <row r="25" spans="1:10" s="275" customFormat="1" ht="18.95" customHeight="1" x14ac:dyDescent="0.3">
      <c r="A25" s="272" t="s">
        <v>146</v>
      </c>
      <c r="B25" s="272"/>
      <c r="C25" s="272"/>
      <c r="D25" s="272"/>
      <c r="E25" s="272"/>
      <c r="F25" s="272"/>
      <c r="G25" s="276">
        <f>G24-G26</f>
        <v>-312636.31000000238</v>
      </c>
      <c r="H25" s="277">
        <f>H24-H26</f>
        <v>-457404.51000000164</v>
      </c>
      <c r="I25" s="277">
        <f>I24-I26</f>
        <v>144768.20000000001</v>
      </c>
      <c r="J25" s="278"/>
    </row>
    <row r="26" spans="1:10" s="275" customFormat="1" ht="15" x14ac:dyDescent="0.3">
      <c r="A26" s="272" t="s">
        <v>147</v>
      </c>
      <c r="B26" s="272"/>
      <c r="C26" s="272"/>
      <c r="D26" s="272"/>
      <c r="E26" s="272"/>
      <c r="F26" s="272"/>
      <c r="G26" s="276">
        <f>H26+I26</f>
        <v>883734</v>
      </c>
      <c r="H26" s="277">
        <v>883734</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0</v>
      </c>
      <c r="H29" s="281"/>
      <c r="I29" s="280"/>
      <c r="J29" s="282"/>
    </row>
    <row r="30" spans="1:10" s="275" customFormat="1" ht="18.75" x14ac:dyDescent="0.4">
      <c r="A30" s="284"/>
      <c r="B30" s="284"/>
      <c r="C30" s="285"/>
      <c r="D30" s="286"/>
      <c r="E30" s="287" t="s">
        <v>151</v>
      </c>
      <c r="F30" s="288" t="s">
        <v>152</v>
      </c>
      <c r="G30" s="289">
        <v>0</v>
      </c>
      <c r="H30" s="281"/>
      <c r="I30" s="280"/>
    </row>
    <row r="31" spans="1:10" s="275" customFormat="1" ht="18.75" x14ac:dyDescent="0.4">
      <c r="A31" s="284"/>
      <c r="B31" s="284"/>
      <c r="C31" s="290"/>
      <c r="D31" s="286"/>
      <c r="E31" s="291"/>
      <c r="F31" s="288" t="s">
        <v>153</v>
      </c>
      <c r="G31" s="289">
        <v>0</v>
      </c>
      <c r="H31" s="281"/>
      <c r="I31" s="280"/>
    </row>
    <row r="32" spans="1:10" s="275" customFormat="1" ht="18.75" x14ac:dyDescent="0.4">
      <c r="A32" s="284"/>
      <c r="B32" s="292"/>
      <c r="C32" s="390" t="s">
        <v>154</v>
      </c>
      <c r="D32" s="390"/>
      <c r="E32" s="390"/>
      <c r="F32" s="390"/>
      <c r="G32" s="283">
        <f>G26</f>
        <v>883734</v>
      </c>
      <c r="H32" s="281"/>
      <c r="I32" s="280"/>
    </row>
    <row r="33" spans="1:10" ht="20.25" customHeight="1" x14ac:dyDescent="0.3">
      <c r="A33" s="293"/>
      <c r="B33" s="391" t="s">
        <v>323</v>
      </c>
      <c r="C33" s="391"/>
      <c r="D33" s="391"/>
      <c r="E33" s="391"/>
      <c r="F33" s="391"/>
      <c r="G33" s="58">
        <v>792210</v>
      </c>
      <c r="H33" s="293"/>
      <c r="I33" s="293"/>
      <c r="J33" s="133"/>
    </row>
    <row r="34" spans="1:10" ht="55.5" customHeight="1" x14ac:dyDescent="0.2">
      <c r="A34" s="392" t="s">
        <v>219</v>
      </c>
      <c r="B34" s="392"/>
      <c r="C34" s="392"/>
      <c r="D34" s="392"/>
      <c r="E34" s="392"/>
      <c r="F34" s="392"/>
      <c r="G34" s="392"/>
      <c r="H34" s="392"/>
      <c r="I34" s="392"/>
      <c r="J34" s="13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0</v>
      </c>
      <c r="G37" s="300">
        <v>0</v>
      </c>
      <c r="H37" s="301"/>
      <c r="I37" s="302" t="s">
        <v>233</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1206974</v>
      </c>
      <c r="G41" s="300">
        <v>1206974</v>
      </c>
      <c r="H41" s="301"/>
      <c r="I41" s="302">
        <v>1</v>
      </c>
      <c r="J41" s="138"/>
    </row>
    <row r="42" spans="1:10" ht="16.5" x14ac:dyDescent="0.35">
      <c r="A42" s="298" t="s">
        <v>164</v>
      </c>
      <c r="B42" s="255"/>
      <c r="C42" s="255"/>
      <c r="D42" s="248"/>
      <c r="E42" s="248"/>
      <c r="F42" s="300">
        <v>0</v>
      </c>
      <c r="G42" s="300">
        <v>0</v>
      </c>
      <c r="H42" s="301"/>
      <c r="I42" s="302" t="s">
        <v>233</v>
      </c>
      <c r="J42" s="138"/>
    </row>
    <row r="43" spans="1:10" hidden="1" x14ac:dyDescent="0.2">
      <c r="A43" s="385" t="s">
        <v>165</v>
      </c>
      <c r="B43" s="386"/>
      <c r="C43" s="386"/>
      <c r="D43" s="386"/>
      <c r="E43" s="386"/>
      <c r="F43" s="386"/>
      <c r="G43" s="386"/>
      <c r="H43" s="386"/>
      <c r="I43" s="386"/>
      <c r="J43" s="138"/>
    </row>
    <row r="44" spans="1:10" ht="17.25"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24400</v>
      </c>
      <c r="F50" s="329">
        <v>20600</v>
      </c>
      <c r="G50" s="330">
        <v>22000</v>
      </c>
      <c r="H50" s="330">
        <f>E50+F50-G50</f>
        <v>23000</v>
      </c>
      <c r="I50" s="331">
        <v>23000</v>
      </c>
      <c r="J50" s="332"/>
    </row>
    <row r="51" spans="1:10" x14ac:dyDescent="0.2">
      <c r="A51" s="333"/>
      <c r="B51" s="334"/>
      <c r="C51" s="334" t="s">
        <v>2</v>
      </c>
      <c r="D51" s="334"/>
      <c r="E51" s="335">
        <v>102727.28</v>
      </c>
      <c r="F51" s="336">
        <v>202963</v>
      </c>
      <c r="G51" s="337">
        <v>0</v>
      </c>
      <c r="H51" s="337">
        <f>E51+F51-G51</f>
        <v>305690.28000000003</v>
      </c>
      <c r="I51" s="338">
        <v>268784.28000000003</v>
      </c>
      <c r="J51" s="332"/>
    </row>
    <row r="52" spans="1:10" x14ac:dyDescent="0.2">
      <c r="A52" s="333"/>
      <c r="B52" s="334"/>
      <c r="C52" s="334" t="s">
        <v>153</v>
      </c>
      <c r="D52" s="334"/>
      <c r="E52" s="335">
        <v>450419.79</v>
      </c>
      <c r="F52" s="336">
        <v>233736.17</v>
      </c>
      <c r="G52" s="337">
        <v>361835.83</v>
      </c>
      <c r="H52" s="337">
        <f>E52+F52-G52</f>
        <v>322320.12999999995</v>
      </c>
      <c r="I52" s="338">
        <v>322320.13</v>
      </c>
      <c r="J52" s="332"/>
    </row>
    <row r="53" spans="1:10" x14ac:dyDescent="0.2">
      <c r="A53" s="333"/>
      <c r="B53" s="334"/>
      <c r="C53" s="334" t="s">
        <v>174</v>
      </c>
      <c r="D53" s="334"/>
      <c r="E53" s="335">
        <v>249477.54</v>
      </c>
      <c r="F53" s="336">
        <v>1846142</v>
      </c>
      <c r="G53" s="337">
        <v>1355175.67</v>
      </c>
      <c r="H53" s="337">
        <f>E53+F53-G53</f>
        <v>740443.87000000011</v>
      </c>
      <c r="I53" s="338">
        <v>740443.87</v>
      </c>
      <c r="J53" s="332"/>
    </row>
    <row r="54" spans="1:10" ht="18.75" thickBot="1" x14ac:dyDescent="0.4">
      <c r="A54" s="339" t="s">
        <v>0</v>
      </c>
      <c r="B54" s="340"/>
      <c r="C54" s="340"/>
      <c r="D54" s="340"/>
      <c r="E54" s="341">
        <f>E50+E51+E52+E53</f>
        <v>827024.61</v>
      </c>
      <c r="F54" s="342">
        <f>F50+F51+F52+F53</f>
        <v>2303441.17</v>
      </c>
      <c r="G54" s="343">
        <f>G50+G51+G52+G53</f>
        <v>1739011.5</v>
      </c>
      <c r="H54" s="343">
        <f>H50+H51+H52+H53</f>
        <v>1391454.28</v>
      </c>
      <c r="I54" s="344">
        <f>SUM(I50:I53)</f>
        <v>1354548.28</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E13:F13"/>
    <mergeCell ref="H13:I13"/>
    <mergeCell ref="E16:F16"/>
    <mergeCell ref="E18:F18"/>
    <mergeCell ref="C6:G6"/>
    <mergeCell ref="H6:I6"/>
    <mergeCell ref="E7:I7"/>
    <mergeCell ref="E11:F11"/>
    <mergeCell ref="E12:F12"/>
    <mergeCell ref="A2:D2"/>
    <mergeCell ref="E2:I2"/>
    <mergeCell ref="E3:I3"/>
    <mergeCell ref="E4:I4"/>
    <mergeCell ref="E5:I5"/>
    <mergeCell ref="A43:I43"/>
    <mergeCell ref="B44:I44"/>
    <mergeCell ref="H45:I45"/>
    <mergeCell ref="F47:F48"/>
    <mergeCell ref="C29:E29"/>
    <mergeCell ref="C32:F32"/>
    <mergeCell ref="B33:F33"/>
    <mergeCell ref="A34:I34"/>
  </mergeCells>
  <printOptions horizontalCentered="1"/>
  <pageMargins left="0.78740157480314965" right="0" top="0.59055118110236227" bottom="0.59055118110236227" header="0.51181102362204722" footer="0.51181102362204722"/>
  <pageSetup paperSize="9" scale="83" firstPageNumber="283"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topLeftCell="A10" zoomScaleNormal="100"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77</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267</v>
      </c>
      <c r="F4" s="396"/>
      <c r="G4" s="396"/>
      <c r="H4" s="396"/>
      <c r="I4" s="396"/>
    </row>
    <row r="5" spans="1:10" ht="7.5" customHeight="1" x14ac:dyDescent="0.3">
      <c r="A5" s="242"/>
      <c r="E5" s="395" t="s">
        <v>131</v>
      </c>
      <c r="F5" s="395"/>
      <c r="G5" s="395"/>
      <c r="H5" s="395"/>
      <c r="I5" s="395"/>
    </row>
    <row r="6" spans="1:10" ht="19.5" x14ac:dyDescent="0.4">
      <c r="A6" s="240" t="s">
        <v>40</v>
      </c>
      <c r="C6" s="401" t="s">
        <v>76</v>
      </c>
      <c r="D6" s="401"/>
      <c r="E6" s="401"/>
      <c r="F6" s="401"/>
      <c r="G6" s="401"/>
      <c r="H6" s="402" t="s">
        <v>268</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13829000</v>
      </c>
      <c r="F16" s="400"/>
      <c r="G16" s="258">
        <v>41276064.780000001</v>
      </c>
      <c r="H16" s="259">
        <v>39303787.350000001</v>
      </c>
      <c r="I16" s="259">
        <v>1972277.43</v>
      </c>
    </row>
    <row r="17" spans="1:10" ht="20.25" customHeight="1" x14ac:dyDescent="0.35">
      <c r="A17" s="255"/>
      <c r="E17" s="260"/>
      <c r="F17" s="260"/>
      <c r="G17" s="260"/>
      <c r="H17" s="260"/>
      <c r="I17" s="260"/>
    </row>
    <row r="18" spans="1:10" ht="19.5" x14ac:dyDescent="0.4">
      <c r="A18" s="257" t="s">
        <v>142</v>
      </c>
      <c r="B18" s="261"/>
      <c r="C18" s="261"/>
      <c r="D18" s="261"/>
      <c r="E18" s="399">
        <v>14395000</v>
      </c>
      <c r="F18" s="400"/>
      <c r="G18" s="258">
        <v>42043104.039999999</v>
      </c>
      <c r="H18" s="259">
        <v>39695384.490000002</v>
      </c>
      <c r="I18" s="259">
        <v>2347719.5500000003</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-52780</v>
      </c>
      <c r="H22" s="270">
        <v>-35890</v>
      </c>
      <c r="I22" s="270">
        <v>-16890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819819.25999999791</v>
      </c>
      <c r="H24" s="273">
        <f>H18-H16-H22</f>
        <v>427487.1400000006</v>
      </c>
      <c r="I24" s="273">
        <f>I18-I16-I22</f>
        <v>392332.12000000034</v>
      </c>
      <c r="J24" s="274"/>
    </row>
    <row r="25" spans="1:10" s="275" customFormat="1" ht="18.95" customHeight="1" x14ac:dyDescent="0.3">
      <c r="A25" s="272" t="s">
        <v>146</v>
      </c>
      <c r="B25" s="272"/>
      <c r="C25" s="272"/>
      <c r="D25" s="272"/>
      <c r="E25" s="272"/>
      <c r="F25" s="272"/>
      <c r="G25" s="276">
        <f>G24-G26</f>
        <v>171882.71999999788</v>
      </c>
      <c r="H25" s="277">
        <f>H24-H26</f>
        <v>-220449.39999999944</v>
      </c>
      <c r="I25" s="277">
        <f>I24-I26</f>
        <v>392332.12000000034</v>
      </c>
      <c r="J25" s="278"/>
    </row>
    <row r="26" spans="1:10" s="275" customFormat="1" ht="15" x14ac:dyDescent="0.3">
      <c r="A26" s="272" t="s">
        <v>147</v>
      </c>
      <c r="B26" s="272"/>
      <c r="C26" s="272"/>
      <c r="D26" s="272"/>
      <c r="E26" s="272"/>
      <c r="F26" s="272"/>
      <c r="G26" s="276">
        <f>H26+I26</f>
        <v>647936.54</v>
      </c>
      <c r="H26" s="277">
        <v>647936.54</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171882.72</v>
      </c>
      <c r="H29" s="281"/>
      <c r="I29" s="280"/>
      <c r="J29" s="282"/>
    </row>
    <row r="30" spans="1:10" s="275" customFormat="1" ht="18.75" x14ac:dyDescent="0.4">
      <c r="A30" s="284"/>
      <c r="B30" s="284"/>
      <c r="C30" s="285"/>
      <c r="D30" s="286"/>
      <c r="E30" s="287" t="s">
        <v>151</v>
      </c>
      <c r="F30" s="288" t="s">
        <v>152</v>
      </c>
      <c r="G30" s="289">
        <v>23000</v>
      </c>
      <c r="H30" s="281"/>
      <c r="I30" s="280"/>
    </row>
    <row r="31" spans="1:10" s="275" customFormat="1" ht="18.75" x14ac:dyDescent="0.4">
      <c r="A31" s="284"/>
      <c r="B31" s="284"/>
      <c r="C31" s="290"/>
      <c r="D31" s="286"/>
      <c r="E31" s="291"/>
      <c r="F31" s="288" t="s">
        <v>153</v>
      </c>
      <c r="G31" s="289">
        <v>148882.72</v>
      </c>
      <c r="H31" s="281"/>
      <c r="I31" s="280"/>
    </row>
    <row r="32" spans="1:10" s="275" customFormat="1" ht="18.75" x14ac:dyDescent="0.4">
      <c r="A32" s="284"/>
      <c r="B32" s="292"/>
      <c r="C32" s="390" t="s">
        <v>154</v>
      </c>
      <c r="D32" s="390"/>
      <c r="E32" s="390"/>
      <c r="F32" s="390"/>
      <c r="G32" s="283">
        <f>G26</f>
        <v>647936.54</v>
      </c>
      <c r="H32" s="281"/>
      <c r="I32" s="280"/>
    </row>
    <row r="33" spans="1:10" ht="20.25" customHeight="1" x14ac:dyDescent="0.3">
      <c r="A33" s="293"/>
      <c r="B33" s="391" t="s">
        <v>323</v>
      </c>
      <c r="C33" s="391"/>
      <c r="D33" s="391"/>
      <c r="E33" s="391"/>
      <c r="F33" s="391"/>
      <c r="G33" s="58">
        <v>991860.25</v>
      </c>
      <c r="H33" s="293"/>
      <c r="I33" s="293"/>
      <c r="J33" s="133"/>
    </row>
    <row r="34" spans="1:10" ht="38.25" customHeight="1" x14ac:dyDescent="0.2">
      <c r="A34" s="392" t="s">
        <v>207</v>
      </c>
      <c r="B34" s="392"/>
      <c r="C34" s="392"/>
      <c r="D34" s="392"/>
      <c r="E34" s="392"/>
      <c r="F34" s="392"/>
      <c r="G34" s="392"/>
      <c r="H34" s="392"/>
      <c r="I34" s="392"/>
      <c r="J34" s="13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0</v>
      </c>
      <c r="G37" s="300">
        <v>0</v>
      </c>
      <c r="H37" s="301"/>
      <c r="I37" s="302" t="s">
        <v>233</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1155120</v>
      </c>
      <c r="G41" s="300">
        <v>1155120</v>
      </c>
      <c r="H41" s="301"/>
      <c r="I41" s="302">
        <v>1</v>
      </c>
      <c r="J41" s="138"/>
    </row>
    <row r="42" spans="1:10" ht="16.5" x14ac:dyDescent="0.35">
      <c r="A42" s="298" t="s">
        <v>164</v>
      </c>
      <c r="B42" s="255"/>
      <c r="C42" s="255"/>
      <c r="D42" s="248"/>
      <c r="E42" s="248"/>
      <c r="F42" s="300">
        <v>0</v>
      </c>
      <c r="G42" s="300">
        <v>0</v>
      </c>
      <c r="H42" s="301"/>
      <c r="I42" s="302" t="s">
        <v>233</v>
      </c>
      <c r="J42" s="138"/>
    </row>
    <row r="43" spans="1:10" hidden="1" x14ac:dyDescent="0.2">
      <c r="A43" s="385" t="s">
        <v>165</v>
      </c>
      <c r="B43" s="386"/>
      <c r="C43" s="386"/>
      <c r="D43" s="386"/>
      <c r="E43" s="386"/>
      <c r="F43" s="386"/>
      <c r="G43" s="386"/>
      <c r="H43" s="386"/>
      <c r="I43" s="386"/>
      <c r="J43" s="138"/>
    </row>
    <row r="44" spans="1:10" ht="27"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104271.13</v>
      </c>
      <c r="F50" s="329">
        <v>15000.87</v>
      </c>
      <c r="G50" s="330">
        <v>7000</v>
      </c>
      <c r="H50" s="330">
        <f>E50+F50-G50</f>
        <v>112272</v>
      </c>
      <c r="I50" s="331">
        <v>112272</v>
      </c>
      <c r="J50" s="332"/>
    </row>
    <row r="51" spans="1:10" x14ac:dyDescent="0.2">
      <c r="A51" s="333"/>
      <c r="B51" s="334"/>
      <c r="C51" s="334" t="s">
        <v>2</v>
      </c>
      <c r="D51" s="334"/>
      <c r="E51" s="335">
        <v>71858.740000000005</v>
      </c>
      <c r="F51" s="336">
        <v>303846.09000000003</v>
      </c>
      <c r="G51" s="337">
        <v>236712</v>
      </c>
      <c r="H51" s="337">
        <f>E51+F51-G51</f>
        <v>138992.83000000002</v>
      </c>
      <c r="I51" s="338">
        <v>123195.02</v>
      </c>
      <c r="J51" s="332"/>
    </row>
    <row r="52" spans="1:10" x14ac:dyDescent="0.2">
      <c r="A52" s="333"/>
      <c r="B52" s="334"/>
      <c r="C52" s="334" t="s">
        <v>153</v>
      </c>
      <c r="D52" s="334"/>
      <c r="E52" s="335">
        <v>560210.05000000005</v>
      </c>
      <c r="F52" s="336">
        <v>144566.63</v>
      </c>
      <c r="G52" s="337">
        <v>20518</v>
      </c>
      <c r="H52" s="337">
        <f>E52+F52-G52</f>
        <v>684258.68</v>
      </c>
      <c r="I52" s="338">
        <v>684258.67999999993</v>
      </c>
      <c r="J52" s="332"/>
    </row>
    <row r="53" spans="1:10" x14ac:dyDescent="0.2">
      <c r="A53" s="333"/>
      <c r="B53" s="334"/>
      <c r="C53" s="334" t="s">
        <v>174</v>
      </c>
      <c r="D53" s="334"/>
      <c r="E53" s="335">
        <v>626691.44999999995</v>
      </c>
      <c r="F53" s="336">
        <v>1479741</v>
      </c>
      <c r="G53" s="337">
        <v>1974246.5</v>
      </c>
      <c r="H53" s="337">
        <f>E53+F53-G53</f>
        <v>132185.95000000019</v>
      </c>
      <c r="I53" s="338">
        <v>132185.95000000001</v>
      </c>
      <c r="J53" s="332"/>
    </row>
    <row r="54" spans="1:10" ht="18.75" thickBot="1" x14ac:dyDescent="0.4">
      <c r="A54" s="339" t="s">
        <v>0</v>
      </c>
      <c r="B54" s="340"/>
      <c r="C54" s="340"/>
      <c r="D54" s="340"/>
      <c r="E54" s="341">
        <f>E50+E51+E52+E53</f>
        <v>1363031.37</v>
      </c>
      <c r="F54" s="342">
        <f>F50+F51+F52+F53</f>
        <v>1943154.59</v>
      </c>
      <c r="G54" s="343">
        <f>G50+G51+G52+G53</f>
        <v>2238476.5</v>
      </c>
      <c r="H54" s="343">
        <f>H50+H51+H52+H53</f>
        <v>1067709.4600000002</v>
      </c>
      <c r="I54" s="344">
        <f>SUM(I50:I53)</f>
        <v>1051911.6499999999</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E13:F13"/>
    <mergeCell ref="H13:I13"/>
    <mergeCell ref="E16:F16"/>
    <mergeCell ref="E18:F18"/>
    <mergeCell ref="C6:G6"/>
    <mergeCell ref="H6:I6"/>
    <mergeCell ref="E7:I7"/>
    <mergeCell ref="E11:F11"/>
    <mergeCell ref="E12:F12"/>
    <mergeCell ref="A2:D2"/>
    <mergeCell ref="E2:I2"/>
    <mergeCell ref="E3:I3"/>
    <mergeCell ref="E4:I4"/>
    <mergeCell ref="E5:I5"/>
    <mergeCell ref="A43:I43"/>
    <mergeCell ref="B44:I44"/>
    <mergeCell ref="H45:I45"/>
    <mergeCell ref="F47:F48"/>
    <mergeCell ref="C29:E29"/>
    <mergeCell ref="C32:F32"/>
    <mergeCell ref="B33:F33"/>
    <mergeCell ref="A34:I34"/>
  </mergeCells>
  <printOptions horizontalCentered="1"/>
  <pageMargins left="0.78740157480314965" right="0" top="0.59055118110236227" bottom="0.59055118110236227" header="0.51181102362204722" footer="0.51181102362204722"/>
  <pageSetup paperSize="9" scale="83" firstPageNumber="284"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topLeftCell="A5" zoomScaleNormal="100"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1.7109375" style="133" bestFit="1" customWidth="1"/>
    <col min="11" max="16384" width="9.140625" style="133"/>
  </cols>
  <sheetData>
    <row r="1" spans="1:9" ht="19.5" x14ac:dyDescent="0.4">
      <c r="A1" s="233" t="s">
        <v>129</v>
      </c>
      <c r="B1" s="234"/>
      <c r="C1" s="234"/>
      <c r="D1" s="234"/>
      <c r="I1" s="236"/>
    </row>
    <row r="2" spans="1:9" s="238" customFormat="1" ht="39" customHeight="1" x14ac:dyDescent="0.25">
      <c r="A2" s="393" t="s">
        <v>130</v>
      </c>
      <c r="B2" s="393"/>
      <c r="C2" s="393"/>
      <c r="D2" s="393"/>
      <c r="E2" s="394" t="s">
        <v>79</v>
      </c>
      <c r="F2" s="394"/>
      <c r="G2" s="394"/>
      <c r="H2" s="394"/>
      <c r="I2" s="394"/>
    </row>
    <row r="3" spans="1:9" ht="9.9499999999999993" customHeight="1" x14ac:dyDescent="0.4">
      <c r="A3" s="239"/>
      <c r="B3" s="239"/>
      <c r="C3" s="239"/>
      <c r="D3" s="239"/>
      <c r="E3" s="395" t="s">
        <v>131</v>
      </c>
      <c r="F3" s="395"/>
      <c r="G3" s="395"/>
      <c r="H3" s="395"/>
      <c r="I3" s="395"/>
    </row>
    <row r="4" spans="1:9" ht="15.75" x14ac:dyDescent="0.25">
      <c r="A4" s="241" t="s">
        <v>132</v>
      </c>
      <c r="E4" s="396" t="s">
        <v>269</v>
      </c>
      <c r="F4" s="396"/>
      <c r="G4" s="396"/>
      <c r="H4" s="396"/>
      <c r="I4" s="396"/>
    </row>
    <row r="5" spans="1:9" ht="7.5" customHeight="1" x14ac:dyDescent="0.3">
      <c r="A5" s="242"/>
      <c r="E5" s="395" t="s">
        <v>131</v>
      </c>
      <c r="F5" s="395"/>
      <c r="G5" s="395"/>
      <c r="H5" s="395"/>
      <c r="I5" s="395"/>
    </row>
    <row r="6" spans="1:9" ht="19.5" customHeight="1" x14ac:dyDescent="0.4">
      <c r="A6" s="240" t="s">
        <v>40</v>
      </c>
      <c r="C6" s="401">
        <v>602035</v>
      </c>
      <c r="D6" s="401"/>
      <c r="E6" s="401"/>
      <c r="F6" s="401"/>
      <c r="G6" s="401"/>
      <c r="H6" s="402" t="s">
        <v>270</v>
      </c>
      <c r="I6" s="402"/>
    </row>
    <row r="7" spans="1:9" ht="8.25" customHeight="1" x14ac:dyDescent="0.4">
      <c r="A7" s="240"/>
      <c r="E7" s="395" t="s">
        <v>225</v>
      </c>
      <c r="F7" s="395"/>
      <c r="G7" s="395"/>
      <c r="H7" s="395"/>
      <c r="I7" s="395"/>
    </row>
    <row r="8" spans="1:9" ht="19.5" hidden="1" x14ac:dyDescent="0.4">
      <c r="A8" s="240"/>
      <c r="E8" s="243"/>
      <c r="F8" s="243"/>
      <c r="G8" s="243"/>
      <c r="H8" s="244"/>
      <c r="I8" s="243"/>
    </row>
    <row r="9" spans="1:9" ht="30.75" customHeight="1" x14ac:dyDescent="0.4">
      <c r="A9" s="240"/>
      <c r="E9" s="243"/>
      <c r="F9" s="243"/>
      <c r="G9" s="243"/>
      <c r="H9" s="244"/>
      <c r="I9" s="243"/>
    </row>
    <row r="11" spans="1:9" ht="15" customHeight="1" x14ac:dyDescent="0.4">
      <c r="A11" s="245"/>
      <c r="E11" s="397" t="s">
        <v>133</v>
      </c>
      <c r="F11" s="398"/>
      <c r="G11" s="246" t="s">
        <v>134</v>
      </c>
      <c r="H11" s="247" t="s">
        <v>1</v>
      </c>
      <c r="I11" s="247"/>
    </row>
    <row r="12" spans="1:9" ht="15" customHeight="1" x14ac:dyDescent="0.4">
      <c r="A12" s="248"/>
      <c r="B12" s="248"/>
      <c r="C12" s="248"/>
      <c r="D12" s="248"/>
      <c r="E12" s="397" t="s">
        <v>135</v>
      </c>
      <c r="F12" s="398"/>
      <c r="G12" s="246" t="s">
        <v>136</v>
      </c>
      <c r="H12" s="249" t="s">
        <v>137</v>
      </c>
      <c r="I12" s="250" t="s">
        <v>138</v>
      </c>
    </row>
    <row r="13" spans="1:9" ht="12.75" customHeight="1" x14ac:dyDescent="0.2">
      <c r="A13" s="248"/>
      <c r="B13" s="248"/>
      <c r="C13" s="248"/>
      <c r="D13" s="248"/>
      <c r="E13" s="397" t="s">
        <v>0</v>
      </c>
      <c r="F13" s="398"/>
      <c r="G13" s="251"/>
      <c r="H13" s="388" t="s">
        <v>139</v>
      </c>
      <c r="I13" s="388"/>
    </row>
    <row r="14" spans="1:9" ht="12.75" customHeight="1" x14ac:dyDescent="0.2">
      <c r="A14" s="248"/>
      <c r="B14" s="248"/>
      <c r="C14" s="248"/>
      <c r="D14" s="248"/>
      <c r="E14" s="252"/>
      <c r="F14" s="252"/>
      <c r="G14" s="251"/>
      <c r="H14" s="236"/>
      <c r="I14" s="236"/>
    </row>
    <row r="15" spans="1:9" ht="18.75" x14ac:dyDescent="0.4">
      <c r="A15" s="253" t="s">
        <v>140</v>
      </c>
      <c r="B15" s="253"/>
      <c r="C15" s="254"/>
      <c r="D15" s="253"/>
      <c r="E15" s="255"/>
      <c r="F15" s="255"/>
      <c r="G15" s="256"/>
      <c r="H15" s="248"/>
      <c r="I15" s="248"/>
    </row>
    <row r="16" spans="1:9" ht="19.5" x14ac:dyDescent="0.4">
      <c r="A16" s="257" t="s">
        <v>141</v>
      </c>
      <c r="B16" s="253"/>
      <c r="C16" s="254"/>
      <c r="D16" s="253"/>
      <c r="E16" s="399">
        <v>14234000</v>
      </c>
      <c r="F16" s="400"/>
      <c r="G16" s="258">
        <v>39430634.969999999</v>
      </c>
      <c r="H16" s="259">
        <v>37261923.829999998</v>
      </c>
      <c r="I16" s="259">
        <v>2168711.1399999997</v>
      </c>
    </row>
    <row r="17" spans="1:9" ht="20.25" customHeight="1" x14ac:dyDescent="0.35">
      <c r="A17" s="255"/>
      <c r="E17" s="260"/>
      <c r="F17" s="260"/>
      <c r="G17" s="260"/>
      <c r="H17" s="260"/>
      <c r="I17" s="260"/>
    </row>
    <row r="18" spans="1:9" ht="19.5" x14ac:dyDescent="0.4">
      <c r="A18" s="257" t="s">
        <v>142</v>
      </c>
      <c r="B18" s="261"/>
      <c r="C18" s="261"/>
      <c r="D18" s="261"/>
      <c r="E18" s="399">
        <v>14395000</v>
      </c>
      <c r="F18" s="400"/>
      <c r="G18" s="258">
        <v>39923003.609999999</v>
      </c>
      <c r="H18" s="259">
        <v>37622541.829999998</v>
      </c>
      <c r="I18" s="259">
        <v>2300461.7800000003</v>
      </c>
    </row>
    <row r="19" spans="1:9" ht="19.5" customHeight="1" x14ac:dyDescent="0.35">
      <c r="A19" s="255"/>
      <c r="B19" s="261"/>
      <c r="C19" s="261"/>
      <c r="D19" s="261"/>
      <c r="E19" s="258"/>
      <c r="F19" s="262"/>
      <c r="G19" s="258"/>
      <c r="H19" s="263"/>
      <c r="I19" s="263"/>
    </row>
    <row r="20" spans="1:9" ht="14.25" customHeight="1" x14ac:dyDescent="0.35">
      <c r="A20" s="255"/>
      <c r="B20" s="261"/>
      <c r="C20" s="261"/>
      <c r="D20" s="261"/>
      <c r="E20" s="261"/>
      <c r="F20" s="261"/>
      <c r="G20" s="261"/>
      <c r="H20" s="265"/>
      <c r="I20" s="265"/>
    </row>
    <row r="21" spans="1:9" ht="19.5" x14ac:dyDescent="0.4">
      <c r="A21" s="257" t="s">
        <v>143</v>
      </c>
      <c r="B21" s="261"/>
      <c r="C21" s="261"/>
      <c r="D21" s="261"/>
      <c r="E21" s="261"/>
      <c r="F21" s="261"/>
      <c r="G21" s="266"/>
      <c r="H21" s="261"/>
      <c r="I21" s="261"/>
    </row>
    <row r="22" spans="1:9" ht="18" x14ac:dyDescent="0.35">
      <c r="A22" s="261"/>
      <c r="B22" s="261"/>
      <c r="C22" s="268" t="s">
        <v>144</v>
      </c>
      <c r="D22" s="261"/>
      <c r="E22" s="261"/>
      <c r="F22" s="261"/>
      <c r="G22" s="269">
        <v>0</v>
      </c>
      <c r="H22" s="270">
        <v>0</v>
      </c>
      <c r="I22" s="270">
        <v>0</v>
      </c>
    </row>
    <row r="23" spans="1:9" ht="18" x14ac:dyDescent="0.35">
      <c r="A23" s="261"/>
      <c r="B23" s="261"/>
      <c r="C23" s="268"/>
      <c r="D23" s="261"/>
      <c r="E23" s="261"/>
      <c r="F23" s="261"/>
      <c r="G23" s="269"/>
      <c r="H23" s="270"/>
      <c r="I23" s="270"/>
    </row>
    <row r="24" spans="1:9" s="275" customFormat="1" ht="15" x14ac:dyDescent="0.3">
      <c r="A24" s="271" t="s">
        <v>145</v>
      </c>
      <c r="B24" s="271"/>
      <c r="C24" s="272"/>
      <c r="D24" s="271"/>
      <c r="E24" s="271"/>
      <c r="F24" s="271"/>
      <c r="G24" s="273">
        <f>G18-G16-G22</f>
        <v>492368.6400000006</v>
      </c>
      <c r="H24" s="273">
        <f>H18-H16-H22</f>
        <v>360618</v>
      </c>
      <c r="I24" s="273">
        <f>I18-I16-I22</f>
        <v>131750.6400000006</v>
      </c>
    </row>
    <row r="25" spans="1:9" s="275" customFormat="1" ht="18.95" customHeight="1" x14ac:dyDescent="0.3">
      <c r="A25" s="272" t="s">
        <v>146</v>
      </c>
      <c r="B25" s="272"/>
      <c r="C25" s="272"/>
      <c r="D25" s="272"/>
      <c r="E25" s="272"/>
      <c r="F25" s="272"/>
      <c r="G25" s="276">
        <f>G24-G26</f>
        <v>131750.6400000006</v>
      </c>
      <c r="H25" s="277">
        <f>H24-H26</f>
        <v>0</v>
      </c>
      <c r="I25" s="277">
        <f>I24-I26</f>
        <v>131750.6400000006</v>
      </c>
    </row>
    <row r="26" spans="1:9" s="275" customFormat="1" ht="15" x14ac:dyDescent="0.3">
      <c r="A26" s="272" t="s">
        <v>147</v>
      </c>
      <c r="B26" s="272"/>
      <c r="C26" s="272"/>
      <c r="D26" s="272"/>
      <c r="E26" s="272"/>
      <c r="F26" s="272"/>
      <c r="G26" s="276">
        <f>H26+I26</f>
        <v>360618</v>
      </c>
      <c r="H26" s="277">
        <v>360618</v>
      </c>
      <c r="I26" s="277">
        <v>0</v>
      </c>
    </row>
    <row r="27" spans="1:9" s="275" customFormat="1" x14ac:dyDescent="0.2">
      <c r="A27" s="278"/>
      <c r="B27" s="278"/>
      <c r="C27" s="278"/>
      <c r="D27" s="278"/>
      <c r="E27" s="278"/>
      <c r="F27" s="278"/>
      <c r="G27" s="278"/>
      <c r="H27" s="278"/>
      <c r="I27" s="278"/>
    </row>
    <row r="28" spans="1:9" s="275" customFormat="1" ht="16.5" x14ac:dyDescent="0.35">
      <c r="A28" s="271" t="s">
        <v>148</v>
      </c>
      <c r="B28" s="271" t="s">
        <v>149</v>
      </c>
      <c r="C28" s="271"/>
      <c r="D28" s="279"/>
      <c r="E28" s="279"/>
      <c r="F28" s="280"/>
      <c r="G28" s="273"/>
      <c r="H28" s="281"/>
      <c r="I28" s="280"/>
    </row>
    <row r="29" spans="1:9" s="275" customFormat="1" ht="16.5" customHeight="1" x14ac:dyDescent="0.3">
      <c r="A29" s="271"/>
      <c r="B29" s="271"/>
      <c r="C29" s="390" t="s">
        <v>150</v>
      </c>
      <c r="D29" s="390"/>
      <c r="E29" s="390"/>
      <c r="F29" s="280"/>
      <c r="G29" s="283">
        <f>G30+G31</f>
        <v>0</v>
      </c>
      <c r="H29" s="281"/>
      <c r="I29" s="280"/>
    </row>
    <row r="30" spans="1:9" s="275" customFormat="1" ht="18.75" x14ac:dyDescent="0.4">
      <c r="A30" s="284"/>
      <c r="B30" s="284"/>
      <c r="C30" s="285"/>
      <c r="D30" s="286"/>
      <c r="E30" s="287" t="s">
        <v>151</v>
      </c>
      <c r="F30" s="288" t="s">
        <v>152</v>
      </c>
      <c r="G30" s="289">
        <v>0</v>
      </c>
      <c r="H30" s="281"/>
      <c r="I30" s="280"/>
    </row>
    <row r="31" spans="1:9" s="275" customFormat="1" ht="18.75" x14ac:dyDescent="0.4">
      <c r="A31" s="284"/>
      <c r="B31" s="284"/>
      <c r="C31" s="290"/>
      <c r="D31" s="286"/>
      <c r="E31" s="291"/>
      <c r="F31" s="288" t="s">
        <v>153</v>
      </c>
      <c r="G31" s="289">
        <v>0</v>
      </c>
      <c r="H31" s="281"/>
      <c r="I31" s="280"/>
    </row>
    <row r="32" spans="1:9" s="275" customFormat="1" ht="18.75" x14ac:dyDescent="0.4">
      <c r="A32" s="284"/>
      <c r="B32" s="292"/>
      <c r="C32" s="390" t="s">
        <v>154</v>
      </c>
      <c r="D32" s="390"/>
      <c r="E32" s="390"/>
      <c r="F32" s="390"/>
      <c r="G32" s="283">
        <f>G26</f>
        <v>360618</v>
      </c>
      <c r="H32" s="281"/>
      <c r="I32" s="280"/>
    </row>
    <row r="33" spans="1:10" ht="20.25" customHeight="1" x14ac:dyDescent="0.3">
      <c r="A33" s="293"/>
      <c r="B33" s="391" t="s">
        <v>323</v>
      </c>
      <c r="C33" s="391"/>
      <c r="D33" s="391"/>
      <c r="E33" s="391"/>
      <c r="F33" s="391"/>
      <c r="G33" s="58">
        <v>-3617641.51</v>
      </c>
      <c r="H33" s="293"/>
      <c r="I33" s="293"/>
      <c r="J33" s="229"/>
    </row>
    <row r="34" spans="1:10" ht="51.75" customHeight="1" x14ac:dyDescent="0.2">
      <c r="A34" s="392" t="s">
        <v>325</v>
      </c>
      <c r="B34" s="392"/>
      <c r="C34" s="392"/>
      <c r="D34" s="392"/>
      <c r="E34" s="392"/>
      <c r="F34" s="392"/>
      <c r="G34" s="392"/>
      <c r="H34" s="392"/>
      <c r="I34" s="392"/>
    </row>
    <row r="35" spans="1:10" ht="18.95" customHeight="1" x14ac:dyDescent="0.4">
      <c r="A35" s="253" t="s">
        <v>155</v>
      </c>
      <c r="B35" s="253" t="s">
        <v>156</v>
      </c>
      <c r="C35" s="253"/>
      <c r="D35" s="294"/>
      <c r="E35" s="256"/>
      <c r="F35" s="261"/>
      <c r="G35" s="295"/>
      <c r="H35" s="248"/>
      <c r="I35" s="248"/>
    </row>
    <row r="36" spans="1:10" ht="18.75" x14ac:dyDescent="0.4">
      <c r="A36" s="253"/>
      <c r="B36" s="253"/>
      <c r="C36" s="253"/>
      <c r="D36" s="294"/>
      <c r="F36" s="296" t="s">
        <v>157</v>
      </c>
      <c r="G36" s="250" t="s">
        <v>134</v>
      </c>
      <c r="H36" s="248"/>
      <c r="I36" s="297" t="s">
        <v>158</v>
      </c>
    </row>
    <row r="37" spans="1:10" ht="16.5" x14ac:dyDescent="0.35">
      <c r="A37" s="298" t="s">
        <v>159</v>
      </c>
      <c r="B37" s="299"/>
      <c r="C37" s="255"/>
      <c r="D37" s="299"/>
      <c r="E37" s="256"/>
      <c r="F37" s="300">
        <v>65000</v>
      </c>
      <c r="G37" s="300">
        <v>61931</v>
      </c>
      <c r="H37" s="301"/>
      <c r="I37" s="302">
        <v>0.95278461538461534</v>
      </c>
    </row>
    <row r="38" spans="1:10" ht="16.5" hidden="1" x14ac:dyDescent="0.35">
      <c r="A38" s="298" t="s">
        <v>160</v>
      </c>
      <c r="B38" s="299"/>
      <c r="C38" s="255"/>
      <c r="D38" s="303"/>
      <c r="E38" s="303"/>
      <c r="F38" s="300">
        <v>0</v>
      </c>
      <c r="G38" s="300">
        <v>0</v>
      </c>
      <c r="H38" s="301"/>
      <c r="I38" s="302" t="e">
        <v>#DIV/0!</v>
      </c>
    </row>
    <row r="39" spans="1:10" ht="16.5" hidden="1" x14ac:dyDescent="0.35">
      <c r="A39" s="298" t="s">
        <v>161</v>
      </c>
      <c r="B39" s="299"/>
      <c r="C39" s="255"/>
      <c r="D39" s="303"/>
      <c r="E39" s="303"/>
      <c r="F39" s="300">
        <v>0</v>
      </c>
      <c r="G39" s="300">
        <v>0</v>
      </c>
      <c r="H39" s="301"/>
      <c r="I39" s="302" t="e">
        <v>#DIV/0!</v>
      </c>
    </row>
    <row r="40" spans="1:10" ht="16.5" x14ac:dyDescent="0.35">
      <c r="A40" s="298" t="s">
        <v>162</v>
      </c>
      <c r="B40" s="299"/>
      <c r="C40" s="255"/>
      <c r="D40" s="303"/>
      <c r="E40" s="303"/>
      <c r="F40" s="300">
        <v>0</v>
      </c>
      <c r="G40" s="300">
        <v>0</v>
      </c>
      <c r="H40" s="301"/>
      <c r="I40" s="302" t="s">
        <v>233</v>
      </c>
    </row>
    <row r="41" spans="1:10" ht="16.5" x14ac:dyDescent="0.35">
      <c r="A41" s="298" t="s">
        <v>163</v>
      </c>
      <c r="B41" s="299"/>
      <c r="C41" s="255"/>
      <c r="D41" s="256"/>
      <c r="E41" s="256"/>
      <c r="F41" s="300">
        <v>915508</v>
      </c>
      <c r="G41" s="300">
        <v>915508</v>
      </c>
      <c r="H41" s="301"/>
      <c r="I41" s="302">
        <v>1</v>
      </c>
    </row>
    <row r="42" spans="1:10" ht="16.5" x14ac:dyDescent="0.35">
      <c r="A42" s="298" t="s">
        <v>164</v>
      </c>
      <c r="B42" s="255"/>
      <c r="C42" s="255"/>
      <c r="D42" s="248"/>
      <c r="E42" s="248"/>
      <c r="F42" s="300">
        <v>0</v>
      </c>
      <c r="G42" s="300">
        <v>0</v>
      </c>
      <c r="H42" s="301"/>
      <c r="I42" s="302" t="s">
        <v>233</v>
      </c>
    </row>
    <row r="43" spans="1:10" hidden="1" x14ac:dyDescent="0.2">
      <c r="A43" s="385" t="s">
        <v>165</v>
      </c>
      <c r="B43" s="386"/>
      <c r="C43" s="386"/>
      <c r="D43" s="386"/>
      <c r="E43" s="386"/>
      <c r="F43" s="386"/>
      <c r="G43" s="386"/>
      <c r="H43" s="386"/>
      <c r="I43" s="386"/>
    </row>
    <row r="44" spans="1:10" ht="16.5" customHeight="1" x14ac:dyDescent="0.2">
      <c r="A44" s="304" t="s">
        <v>165</v>
      </c>
      <c r="B44" s="387"/>
      <c r="C44" s="387"/>
      <c r="D44" s="387"/>
      <c r="E44" s="387"/>
      <c r="F44" s="387"/>
      <c r="G44" s="387"/>
      <c r="H44" s="387"/>
      <c r="I44" s="387"/>
    </row>
    <row r="45" spans="1:10" ht="19.5" thickBot="1" x14ac:dyDescent="0.45">
      <c r="A45" s="253" t="s">
        <v>166</v>
      </c>
      <c r="B45" s="253" t="s">
        <v>167</v>
      </c>
      <c r="C45" s="253"/>
      <c r="D45" s="256"/>
      <c r="E45" s="256"/>
      <c r="F45" s="248"/>
      <c r="G45" s="305"/>
      <c r="H45" s="388" t="s">
        <v>168</v>
      </c>
      <c r="I45" s="388"/>
    </row>
    <row r="46" spans="1:10" ht="18.75" thickTop="1" x14ac:dyDescent="0.35">
      <c r="A46" s="306"/>
      <c r="B46" s="307"/>
      <c r="C46" s="308"/>
      <c r="D46" s="307"/>
      <c r="E46" s="309" t="s">
        <v>169</v>
      </c>
      <c r="F46" s="310" t="s">
        <v>170</v>
      </c>
      <c r="G46" s="310" t="s">
        <v>171</v>
      </c>
      <c r="H46" s="311" t="s">
        <v>172</v>
      </c>
      <c r="I46" s="312" t="s">
        <v>173</v>
      </c>
    </row>
    <row r="47" spans="1:10" x14ac:dyDescent="0.2">
      <c r="A47" s="314"/>
      <c r="E47" s="315"/>
      <c r="F47" s="389"/>
      <c r="G47" s="316"/>
      <c r="H47" s="317">
        <v>42735</v>
      </c>
      <c r="I47" s="318">
        <v>42735</v>
      </c>
    </row>
    <row r="48" spans="1:10" x14ac:dyDescent="0.2">
      <c r="A48" s="314"/>
      <c r="E48" s="315"/>
      <c r="F48" s="389"/>
      <c r="G48" s="320"/>
      <c r="H48" s="320"/>
      <c r="I48" s="321"/>
    </row>
    <row r="49" spans="1:9" ht="13.5" thickBot="1" x14ac:dyDescent="0.25">
      <c r="A49" s="322"/>
      <c r="B49" s="323"/>
      <c r="C49" s="323"/>
      <c r="D49" s="323"/>
      <c r="E49" s="315"/>
      <c r="F49" s="324"/>
      <c r="G49" s="324"/>
      <c r="H49" s="324"/>
      <c r="I49" s="325"/>
    </row>
    <row r="50" spans="1:9" ht="13.5" thickTop="1" x14ac:dyDescent="0.2">
      <c r="A50" s="326"/>
      <c r="B50" s="327"/>
      <c r="C50" s="327" t="s">
        <v>152</v>
      </c>
      <c r="D50" s="327"/>
      <c r="E50" s="328">
        <v>0</v>
      </c>
      <c r="F50" s="329">
        <v>0</v>
      </c>
      <c r="G50" s="330">
        <v>0</v>
      </c>
      <c r="H50" s="330">
        <f>E50+F50-G50</f>
        <v>0</v>
      </c>
      <c r="I50" s="331">
        <v>0</v>
      </c>
    </row>
    <row r="51" spans="1:9" x14ac:dyDescent="0.2">
      <c r="A51" s="333"/>
      <c r="B51" s="334"/>
      <c r="C51" s="334" t="s">
        <v>2</v>
      </c>
      <c r="D51" s="334"/>
      <c r="E51" s="335">
        <v>176306.73</v>
      </c>
      <c r="F51" s="336">
        <v>268389.65999999997</v>
      </c>
      <c r="G51" s="337">
        <v>296261.32999999996</v>
      </c>
      <c r="H51" s="337">
        <f>E51+F51-G51</f>
        <v>148435.06000000006</v>
      </c>
      <c r="I51" s="338">
        <v>163789.81</v>
      </c>
    </row>
    <row r="52" spans="1:9" x14ac:dyDescent="0.2">
      <c r="A52" s="333"/>
      <c r="B52" s="334"/>
      <c r="C52" s="334" t="s">
        <v>153</v>
      </c>
      <c r="D52" s="334"/>
      <c r="E52" s="335">
        <v>9547.7999999999993</v>
      </c>
      <c r="F52" s="336">
        <v>77213</v>
      </c>
      <c r="G52" s="337">
        <v>86760.8</v>
      </c>
      <c r="H52" s="337">
        <f>E52+F52-G52</f>
        <v>0</v>
      </c>
      <c r="I52" s="338">
        <v>0</v>
      </c>
    </row>
    <row r="53" spans="1:9" x14ac:dyDescent="0.2">
      <c r="A53" s="333"/>
      <c r="B53" s="334"/>
      <c r="C53" s="334" t="s">
        <v>174</v>
      </c>
      <c r="D53" s="334"/>
      <c r="E53" s="335">
        <v>164230.34</v>
      </c>
      <c r="F53" s="336">
        <v>3257860</v>
      </c>
      <c r="G53" s="337">
        <v>3381124</v>
      </c>
      <c r="H53" s="337">
        <f>E53+F53-G53</f>
        <v>40966.339999999851</v>
      </c>
      <c r="I53" s="338">
        <v>1710540.34</v>
      </c>
    </row>
    <row r="54" spans="1:9" ht="18.75" thickBot="1" x14ac:dyDescent="0.4">
      <c r="A54" s="339" t="s">
        <v>0</v>
      </c>
      <c r="B54" s="340"/>
      <c r="C54" s="340"/>
      <c r="D54" s="340"/>
      <c r="E54" s="341">
        <f>E50+E51+E52+E53</f>
        <v>350084.87</v>
      </c>
      <c r="F54" s="342">
        <f>F50+F51+F52+F53</f>
        <v>3603462.66</v>
      </c>
      <c r="G54" s="343">
        <f>G50+G51+G52+G53</f>
        <v>3764146.13</v>
      </c>
      <c r="H54" s="343">
        <f>H50+H51+H52+H53</f>
        <v>189401.39999999991</v>
      </c>
      <c r="I54" s="344">
        <f>SUM(I50:I53)</f>
        <v>1874330.1500000001</v>
      </c>
    </row>
    <row r="55" spans="1:9" ht="18.75" thickTop="1" x14ac:dyDescent="0.35">
      <c r="A55" s="346"/>
      <c r="B55" s="261"/>
      <c r="C55" s="261"/>
      <c r="D55" s="256"/>
      <c r="E55" s="256"/>
      <c r="F55" s="248"/>
      <c r="G55" s="305"/>
      <c r="H55" s="296"/>
      <c r="I55" s="296"/>
    </row>
    <row r="56" spans="1:9" ht="18" x14ac:dyDescent="0.35">
      <c r="A56" s="346"/>
      <c r="B56" s="261"/>
      <c r="C56" s="261"/>
      <c r="D56" s="256"/>
      <c r="E56" s="256"/>
      <c r="F56" s="248"/>
      <c r="G56" s="347"/>
      <c r="H56" s="248"/>
      <c r="I56" s="248"/>
    </row>
    <row r="57" spans="1:9" ht="1.5" customHeight="1" x14ac:dyDescent="0.35">
      <c r="A57" s="348"/>
      <c r="B57" s="349"/>
      <c r="C57" s="349"/>
      <c r="D57" s="350"/>
      <c r="E57" s="350"/>
      <c r="F57" s="351"/>
      <c r="G57" s="351"/>
      <c r="H57" s="351"/>
      <c r="I57" s="351"/>
    </row>
    <row r="58" spans="1:9" x14ac:dyDescent="0.2">
      <c r="A58" s="352"/>
      <c r="B58" s="352"/>
      <c r="C58" s="352"/>
      <c r="D58" s="352"/>
      <c r="E58" s="352"/>
      <c r="F58" s="352"/>
      <c r="G58" s="352"/>
      <c r="H58" s="352"/>
      <c r="I58" s="352"/>
    </row>
    <row r="68" spans="1:9" x14ac:dyDescent="0.2">
      <c r="A68" s="133"/>
      <c r="B68" s="133"/>
      <c r="C68" s="133"/>
      <c r="D68" s="133"/>
      <c r="E68" s="133"/>
      <c r="F68" s="133"/>
      <c r="G68" s="133"/>
      <c r="H68" s="133"/>
      <c r="I68" s="133"/>
    </row>
    <row r="69" spans="1:9" x14ac:dyDescent="0.2">
      <c r="A69" s="133"/>
      <c r="B69" s="133"/>
      <c r="C69" s="133"/>
      <c r="D69" s="133"/>
      <c r="E69" s="133"/>
      <c r="F69" s="133"/>
      <c r="G69" s="133"/>
      <c r="H69" s="133"/>
      <c r="I69" s="133"/>
    </row>
    <row r="70" spans="1:9" x14ac:dyDescent="0.2">
      <c r="A70" s="133"/>
      <c r="B70" s="133"/>
      <c r="C70" s="133"/>
      <c r="D70" s="133"/>
      <c r="E70" s="133"/>
      <c r="F70" s="133"/>
      <c r="G70" s="133"/>
      <c r="H70" s="133"/>
      <c r="I70" s="133"/>
    </row>
    <row r="71" spans="1:9" x14ac:dyDescent="0.2">
      <c r="A71" s="133"/>
      <c r="B71" s="133"/>
      <c r="C71" s="133"/>
      <c r="D71" s="133"/>
      <c r="E71" s="133"/>
      <c r="F71" s="133"/>
      <c r="G71" s="133"/>
      <c r="H71" s="133"/>
      <c r="I71" s="133"/>
    </row>
    <row r="72" spans="1:9" x14ac:dyDescent="0.2">
      <c r="A72" s="133"/>
      <c r="B72" s="133"/>
      <c r="C72" s="133"/>
      <c r="D72" s="133"/>
      <c r="E72" s="133"/>
      <c r="F72" s="133"/>
      <c r="G72" s="133"/>
      <c r="H72" s="133"/>
      <c r="I72" s="133"/>
    </row>
    <row r="73" spans="1:9" x14ac:dyDescent="0.2">
      <c r="A73" s="133"/>
      <c r="B73" s="133"/>
      <c r="C73" s="133"/>
      <c r="D73" s="133"/>
      <c r="E73" s="133"/>
      <c r="F73" s="133"/>
      <c r="G73" s="133"/>
      <c r="H73" s="133"/>
      <c r="I73" s="133"/>
    </row>
    <row r="74" spans="1:9" x14ac:dyDescent="0.2">
      <c r="A74" s="133"/>
      <c r="B74" s="133"/>
      <c r="C74" s="133"/>
      <c r="D74" s="133"/>
      <c r="E74" s="133"/>
      <c r="F74" s="133"/>
      <c r="G74" s="133"/>
      <c r="H74" s="133"/>
      <c r="I74" s="133"/>
    </row>
    <row r="75" spans="1:9" x14ac:dyDescent="0.2">
      <c r="A75" s="133"/>
      <c r="B75" s="133"/>
      <c r="C75" s="133"/>
      <c r="D75" s="133"/>
      <c r="E75" s="133"/>
      <c r="F75" s="133"/>
      <c r="G75" s="133"/>
      <c r="H75" s="133"/>
      <c r="I75" s="133"/>
    </row>
    <row r="76" spans="1:9" x14ac:dyDescent="0.2">
      <c r="A76" s="133"/>
      <c r="B76" s="133"/>
      <c r="C76" s="133"/>
      <c r="D76" s="133"/>
      <c r="E76" s="133"/>
      <c r="F76" s="133"/>
      <c r="G76" s="133"/>
      <c r="H76" s="133"/>
      <c r="I76" s="133"/>
    </row>
    <row r="77" spans="1:9" x14ac:dyDescent="0.2">
      <c r="A77" s="133"/>
      <c r="B77" s="133"/>
      <c r="C77" s="133"/>
      <c r="D77" s="133"/>
      <c r="E77" s="133"/>
      <c r="F77" s="133"/>
      <c r="G77" s="133"/>
      <c r="H77" s="133"/>
      <c r="I77" s="133"/>
    </row>
    <row r="78" spans="1:9" x14ac:dyDescent="0.2">
      <c r="A78" s="133"/>
      <c r="B78" s="133"/>
      <c r="C78" s="133"/>
      <c r="D78" s="133"/>
      <c r="E78" s="133"/>
      <c r="F78" s="133"/>
      <c r="G78" s="133"/>
      <c r="H78" s="133"/>
      <c r="I78" s="133"/>
    </row>
    <row r="79" spans="1:9" x14ac:dyDescent="0.2">
      <c r="A79" s="133"/>
      <c r="B79" s="133"/>
      <c r="C79" s="133"/>
      <c r="D79" s="133"/>
      <c r="E79" s="133"/>
      <c r="F79" s="133"/>
      <c r="G79" s="133"/>
      <c r="H79" s="133"/>
      <c r="I79" s="133"/>
    </row>
    <row r="80" spans="1:9" x14ac:dyDescent="0.2">
      <c r="A80" s="133"/>
      <c r="B80" s="133"/>
      <c r="C80" s="133"/>
      <c r="D80" s="133"/>
      <c r="E80" s="133"/>
      <c r="F80" s="133"/>
      <c r="G80" s="133"/>
      <c r="H80" s="133"/>
      <c r="I80" s="133"/>
    </row>
    <row r="81" spans="1:9" x14ac:dyDescent="0.2">
      <c r="A81" s="133"/>
      <c r="B81" s="133"/>
      <c r="C81" s="133"/>
      <c r="D81" s="133"/>
      <c r="E81" s="133"/>
      <c r="F81" s="133"/>
      <c r="G81" s="133"/>
      <c r="H81" s="133"/>
      <c r="I81" s="133"/>
    </row>
    <row r="82" spans="1:9" x14ac:dyDescent="0.2">
      <c r="A82" s="133"/>
      <c r="B82" s="133"/>
      <c r="C82" s="133"/>
      <c r="D82" s="133"/>
      <c r="E82" s="133"/>
      <c r="F82" s="133"/>
      <c r="G82" s="133"/>
      <c r="H82" s="133"/>
      <c r="I82" s="133"/>
    </row>
    <row r="83" spans="1:9" x14ac:dyDescent="0.2">
      <c r="A83" s="133"/>
      <c r="B83" s="133"/>
      <c r="C83" s="133"/>
      <c r="D83" s="133"/>
      <c r="E83" s="133"/>
      <c r="F83" s="133"/>
      <c r="G83" s="133"/>
      <c r="H83" s="133"/>
      <c r="I83" s="133"/>
    </row>
    <row r="84" spans="1:9" x14ac:dyDescent="0.2">
      <c r="A84" s="133"/>
      <c r="B84" s="133"/>
      <c r="C84" s="133"/>
      <c r="D84" s="133"/>
      <c r="E84" s="133"/>
      <c r="F84" s="133"/>
      <c r="G84" s="133"/>
      <c r="H84" s="133"/>
      <c r="I84" s="133"/>
    </row>
    <row r="85" spans="1:9" x14ac:dyDescent="0.2">
      <c r="A85" s="133"/>
      <c r="B85" s="133"/>
      <c r="C85" s="133"/>
      <c r="D85" s="133"/>
      <c r="E85" s="133"/>
      <c r="F85" s="133"/>
      <c r="G85" s="133"/>
      <c r="H85" s="133"/>
      <c r="I85" s="133"/>
    </row>
    <row r="86" spans="1:9" x14ac:dyDescent="0.2">
      <c r="A86" s="133"/>
      <c r="B86" s="133"/>
      <c r="C86" s="133"/>
      <c r="D86" s="133"/>
      <c r="E86" s="133"/>
      <c r="F86" s="133"/>
      <c r="G86" s="133"/>
      <c r="H86" s="133"/>
      <c r="I86" s="133"/>
    </row>
    <row r="87" spans="1:9" x14ac:dyDescent="0.2">
      <c r="A87" s="133"/>
      <c r="B87" s="133"/>
      <c r="C87" s="133"/>
      <c r="D87" s="133"/>
      <c r="E87" s="133"/>
      <c r="F87" s="133"/>
      <c r="G87" s="133"/>
      <c r="H87" s="133"/>
      <c r="I87" s="133"/>
    </row>
    <row r="88" spans="1:9" x14ac:dyDescent="0.2">
      <c r="A88" s="133"/>
      <c r="B88" s="133"/>
      <c r="C88" s="133"/>
      <c r="D88" s="133"/>
      <c r="E88" s="133"/>
      <c r="F88" s="133"/>
      <c r="G88" s="133"/>
      <c r="H88" s="133"/>
      <c r="I88" s="133"/>
    </row>
    <row r="89" spans="1:9" x14ac:dyDescent="0.2">
      <c r="A89" s="133"/>
      <c r="B89" s="133"/>
      <c r="C89" s="133"/>
      <c r="D89" s="133"/>
      <c r="E89" s="133"/>
      <c r="F89" s="133"/>
      <c r="G89" s="133"/>
      <c r="H89" s="133"/>
      <c r="I89" s="133"/>
    </row>
    <row r="90" spans="1:9" x14ac:dyDescent="0.2">
      <c r="A90" s="133"/>
      <c r="B90" s="133"/>
      <c r="C90" s="133"/>
      <c r="D90" s="133"/>
      <c r="E90" s="133"/>
      <c r="F90" s="133"/>
      <c r="G90" s="133"/>
      <c r="H90" s="133"/>
      <c r="I90" s="133"/>
    </row>
    <row r="91" spans="1:9" x14ac:dyDescent="0.2">
      <c r="A91" s="133"/>
      <c r="B91" s="133"/>
      <c r="C91" s="133"/>
      <c r="D91" s="133"/>
      <c r="E91" s="133"/>
      <c r="F91" s="133"/>
      <c r="G91" s="133"/>
      <c r="H91" s="133"/>
      <c r="I91" s="133"/>
    </row>
    <row r="92" spans="1:9" x14ac:dyDescent="0.2">
      <c r="A92" s="133"/>
      <c r="B92" s="133"/>
      <c r="C92" s="133"/>
      <c r="D92" s="133"/>
      <c r="E92" s="133"/>
      <c r="F92" s="133"/>
      <c r="G92" s="133"/>
      <c r="H92" s="133"/>
      <c r="I92" s="133"/>
    </row>
    <row r="93" spans="1:9" x14ac:dyDescent="0.2">
      <c r="A93" s="133"/>
      <c r="B93" s="133"/>
      <c r="C93" s="133"/>
      <c r="D93" s="133"/>
      <c r="E93" s="133"/>
      <c r="F93" s="133"/>
      <c r="G93" s="133"/>
      <c r="H93" s="133"/>
      <c r="I93" s="133"/>
    </row>
    <row r="94" spans="1:9" x14ac:dyDescent="0.2">
      <c r="A94" s="133"/>
      <c r="B94" s="133"/>
      <c r="C94" s="133"/>
      <c r="D94" s="133"/>
      <c r="E94" s="133"/>
      <c r="F94" s="133"/>
      <c r="G94" s="133"/>
      <c r="H94" s="133"/>
      <c r="I94" s="133"/>
    </row>
    <row r="95" spans="1:9" x14ac:dyDescent="0.2">
      <c r="A95" s="133"/>
      <c r="B95" s="133"/>
      <c r="C95" s="133"/>
      <c r="D95" s="133"/>
      <c r="E95" s="133"/>
      <c r="F95" s="133"/>
      <c r="G95" s="133"/>
      <c r="H95" s="133"/>
      <c r="I95" s="133"/>
    </row>
    <row r="96" spans="1:9" x14ac:dyDescent="0.2">
      <c r="A96" s="133"/>
      <c r="B96" s="133"/>
      <c r="C96" s="133"/>
      <c r="D96" s="133"/>
      <c r="E96" s="133"/>
      <c r="F96" s="133"/>
      <c r="G96" s="133"/>
      <c r="H96" s="133"/>
      <c r="I96" s="133"/>
    </row>
    <row r="97" spans="1:9" x14ac:dyDescent="0.2">
      <c r="A97" s="133"/>
      <c r="B97" s="133"/>
      <c r="C97" s="133"/>
      <c r="D97" s="133"/>
      <c r="E97" s="133"/>
      <c r="F97" s="133"/>
      <c r="G97" s="133"/>
      <c r="H97" s="133"/>
      <c r="I97" s="133"/>
    </row>
    <row r="98" spans="1:9" x14ac:dyDescent="0.2">
      <c r="A98" s="133"/>
      <c r="B98" s="133"/>
      <c r="C98" s="133"/>
      <c r="D98" s="133"/>
      <c r="E98" s="133"/>
      <c r="F98" s="133"/>
      <c r="G98" s="133"/>
      <c r="H98" s="133"/>
      <c r="I98" s="133"/>
    </row>
    <row r="100" spans="1:9" x14ac:dyDescent="0.2">
      <c r="A100" s="133"/>
      <c r="B100" s="133"/>
      <c r="C100" s="133"/>
      <c r="D100" s="133"/>
      <c r="E100" s="133"/>
      <c r="F100" s="133"/>
      <c r="G100" s="133"/>
      <c r="H100" s="133"/>
      <c r="I100" s="133"/>
    </row>
    <row r="101" spans="1:9" x14ac:dyDescent="0.2">
      <c r="A101" s="133"/>
      <c r="B101" s="133"/>
      <c r="C101" s="133"/>
      <c r="D101" s="133"/>
      <c r="E101" s="133"/>
      <c r="F101" s="133"/>
      <c r="G101" s="133"/>
      <c r="H101" s="133"/>
      <c r="I101" s="133"/>
    </row>
    <row r="102" spans="1:9" x14ac:dyDescent="0.2">
      <c r="A102" s="133"/>
      <c r="B102" s="133"/>
      <c r="C102" s="133"/>
      <c r="D102" s="133"/>
      <c r="E102" s="133"/>
      <c r="F102" s="133"/>
      <c r="G102" s="133"/>
      <c r="H102" s="133"/>
      <c r="I102" s="133"/>
    </row>
    <row r="103" spans="1:9" x14ac:dyDescent="0.2">
      <c r="A103" s="133"/>
      <c r="B103" s="133"/>
      <c r="C103" s="133"/>
      <c r="D103" s="133"/>
      <c r="E103" s="133"/>
      <c r="F103" s="133"/>
      <c r="G103" s="133"/>
      <c r="H103" s="133"/>
      <c r="I103" s="133"/>
    </row>
    <row r="104" spans="1:9" x14ac:dyDescent="0.2">
      <c r="A104" s="133"/>
      <c r="B104" s="133"/>
      <c r="C104" s="133"/>
      <c r="D104" s="133"/>
      <c r="E104" s="133"/>
      <c r="F104" s="133"/>
      <c r="G104" s="133"/>
      <c r="H104" s="133"/>
      <c r="I104" s="133"/>
    </row>
    <row r="106" spans="1:9" x14ac:dyDescent="0.2">
      <c r="A106" s="133"/>
      <c r="B106" s="133"/>
      <c r="C106" s="133"/>
      <c r="D106" s="133"/>
      <c r="E106" s="133"/>
      <c r="F106" s="133"/>
      <c r="G106" s="133"/>
      <c r="H106" s="133"/>
      <c r="I106" s="133"/>
    </row>
    <row r="107" spans="1:9" x14ac:dyDescent="0.2">
      <c r="A107" s="133"/>
      <c r="B107" s="133"/>
      <c r="C107" s="133"/>
      <c r="D107" s="133"/>
      <c r="E107" s="133"/>
      <c r="F107" s="133"/>
      <c r="G107" s="133"/>
      <c r="H107" s="133"/>
      <c r="I107" s="133"/>
    </row>
    <row r="108" spans="1:9" x14ac:dyDescent="0.2">
      <c r="A108" s="133"/>
      <c r="B108" s="133"/>
      <c r="C108" s="133"/>
      <c r="D108" s="133"/>
      <c r="E108" s="133"/>
      <c r="F108" s="133"/>
      <c r="G108" s="133"/>
      <c r="H108" s="133"/>
      <c r="I108" s="133"/>
    </row>
    <row r="110" spans="1:9" x14ac:dyDescent="0.2">
      <c r="A110" s="133"/>
      <c r="B110" s="133"/>
      <c r="C110" s="133"/>
      <c r="D110" s="133"/>
      <c r="E110" s="133"/>
      <c r="F110" s="133"/>
      <c r="G110" s="133"/>
      <c r="H110" s="133"/>
      <c r="I110" s="133"/>
    </row>
    <row r="111" spans="1:9" x14ac:dyDescent="0.2">
      <c r="A111" s="133"/>
      <c r="B111" s="133"/>
      <c r="C111" s="133"/>
      <c r="D111" s="133"/>
      <c r="E111" s="133"/>
      <c r="F111" s="133"/>
      <c r="G111" s="133"/>
      <c r="H111" s="133"/>
      <c r="I111" s="133"/>
    </row>
    <row r="113" spans="1:9" x14ac:dyDescent="0.2">
      <c r="A113" s="133"/>
      <c r="B113" s="133"/>
      <c r="C113" s="133"/>
      <c r="D113" s="133"/>
      <c r="E113" s="133"/>
      <c r="F113" s="133"/>
      <c r="G113" s="133"/>
      <c r="H113" s="133"/>
      <c r="I113" s="133"/>
    </row>
    <row r="114" spans="1:9" x14ac:dyDescent="0.2">
      <c r="A114" s="133"/>
      <c r="B114" s="133"/>
      <c r="C114" s="133"/>
      <c r="D114" s="133"/>
      <c r="E114" s="133"/>
      <c r="F114" s="133"/>
      <c r="G114" s="133"/>
      <c r="H114" s="133"/>
      <c r="I114" s="133"/>
    </row>
    <row r="115" spans="1:9" x14ac:dyDescent="0.2">
      <c r="A115" s="133"/>
      <c r="B115" s="133"/>
      <c r="C115" s="133"/>
      <c r="D115" s="133"/>
      <c r="E115" s="133"/>
      <c r="F115" s="133"/>
      <c r="G115" s="133"/>
      <c r="H115" s="133"/>
      <c r="I115" s="133"/>
    </row>
    <row r="116" spans="1:9" x14ac:dyDescent="0.2">
      <c r="A116" s="133"/>
      <c r="B116" s="133"/>
      <c r="C116" s="133"/>
      <c r="D116" s="133"/>
      <c r="E116" s="133"/>
      <c r="F116" s="133"/>
      <c r="G116" s="133"/>
      <c r="H116" s="133"/>
      <c r="I116" s="133"/>
    </row>
    <row r="117" spans="1:9" x14ac:dyDescent="0.2">
      <c r="A117" s="133"/>
      <c r="B117" s="133"/>
      <c r="C117" s="133"/>
      <c r="D117" s="133"/>
      <c r="E117" s="133"/>
      <c r="F117" s="133"/>
      <c r="G117" s="133"/>
      <c r="H117" s="133"/>
      <c r="I117" s="133"/>
    </row>
    <row r="118" spans="1:9" x14ac:dyDescent="0.2">
      <c r="A118" s="133"/>
      <c r="B118" s="133"/>
      <c r="C118" s="133"/>
      <c r="D118" s="133"/>
      <c r="E118" s="133"/>
      <c r="F118" s="133"/>
      <c r="G118" s="133"/>
      <c r="H118" s="133"/>
      <c r="I118" s="133"/>
    </row>
    <row r="120" spans="1:9" x14ac:dyDescent="0.2">
      <c r="A120" s="133"/>
      <c r="B120" s="133"/>
      <c r="C120" s="133"/>
      <c r="D120" s="133"/>
      <c r="E120" s="133"/>
      <c r="F120" s="133"/>
      <c r="G120" s="133"/>
      <c r="H120" s="133"/>
      <c r="I120" s="133"/>
    </row>
    <row r="121" spans="1:9" x14ac:dyDescent="0.2">
      <c r="A121" s="133"/>
      <c r="B121" s="133"/>
      <c r="C121" s="133"/>
      <c r="D121" s="133"/>
      <c r="E121" s="133"/>
      <c r="F121" s="133"/>
      <c r="G121" s="133"/>
      <c r="H121" s="133"/>
      <c r="I121" s="133"/>
    </row>
    <row r="124" spans="1:9" x14ac:dyDescent="0.2">
      <c r="A124" s="133"/>
      <c r="B124" s="133"/>
      <c r="C124" s="133"/>
      <c r="D124" s="133"/>
      <c r="E124" s="133"/>
      <c r="F124" s="133"/>
      <c r="G124" s="133"/>
      <c r="H124" s="133"/>
      <c r="I124" s="133"/>
    </row>
    <row r="125" spans="1:9" x14ac:dyDescent="0.2">
      <c r="A125" s="133"/>
      <c r="B125" s="133"/>
      <c r="C125" s="133"/>
      <c r="D125" s="133"/>
      <c r="E125" s="133"/>
      <c r="F125" s="133"/>
      <c r="G125" s="133"/>
      <c r="H125" s="133"/>
      <c r="I125" s="133"/>
    </row>
    <row r="126" spans="1:9" x14ac:dyDescent="0.2">
      <c r="A126" s="133"/>
      <c r="B126" s="133"/>
      <c r="C126" s="133"/>
      <c r="D126" s="133"/>
      <c r="E126" s="133"/>
      <c r="F126" s="133"/>
      <c r="G126" s="133"/>
      <c r="H126" s="133"/>
      <c r="I126" s="133"/>
    </row>
    <row r="127" spans="1:9" x14ac:dyDescent="0.2">
      <c r="A127" s="133"/>
      <c r="B127" s="133"/>
      <c r="C127" s="133"/>
      <c r="D127" s="133"/>
      <c r="E127" s="133"/>
      <c r="F127" s="133"/>
      <c r="G127" s="133"/>
      <c r="H127" s="133"/>
      <c r="I127" s="133"/>
    </row>
    <row r="128" spans="1:9" x14ac:dyDescent="0.2">
      <c r="A128" s="133"/>
      <c r="B128" s="133"/>
      <c r="C128" s="133"/>
      <c r="D128" s="133"/>
      <c r="E128" s="133"/>
      <c r="F128" s="133"/>
      <c r="G128" s="133"/>
      <c r="H128" s="133"/>
      <c r="I128" s="133"/>
    </row>
    <row r="131" spans="1:9" x14ac:dyDescent="0.2">
      <c r="A131" s="133"/>
      <c r="B131" s="133"/>
      <c r="C131" s="133"/>
      <c r="D131" s="133"/>
      <c r="E131" s="133"/>
      <c r="F131" s="133"/>
      <c r="G131" s="133"/>
      <c r="H131" s="133"/>
      <c r="I131" s="133"/>
    </row>
    <row r="132" spans="1:9" x14ac:dyDescent="0.2">
      <c r="A132" s="133"/>
      <c r="B132" s="133"/>
      <c r="C132" s="133"/>
      <c r="D132" s="133"/>
      <c r="E132" s="133"/>
      <c r="F132" s="133"/>
      <c r="G132" s="133"/>
      <c r="H132" s="133"/>
      <c r="I132" s="133"/>
    </row>
    <row r="134" spans="1:9" x14ac:dyDescent="0.2">
      <c r="A134" s="133"/>
      <c r="B134" s="133"/>
      <c r="C134" s="133"/>
      <c r="D134" s="133"/>
      <c r="E134" s="133"/>
      <c r="F134" s="133"/>
      <c r="G134" s="133"/>
      <c r="H134" s="133"/>
      <c r="I134" s="133"/>
    </row>
    <row r="135" spans="1:9" x14ac:dyDescent="0.2">
      <c r="A135" s="133"/>
      <c r="B135" s="133"/>
      <c r="C135" s="133"/>
      <c r="D135" s="133"/>
      <c r="E135" s="133"/>
      <c r="F135" s="133"/>
      <c r="G135" s="133"/>
      <c r="H135" s="133"/>
      <c r="I135" s="133"/>
    </row>
    <row r="136" spans="1:9" x14ac:dyDescent="0.2">
      <c r="A136" s="133"/>
      <c r="B136" s="133"/>
      <c r="C136" s="133"/>
      <c r="D136" s="133"/>
      <c r="E136" s="133"/>
      <c r="F136" s="133"/>
      <c r="G136" s="133"/>
      <c r="H136" s="133"/>
      <c r="I136" s="133"/>
    </row>
    <row r="137" spans="1:9" x14ac:dyDescent="0.2">
      <c r="A137" s="133"/>
      <c r="B137" s="133"/>
      <c r="C137" s="133"/>
      <c r="D137" s="133"/>
      <c r="E137" s="133"/>
      <c r="F137" s="133"/>
      <c r="G137" s="133"/>
      <c r="H137" s="133"/>
      <c r="I137" s="133"/>
    </row>
    <row r="139" spans="1:9" x14ac:dyDescent="0.2">
      <c r="A139" s="133"/>
      <c r="B139" s="133"/>
      <c r="C139" s="133"/>
      <c r="D139" s="133"/>
      <c r="E139" s="133"/>
      <c r="F139" s="133"/>
      <c r="G139" s="133"/>
      <c r="H139" s="133"/>
      <c r="I139" s="133"/>
    </row>
    <row r="142" spans="1:9" x14ac:dyDescent="0.2">
      <c r="A142" s="133"/>
      <c r="B142" s="133"/>
      <c r="C142" s="133"/>
      <c r="D142" s="133"/>
      <c r="E142" s="133"/>
      <c r="F142" s="133"/>
      <c r="G142" s="133"/>
      <c r="H142" s="133"/>
      <c r="I142" s="133"/>
    </row>
    <row r="143" spans="1:9" x14ac:dyDescent="0.2">
      <c r="A143" s="133"/>
      <c r="B143" s="133"/>
      <c r="C143" s="133"/>
      <c r="D143" s="133"/>
      <c r="E143" s="133"/>
      <c r="F143" s="133"/>
      <c r="G143" s="133"/>
      <c r="H143" s="133"/>
      <c r="I143" s="133"/>
    </row>
    <row r="144" spans="1:9" x14ac:dyDescent="0.2">
      <c r="A144" s="133"/>
      <c r="B144" s="133"/>
      <c r="C144" s="133"/>
      <c r="D144" s="133"/>
      <c r="E144" s="133"/>
      <c r="F144" s="133"/>
      <c r="G144" s="133"/>
      <c r="H144" s="133"/>
      <c r="I144" s="133"/>
    </row>
    <row r="145" spans="1:9" x14ac:dyDescent="0.2">
      <c r="A145" s="133"/>
      <c r="B145" s="133"/>
      <c r="C145" s="133"/>
      <c r="D145" s="133"/>
      <c r="E145" s="133"/>
      <c r="F145" s="133"/>
      <c r="G145" s="133"/>
      <c r="H145" s="133"/>
      <c r="I145" s="133"/>
    </row>
    <row r="146" spans="1:9" x14ac:dyDescent="0.2">
      <c r="A146" s="133"/>
      <c r="B146" s="133"/>
      <c r="C146" s="133"/>
      <c r="D146" s="133"/>
      <c r="E146" s="133"/>
      <c r="F146" s="133"/>
      <c r="G146" s="133"/>
      <c r="H146" s="133"/>
      <c r="I146" s="133"/>
    </row>
    <row r="150" spans="1:9" x14ac:dyDescent="0.2">
      <c r="A150" s="133"/>
      <c r="B150" s="133"/>
      <c r="C150" s="133"/>
      <c r="D150" s="133"/>
      <c r="E150" s="133"/>
      <c r="F150" s="133"/>
      <c r="G150" s="133"/>
      <c r="H150" s="133"/>
      <c r="I150" s="133"/>
    </row>
    <row r="156" spans="1:9" x14ac:dyDescent="0.2">
      <c r="A156" s="133"/>
      <c r="B156" s="133"/>
      <c r="C156" s="133"/>
      <c r="D156" s="133"/>
      <c r="E156" s="133"/>
      <c r="F156" s="133"/>
      <c r="G156" s="133"/>
      <c r="H156" s="133"/>
      <c r="I156" s="133"/>
    </row>
    <row r="161" spans="1:9" x14ac:dyDescent="0.2">
      <c r="A161" s="133"/>
      <c r="B161" s="133"/>
      <c r="C161" s="133"/>
      <c r="D161" s="133"/>
      <c r="E161" s="133"/>
      <c r="F161" s="133"/>
      <c r="G161" s="133"/>
      <c r="H161" s="133"/>
      <c r="I161" s="133"/>
    </row>
    <row r="162" spans="1:9" x14ac:dyDescent="0.2">
      <c r="A162" s="133"/>
      <c r="B162" s="133"/>
      <c r="C162" s="133"/>
      <c r="D162" s="133"/>
      <c r="E162" s="133"/>
      <c r="F162" s="133"/>
      <c r="G162" s="133"/>
      <c r="H162" s="133"/>
      <c r="I162" s="133"/>
    </row>
    <row r="163" spans="1:9" x14ac:dyDescent="0.2">
      <c r="A163" s="133"/>
      <c r="B163" s="133"/>
      <c r="C163" s="133"/>
      <c r="D163" s="133"/>
      <c r="E163" s="133"/>
      <c r="F163" s="133"/>
      <c r="G163" s="133"/>
      <c r="H163" s="133"/>
      <c r="I163" s="133"/>
    </row>
    <row r="164" spans="1:9" x14ac:dyDescent="0.2">
      <c r="A164" s="133"/>
      <c r="B164" s="133"/>
      <c r="C164" s="133"/>
      <c r="D164" s="133"/>
      <c r="E164" s="133"/>
      <c r="F164" s="133"/>
      <c r="G164" s="133"/>
      <c r="H164" s="133"/>
      <c r="I164" s="133"/>
    </row>
    <row r="165" spans="1:9" x14ac:dyDescent="0.2">
      <c r="A165" s="133"/>
      <c r="B165" s="133"/>
      <c r="C165" s="133"/>
      <c r="D165" s="133"/>
      <c r="E165" s="133"/>
      <c r="F165" s="133"/>
      <c r="G165" s="133"/>
      <c r="H165" s="133"/>
      <c r="I165" s="133"/>
    </row>
    <row r="166" spans="1:9" x14ac:dyDescent="0.2">
      <c r="A166" s="133"/>
      <c r="B166" s="133"/>
      <c r="C166" s="133"/>
      <c r="D166" s="133"/>
      <c r="E166" s="133"/>
      <c r="F166" s="133"/>
      <c r="G166" s="133"/>
      <c r="H166" s="133"/>
      <c r="I166" s="133"/>
    </row>
    <row r="167" spans="1:9" x14ac:dyDescent="0.2">
      <c r="A167" s="133"/>
      <c r="B167" s="133"/>
      <c r="C167" s="133"/>
      <c r="D167" s="133"/>
      <c r="E167" s="133"/>
      <c r="F167" s="133"/>
      <c r="G167" s="133"/>
      <c r="H167" s="133"/>
      <c r="I167" s="133"/>
    </row>
    <row r="168" spans="1:9" x14ac:dyDescent="0.2">
      <c r="A168" s="133"/>
      <c r="B168" s="133"/>
      <c r="C168" s="133"/>
      <c r="D168" s="133"/>
      <c r="E168" s="133"/>
      <c r="F168" s="133"/>
      <c r="G168" s="133"/>
      <c r="H168" s="133"/>
      <c r="I168" s="133"/>
    </row>
    <row r="169" spans="1:9" x14ac:dyDescent="0.2">
      <c r="A169" s="133"/>
      <c r="B169" s="133"/>
      <c r="C169" s="133"/>
      <c r="D169" s="133"/>
      <c r="E169" s="133"/>
      <c r="F169" s="133"/>
      <c r="G169" s="133"/>
      <c r="H169" s="133"/>
      <c r="I169" s="133"/>
    </row>
    <row r="170" spans="1:9" x14ac:dyDescent="0.2">
      <c r="A170" s="133"/>
      <c r="B170" s="133"/>
      <c r="C170" s="133"/>
      <c r="D170" s="133"/>
      <c r="E170" s="133"/>
      <c r="F170" s="133"/>
      <c r="G170" s="133"/>
      <c r="H170" s="133"/>
      <c r="I170" s="133"/>
    </row>
    <row r="171" spans="1:9" x14ac:dyDescent="0.2">
      <c r="A171" s="133"/>
      <c r="B171" s="133"/>
      <c r="C171" s="133"/>
      <c r="D171" s="133"/>
      <c r="E171" s="133"/>
      <c r="F171" s="133"/>
      <c r="G171" s="133"/>
      <c r="H171" s="133"/>
      <c r="I171" s="133"/>
    </row>
    <row r="172" spans="1:9" x14ac:dyDescent="0.2">
      <c r="A172" s="133"/>
      <c r="B172" s="133"/>
      <c r="C172" s="133"/>
      <c r="D172" s="133"/>
      <c r="E172" s="133"/>
      <c r="F172" s="133"/>
      <c r="G172" s="133"/>
      <c r="H172" s="133"/>
      <c r="I172" s="133"/>
    </row>
    <row r="173" spans="1:9" x14ac:dyDescent="0.2">
      <c r="A173" s="133"/>
      <c r="B173" s="133"/>
      <c r="C173" s="133"/>
      <c r="D173" s="133"/>
      <c r="E173" s="133"/>
      <c r="F173" s="133"/>
      <c r="G173" s="133"/>
      <c r="H173" s="133"/>
      <c r="I173" s="133"/>
    </row>
    <row r="174" spans="1:9" x14ac:dyDescent="0.2">
      <c r="A174" s="133"/>
      <c r="B174" s="133"/>
      <c r="C174" s="133"/>
      <c r="D174" s="133"/>
      <c r="E174" s="133"/>
      <c r="F174" s="133"/>
      <c r="G174" s="133"/>
      <c r="H174" s="133"/>
      <c r="I174" s="133"/>
    </row>
    <row r="175" spans="1:9" x14ac:dyDescent="0.2">
      <c r="A175" s="133"/>
      <c r="B175" s="133"/>
      <c r="C175" s="133"/>
      <c r="D175" s="133"/>
      <c r="E175" s="133"/>
      <c r="F175" s="133"/>
      <c r="G175" s="133"/>
      <c r="H175" s="133"/>
      <c r="I175" s="133"/>
    </row>
    <row r="176" spans="1:9" x14ac:dyDescent="0.2">
      <c r="A176" s="133"/>
      <c r="B176" s="133"/>
      <c r="C176" s="133"/>
      <c r="D176" s="133"/>
      <c r="E176" s="133"/>
      <c r="F176" s="133"/>
      <c r="G176" s="133"/>
      <c r="H176" s="133"/>
      <c r="I176" s="133"/>
    </row>
    <row r="177" spans="1:9" x14ac:dyDescent="0.2">
      <c r="A177" s="133"/>
      <c r="B177" s="133"/>
      <c r="C177" s="133"/>
      <c r="D177" s="133"/>
      <c r="E177" s="133"/>
      <c r="F177" s="133"/>
      <c r="G177" s="133"/>
      <c r="H177" s="133"/>
      <c r="I177" s="133"/>
    </row>
    <row r="178" spans="1:9" x14ac:dyDescent="0.2">
      <c r="A178" s="133"/>
      <c r="B178" s="133"/>
      <c r="C178" s="133"/>
      <c r="D178" s="133"/>
      <c r="E178" s="133"/>
      <c r="F178" s="133"/>
      <c r="G178" s="133"/>
      <c r="H178" s="133"/>
      <c r="I178" s="133"/>
    </row>
    <row r="179" spans="1:9" x14ac:dyDescent="0.2">
      <c r="A179" s="133"/>
      <c r="B179" s="133"/>
      <c r="C179" s="133"/>
      <c r="D179" s="133"/>
      <c r="E179" s="133"/>
      <c r="F179" s="133"/>
      <c r="G179" s="133"/>
      <c r="H179" s="133"/>
      <c r="I179" s="133"/>
    </row>
    <row r="180" spans="1:9" x14ac:dyDescent="0.2">
      <c r="A180" s="133"/>
      <c r="B180" s="133"/>
      <c r="C180" s="133"/>
      <c r="D180" s="133"/>
      <c r="E180" s="133"/>
      <c r="F180" s="133"/>
      <c r="G180" s="133"/>
      <c r="H180" s="133"/>
      <c r="I180" s="133"/>
    </row>
    <row r="181" spans="1:9" x14ac:dyDescent="0.2">
      <c r="A181" s="133"/>
      <c r="B181" s="133"/>
      <c r="C181" s="133"/>
      <c r="D181" s="133"/>
      <c r="E181" s="133"/>
      <c r="F181" s="133"/>
      <c r="G181" s="133"/>
      <c r="H181" s="133"/>
      <c r="I181" s="133"/>
    </row>
    <row r="183" spans="1:9" x14ac:dyDescent="0.2">
      <c r="A183" s="133"/>
      <c r="B183" s="133"/>
      <c r="C183" s="133"/>
      <c r="D183" s="133"/>
      <c r="E183" s="133"/>
      <c r="F183" s="133"/>
      <c r="G183" s="133"/>
      <c r="H183" s="133"/>
      <c r="I183" s="133"/>
    </row>
    <row r="184" spans="1:9" x14ac:dyDescent="0.2">
      <c r="A184" s="133"/>
      <c r="B184" s="133"/>
      <c r="C184" s="133"/>
      <c r="D184" s="133"/>
      <c r="E184" s="133"/>
      <c r="F184" s="133"/>
      <c r="G184" s="133"/>
      <c r="H184" s="133"/>
      <c r="I184" s="133"/>
    </row>
    <row r="185" spans="1:9" x14ac:dyDescent="0.2">
      <c r="A185" s="133"/>
      <c r="B185" s="133"/>
      <c r="C185" s="133"/>
      <c r="D185" s="133"/>
      <c r="E185" s="133"/>
      <c r="F185" s="133"/>
      <c r="G185" s="133"/>
      <c r="H185" s="133"/>
      <c r="I185" s="133"/>
    </row>
    <row r="186" spans="1:9" x14ac:dyDescent="0.2">
      <c r="A186" s="133"/>
      <c r="B186" s="133"/>
      <c r="C186" s="133"/>
      <c r="D186" s="133"/>
      <c r="E186" s="133"/>
      <c r="F186" s="133"/>
      <c r="G186" s="133"/>
      <c r="H186" s="133"/>
      <c r="I186" s="133"/>
    </row>
    <row r="187" spans="1:9" x14ac:dyDescent="0.2">
      <c r="A187" s="133"/>
      <c r="B187" s="133"/>
      <c r="C187" s="133"/>
      <c r="D187" s="133"/>
      <c r="E187" s="133"/>
      <c r="F187" s="133"/>
      <c r="G187" s="133"/>
      <c r="H187" s="133"/>
      <c r="I187" s="133"/>
    </row>
    <row r="188" spans="1:9" x14ac:dyDescent="0.2">
      <c r="A188" s="133"/>
      <c r="B188" s="133"/>
      <c r="C188" s="133"/>
      <c r="D188" s="133"/>
      <c r="E188" s="133"/>
      <c r="F188" s="133"/>
      <c r="G188" s="133"/>
      <c r="H188" s="133"/>
      <c r="I188" s="133"/>
    </row>
    <row r="194" spans="1:9" x14ac:dyDescent="0.2">
      <c r="A194" s="133"/>
      <c r="B194" s="133"/>
      <c r="C194" s="133"/>
      <c r="D194" s="133"/>
      <c r="E194" s="133"/>
      <c r="F194" s="133"/>
      <c r="G194" s="133"/>
      <c r="H194" s="133"/>
      <c r="I194" s="133"/>
    </row>
    <row r="196" spans="1:9" x14ac:dyDescent="0.2">
      <c r="A196" s="133"/>
      <c r="B196" s="133"/>
      <c r="C196" s="133"/>
      <c r="D196" s="133"/>
      <c r="E196" s="133"/>
      <c r="F196" s="133"/>
      <c r="G196" s="133"/>
      <c r="H196" s="133"/>
      <c r="I196" s="133"/>
    </row>
    <row r="197" spans="1:9" x14ac:dyDescent="0.2">
      <c r="A197" s="133"/>
      <c r="B197" s="133"/>
      <c r="C197" s="133"/>
      <c r="D197" s="133"/>
      <c r="E197" s="133"/>
      <c r="F197" s="133"/>
      <c r="G197" s="133"/>
      <c r="H197" s="133"/>
      <c r="I197" s="133"/>
    </row>
    <row r="198" spans="1:9" x14ac:dyDescent="0.2">
      <c r="A198" s="133"/>
      <c r="B198" s="133"/>
      <c r="C198" s="133"/>
      <c r="D198" s="133"/>
      <c r="E198" s="133"/>
      <c r="F198" s="133"/>
      <c r="G198" s="133"/>
      <c r="H198" s="133"/>
      <c r="I198" s="133"/>
    </row>
    <row r="199" spans="1:9" x14ac:dyDescent="0.2">
      <c r="A199" s="133"/>
      <c r="B199" s="133"/>
      <c r="C199" s="133"/>
      <c r="D199" s="133"/>
      <c r="E199" s="133"/>
      <c r="F199" s="133"/>
      <c r="G199" s="133"/>
      <c r="H199" s="133"/>
      <c r="I199" s="133"/>
    </row>
    <row r="200" spans="1:9" x14ac:dyDescent="0.2">
      <c r="A200" s="133"/>
      <c r="B200" s="133"/>
      <c r="C200" s="133"/>
      <c r="D200" s="133"/>
      <c r="E200" s="133"/>
      <c r="F200" s="133"/>
      <c r="G200" s="133"/>
      <c r="H200" s="133"/>
      <c r="I200" s="133"/>
    </row>
    <row r="201" spans="1:9" x14ac:dyDescent="0.2">
      <c r="A201" s="133"/>
      <c r="B201" s="133"/>
      <c r="C201" s="133"/>
      <c r="D201" s="133"/>
      <c r="E201" s="133"/>
      <c r="F201" s="133"/>
      <c r="G201" s="133"/>
      <c r="H201" s="133"/>
      <c r="I201" s="133"/>
    </row>
    <row r="203" spans="1:9" x14ac:dyDescent="0.2">
      <c r="A203" s="133"/>
      <c r="B203" s="133"/>
      <c r="C203" s="133"/>
      <c r="D203" s="133"/>
      <c r="E203" s="133"/>
      <c r="F203" s="133"/>
      <c r="G203" s="133"/>
      <c r="H203" s="133"/>
      <c r="I203" s="133"/>
    </row>
    <row r="204" spans="1:9" x14ac:dyDescent="0.2">
      <c r="A204" s="133"/>
      <c r="B204" s="133"/>
      <c r="C204" s="133"/>
      <c r="D204" s="133"/>
      <c r="E204" s="133"/>
      <c r="F204" s="133"/>
      <c r="G204" s="133"/>
      <c r="H204" s="133"/>
      <c r="I204" s="133"/>
    </row>
    <row r="205" spans="1:9" x14ac:dyDescent="0.2">
      <c r="A205" s="133"/>
      <c r="B205" s="133"/>
      <c r="C205" s="133"/>
      <c r="D205" s="133"/>
      <c r="E205" s="133"/>
      <c r="F205" s="133"/>
      <c r="G205" s="133"/>
      <c r="H205" s="133"/>
      <c r="I205" s="133"/>
    </row>
    <row r="211" spans="1:9" x14ac:dyDescent="0.2">
      <c r="A211" s="133"/>
      <c r="B211" s="133"/>
      <c r="C211" s="133"/>
      <c r="D211" s="133"/>
      <c r="E211" s="133"/>
      <c r="F211" s="133"/>
      <c r="G211" s="133"/>
      <c r="H211" s="133"/>
      <c r="I211" s="133"/>
    </row>
    <row r="212" spans="1:9" x14ac:dyDescent="0.2">
      <c r="A212" s="133"/>
      <c r="B212" s="133"/>
      <c r="C212" s="133"/>
      <c r="D212" s="133"/>
      <c r="E212" s="133"/>
      <c r="F212" s="133"/>
      <c r="G212" s="133"/>
      <c r="H212" s="133"/>
      <c r="I212" s="133"/>
    </row>
    <row r="213" spans="1:9" x14ac:dyDescent="0.2">
      <c r="A213" s="133"/>
      <c r="B213" s="133"/>
      <c r="C213" s="133"/>
      <c r="D213" s="133"/>
      <c r="E213" s="133"/>
      <c r="F213" s="133"/>
      <c r="G213" s="133"/>
      <c r="H213" s="133"/>
      <c r="I213" s="133"/>
    </row>
    <row r="214" spans="1:9" x14ac:dyDescent="0.2">
      <c r="A214" s="133"/>
      <c r="B214" s="133"/>
      <c r="C214" s="133"/>
      <c r="D214" s="133"/>
      <c r="E214" s="133"/>
      <c r="F214" s="133"/>
      <c r="G214" s="133"/>
      <c r="H214" s="133"/>
      <c r="I214" s="133"/>
    </row>
    <row r="215" spans="1:9" x14ac:dyDescent="0.2">
      <c r="A215" s="133"/>
      <c r="B215" s="133"/>
      <c r="C215" s="133"/>
      <c r="D215" s="133"/>
      <c r="E215" s="133"/>
      <c r="F215" s="133"/>
      <c r="G215" s="133"/>
      <c r="H215" s="133"/>
      <c r="I215" s="133"/>
    </row>
    <row r="216" spans="1:9" x14ac:dyDescent="0.2">
      <c r="A216" s="133"/>
      <c r="B216" s="133"/>
      <c r="C216" s="133"/>
      <c r="D216" s="133"/>
      <c r="E216" s="133"/>
      <c r="F216" s="133"/>
      <c r="G216" s="133"/>
      <c r="H216" s="133"/>
      <c r="I216" s="133"/>
    </row>
    <row r="217" spans="1:9" x14ac:dyDescent="0.2">
      <c r="A217" s="133"/>
      <c r="B217" s="133"/>
      <c r="C217" s="133"/>
      <c r="D217" s="133"/>
      <c r="E217" s="133"/>
      <c r="F217" s="133"/>
      <c r="G217" s="133"/>
      <c r="H217" s="133"/>
      <c r="I217" s="133"/>
    </row>
    <row r="218" spans="1:9" x14ac:dyDescent="0.2">
      <c r="A218" s="133"/>
      <c r="B218" s="133"/>
      <c r="C218" s="133"/>
      <c r="D218" s="133"/>
      <c r="E218" s="133"/>
      <c r="F218" s="133"/>
      <c r="G218" s="133"/>
      <c r="H218" s="133"/>
      <c r="I218" s="133"/>
    </row>
    <row r="219" spans="1:9" x14ac:dyDescent="0.2">
      <c r="A219" s="133"/>
      <c r="B219" s="133"/>
      <c r="C219" s="133"/>
      <c r="D219" s="133"/>
      <c r="E219" s="133"/>
      <c r="F219" s="133"/>
      <c r="G219" s="133"/>
      <c r="H219" s="133"/>
      <c r="I219" s="133"/>
    </row>
    <row r="220" spans="1:9" x14ac:dyDescent="0.2">
      <c r="A220" s="133"/>
      <c r="B220" s="133"/>
      <c r="C220" s="133"/>
      <c r="D220" s="133"/>
      <c r="E220" s="133"/>
      <c r="F220" s="133"/>
      <c r="G220" s="133"/>
      <c r="H220" s="133"/>
      <c r="I220" s="133"/>
    </row>
    <row r="222" spans="1:9" x14ac:dyDescent="0.2">
      <c r="A222" s="133"/>
      <c r="B222" s="133"/>
      <c r="C222" s="133"/>
      <c r="D222" s="133"/>
      <c r="E222" s="133"/>
      <c r="F222" s="133"/>
      <c r="G222" s="133"/>
      <c r="H222" s="133"/>
      <c r="I222" s="133"/>
    </row>
    <row r="223" spans="1:9" x14ac:dyDescent="0.2">
      <c r="A223" s="133"/>
      <c r="B223" s="133"/>
      <c r="C223" s="133"/>
      <c r="D223" s="133"/>
      <c r="E223" s="133"/>
      <c r="F223" s="133"/>
      <c r="G223" s="133"/>
      <c r="H223" s="133"/>
      <c r="I223" s="133"/>
    </row>
    <row r="224" spans="1:9" x14ac:dyDescent="0.2">
      <c r="A224" s="133"/>
      <c r="B224" s="133"/>
      <c r="C224" s="133"/>
      <c r="D224" s="133"/>
      <c r="E224" s="133"/>
      <c r="F224" s="133"/>
      <c r="G224" s="133"/>
      <c r="H224" s="133"/>
      <c r="I224" s="133"/>
    </row>
    <row r="225" spans="1:9" x14ac:dyDescent="0.2">
      <c r="A225" s="133"/>
      <c r="B225" s="133"/>
      <c r="C225" s="133"/>
      <c r="D225" s="133"/>
      <c r="E225" s="133"/>
      <c r="F225" s="133"/>
      <c r="G225" s="133"/>
      <c r="H225" s="133"/>
      <c r="I225" s="133"/>
    </row>
    <row r="226" spans="1:9" x14ac:dyDescent="0.2">
      <c r="A226" s="133"/>
      <c r="B226" s="133"/>
      <c r="C226" s="133"/>
      <c r="D226" s="133"/>
      <c r="E226" s="133"/>
      <c r="F226" s="133"/>
      <c r="G226" s="133"/>
      <c r="H226" s="133"/>
      <c r="I226" s="133"/>
    </row>
    <row r="227" spans="1:9" x14ac:dyDescent="0.2">
      <c r="A227" s="133"/>
      <c r="B227" s="133"/>
      <c r="C227" s="133"/>
      <c r="D227" s="133"/>
      <c r="E227" s="133"/>
      <c r="F227" s="133"/>
      <c r="G227" s="133"/>
      <c r="H227" s="133"/>
      <c r="I227" s="133"/>
    </row>
    <row r="228" spans="1:9" x14ac:dyDescent="0.2">
      <c r="A228" s="133"/>
      <c r="B228" s="133"/>
      <c r="C228" s="133"/>
      <c r="D228" s="133"/>
      <c r="E228" s="133"/>
      <c r="F228" s="133"/>
      <c r="G228" s="133"/>
      <c r="H228" s="133"/>
      <c r="I228" s="133"/>
    </row>
    <row r="229" spans="1:9" x14ac:dyDescent="0.2">
      <c r="A229" s="133"/>
      <c r="B229" s="133"/>
      <c r="C229" s="133"/>
      <c r="D229" s="133"/>
      <c r="E229" s="133"/>
      <c r="F229" s="133"/>
      <c r="G229" s="133"/>
      <c r="H229" s="133"/>
      <c r="I229" s="133"/>
    </row>
    <row r="230" spans="1:9" x14ac:dyDescent="0.2">
      <c r="A230" s="133"/>
      <c r="B230" s="133"/>
      <c r="C230" s="133"/>
      <c r="D230" s="133"/>
      <c r="E230" s="133"/>
      <c r="F230" s="133"/>
      <c r="G230" s="133"/>
      <c r="H230" s="133"/>
      <c r="I230" s="133"/>
    </row>
    <row r="231" spans="1:9" x14ac:dyDescent="0.2">
      <c r="A231" s="133"/>
      <c r="B231" s="133"/>
      <c r="C231" s="133"/>
      <c r="D231" s="133"/>
      <c r="E231" s="133"/>
      <c r="F231" s="133"/>
      <c r="G231" s="133"/>
      <c r="H231" s="133"/>
      <c r="I231" s="133"/>
    </row>
    <row r="232" spans="1:9" x14ac:dyDescent="0.2">
      <c r="A232" s="133"/>
      <c r="B232" s="133"/>
      <c r="C232" s="133"/>
      <c r="D232" s="133"/>
      <c r="E232" s="133"/>
      <c r="F232" s="133"/>
      <c r="G232" s="133"/>
      <c r="H232" s="133"/>
      <c r="I232" s="133"/>
    </row>
    <row r="233" spans="1:9" x14ac:dyDescent="0.2">
      <c r="A233" s="133"/>
      <c r="B233" s="133"/>
      <c r="C233" s="133"/>
      <c r="D233" s="133"/>
      <c r="E233" s="133"/>
      <c r="F233" s="133"/>
      <c r="G233" s="133"/>
      <c r="H233" s="133"/>
      <c r="I233" s="133"/>
    </row>
    <row r="234" spans="1:9" x14ac:dyDescent="0.2">
      <c r="A234" s="133"/>
      <c r="B234" s="133"/>
      <c r="C234" s="133"/>
      <c r="D234" s="133"/>
      <c r="E234" s="133"/>
      <c r="F234" s="133"/>
      <c r="G234" s="133"/>
      <c r="H234" s="133"/>
      <c r="I234" s="133"/>
    </row>
    <row r="235" spans="1:9" x14ac:dyDescent="0.2">
      <c r="A235" s="133"/>
      <c r="B235" s="133"/>
      <c r="C235" s="133"/>
      <c r="D235" s="133"/>
      <c r="E235" s="133"/>
      <c r="F235" s="133"/>
      <c r="G235" s="133"/>
      <c r="H235" s="133"/>
      <c r="I235" s="133"/>
    </row>
    <row r="236" spans="1:9" x14ac:dyDescent="0.2">
      <c r="A236" s="133"/>
      <c r="B236" s="133"/>
      <c r="C236" s="133"/>
      <c r="D236" s="133"/>
      <c r="E236" s="133"/>
      <c r="F236" s="133"/>
      <c r="G236" s="133"/>
      <c r="H236" s="133"/>
      <c r="I236" s="133"/>
    </row>
    <row r="240" spans="1:9" x14ac:dyDescent="0.2">
      <c r="A240" s="133"/>
      <c r="B240" s="133"/>
      <c r="C240" s="133"/>
      <c r="D240" s="133"/>
      <c r="E240" s="133"/>
      <c r="F240" s="133"/>
      <c r="G240" s="133"/>
      <c r="H240" s="133"/>
      <c r="I240" s="133"/>
    </row>
    <row r="250" spans="1:9" x14ac:dyDescent="0.2">
      <c r="A250" s="133"/>
      <c r="B250" s="133"/>
      <c r="C250" s="133"/>
      <c r="D250" s="133"/>
      <c r="E250" s="133"/>
      <c r="F250" s="133"/>
      <c r="G250" s="133"/>
      <c r="H250" s="133"/>
      <c r="I250" s="133"/>
    </row>
  </sheetData>
  <mergeCells count="22">
    <mergeCell ref="E13:F13"/>
    <mergeCell ref="H13:I13"/>
    <mergeCell ref="E16:F16"/>
    <mergeCell ref="E18:F18"/>
    <mergeCell ref="C6:G6"/>
    <mergeCell ref="H6:I6"/>
    <mergeCell ref="E7:I7"/>
    <mergeCell ref="E11:F11"/>
    <mergeCell ref="E12:F12"/>
    <mergeCell ref="A2:D2"/>
    <mergeCell ref="E2:I2"/>
    <mergeCell ref="E3:I3"/>
    <mergeCell ref="E4:I4"/>
    <mergeCell ref="E5:I5"/>
    <mergeCell ref="A43:I43"/>
    <mergeCell ref="B44:I44"/>
    <mergeCell ref="H45:I45"/>
    <mergeCell ref="F47:F48"/>
    <mergeCell ref="C29:E29"/>
    <mergeCell ref="C32:F32"/>
    <mergeCell ref="B33:F33"/>
    <mergeCell ref="A34:I34"/>
  </mergeCells>
  <printOptions horizontalCentered="1"/>
  <pageMargins left="0.78740157480314965" right="0" top="0.59055118110236227" bottom="0.59055118110236227" header="0.51181102362204722" footer="0.51181102362204722"/>
  <pageSetup paperSize="9" scale="83" firstPageNumber="285"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topLeftCell="A3" zoomScaleNormal="100"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82</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271</v>
      </c>
      <c r="F4" s="396"/>
      <c r="G4" s="396"/>
      <c r="H4" s="396"/>
      <c r="I4" s="396"/>
    </row>
    <row r="5" spans="1:10" ht="7.5" customHeight="1" x14ac:dyDescent="0.3">
      <c r="A5" s="242"/>
      <c r="E5" s="395" t="s">
        <v>131</v>
      </c>
      <c r="F5" s="395"/>
      <c r="G5" s="395"/>
      <c r="H5" s="395"/>
      <c r="I5" s="395"/>
    </row>
    <row r="6" spans="1:10" ht="19.5" x14ac:dyDescent="0.4">
      <c r="A6" s="240" t="s">
        <v>40</v>
      </c>
      <c r="C6" s="401" t="s">
        <v>81</v>
      </c>
      <c r="D6" s="401"/>
      <c r="E6" s="401"/>
      <c r="F6" s="401"/>
      <c r="G6" s="401"/>
      <c r="H6" s="402" t="s">
        <v>272</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5060000</v>
      </c>
      <c r="F16" s="400"/>
      <c r="G16" s="258">
        <v>23628655.16</v>
      </c>
      <c r="H16" s="259">
        <v>23435404.760000002</v>
      </c>
      <c r="I16" s="259">
        <v>193250.4</v>
      </c>
    </row>
    <row r="17" spans="1:10" ht="20.25" customHeight="1" x14ac:dyDescent="0.35">
      <c r="A17" s="255"/>
      <c r="E17" s="260"/>
      <c r="F17" s="260"/>
      <c r="G17" s="260"/>
      <c r="H17" s="260"/>
      <c r="I17" s="260"/>
    </row>
    <row r="18" spans="1:10" ht="19.5" x14ac:dyDescent="0.4">
      <c r="A18" s="257" t="s">
        <v>142</v>
      </c>
      <c r="B18" s="261"/>
      <c r="C18" s="261"/>
      <c r="D18" s="261"/>
      <c r="E18" s="399">
        <v>5060000</v>
      </c>
      <c r="F18" s="400"/>
      <c r="G18" s="258">
        <v>23751323.34</v>
      </c>
      <c r="H18" s="259">
        <v>23383748.34</v>
      </c>
      <c r="I18" s="259">
        <v>367575</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0</v>
      </c>
      <c r="H22" s="270">
        <v>0</v>
      </c>
      <c r="I22" s="270">
        <v>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122668.1799999997</v>
      </c>
      <c r="H24" s="273">
        <f>H18-H16-H22</f>
        <v>-51656.420000001788</v>
      </c>
      <c r="I24" s="273">
        <f>I18-I16-I22</f>
        <v>174324.6</v>
      </c>
      <c r="J24" s="274"/>
    </row>
    <row r="25" spans="1:10" s="275" customFormat="1" ht="18.95" customHeight="1" x14ac:dyDescent="0.3">
      <c r="A25" s="272" t="s">
        <v>146</v>
      </c>
      <c r="B25" s="272"/>
      <c r="C25" s="272"/>
      <c r="D25" s="272"/>
      <c r="E25" s="272"/>
      <c r="F25" s="272"/>
      <c r="G25" s="276">
        <f>G24-G26</f>
        <v>122668.1799999997</v>
      </c>
      <c r="H25" s="277">
        <f>H24-H26</f>
        <v>-51656.420000001788</v>
      </c>
      <c r="I25" s="277">
        <f>I24-I26</f>
        <v>174324.6</v>
      </c>
      <c r="J25" s="278"/>
    </row>
    <row r="26" spans="1:10" s="275" customFormat="1" ht="15" x14ac:dyDescent="0.3">
      <c r="A26" s="272" t="s">
        <v>147</v>
      </c>
      <c r="B26" s="272"/>
      <c r="C26" s="272"/>
      <c r="D26" s="272"/>
      <c r="E26" s="272"/>
      <c r="F26" s="272"/>
      <c r="G26" s="276">
        <f>H26+I26</f>
        <v>0</v>
      </c>
      <c r="H26" s="277">
        <v>0</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122668.18</v>
      </c>
      <c r="H29" s="281"/>
      <c r="I29" s="280"/>
      <c r="J29" s="282"/>
    </row>
    <row r="30" spans="1:10" s="275" customFormat="1" ht="18.75" x14ac:dyDescent="0.4">
      <c r="A30" s="284"/>
      <c r="B30" s="284"/>
      <c r="C30" s="285"/>
      <c r="D30" s="286"/>
      <c r="E30" s="287" t="s">
        <v>151</v>
      </c>
      <c r="F30" s="288" t="s">
        <v>152</v>
      </c>
      <c r="G30" s="289">
        <v>0</v>
      </c>
      <c r="H30" s="281"/>
      <c r="I30" s="280"/>
    </row>
    <row r="31" spans="1:10" s="275" customFormat="1" ht="18.75" x14ac:dyDescent="0.4">
      <c r="A31" s="284"/>
      <c r="B31" s="284"/>
      <c r="C31" s="290"/>
      <c r="D31" s="286"/>
      <c r="E31" s="291"/>
      <c r="F31" s="288" t="s">
        <v>153</v>
      </c>
      <c r="G31" s="289">
        <v>122668.18</v>
      </c>
      <c r="H31" s="281"/>
      <c r="I31" s="280"/>
    </row>
    <row r="32" spans="1:10" s="275" customFormat="1" ht="18.75" x14ac:dyDescent="0.4">
      <c r="A32" s="284"/>
      <c r="B32" s="292"/>
      <c r="C32" s="390" t="s">
        <v>154</v>
      </c>
      <c r="D32" s="390"/>
      <c r="E32" s="390"/>
      <c r="F32" s="390"/>
      <c r="G32" s="283">
        <f>G26</f>
        <v>0</v>
      </c>
      <c r="H32" s="281"/>
      <c r="I32" s="280"/>
    </row>
    <row r="33" spans="1:10" ht="20.25" customHeight="1" x14ac:dyDescent="0.3">
      <c r="A33" s="293"/>
      <c r="B33" s="391" t="s">
        <v>323</v>
      </c>
      <c r="C33" s="391"/>
      <c r="D33" s="391"/>
      <c r="E33" s="391"/>
      <c r="F33" s="391"/>
      <c r="G33" s="58">
        <v>0</v>
      </c>
      <c r="H33" s="293"/>
      <c r="I33" s="293"/>
      <c r="J33" s="133"/>
    </row>
    <row r="34" spans="1:10" ht="38.25" customHeight="1" x14ac:dyDescent="0.2">
      <c r="A34" s="392"/>
      <c r="B34" s="392"/>
      <c r="C34" s="392"/>
      <c r="D34" s="392"/>
      <c r="E34" s="392"/>
      <c r="F34" s="392"/>
      <c r="G34" s="392"/>
      <c r="H34" s="392"/>
      <c r="I34" s="392"/>
      <c r="J34" s="13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2000</v>
      </c>
      <c r="G37" s="300">
        <v>2000</v>
      </c>
      <c r="H37" s="301"/>
      <c r="I37" s="302">
        <v>1</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309982</v>
      </c>
      <c r="G41" s="300">
        <v>309982</v>
      </c>
      <c r="H41" s="301"/>
      <c r="I41" s="302">
        <v>1</v>
      </c>
      <c r="J41" s="138"/>
    </row>
    <row r="42" spans="1:10" ht="16.5" x14ac:dyDescent="0.35">
      <c r="A42" s="298" t="s">
        <v>164</v>
      </c>
      <c r="B42" s="255"/>
      <c r="C42" s="255"/>
      <c r="D42" s="248"/>
      <c r="E42" s="248"/>
      <c r="F42" s="300">
        <v>150000</v>
      </c>
      <c r="G42" s="300">
        <v>150000</v>
      </c>
      <c r="H42" s="301"/>
      <c r="I42" s="302">
        <v>1</v>
      </c>
      <c r="J42" s="138"/>
    </row>
    <row r="43" spans="1:10" hidden="1" x14ac:dyDescent="0.2">
      <c r="A43" s="385" t="s">
        <v>165</v>
      </c>
      <c r="B43" s="386"/>
      <c r="C43" s="386"/>
      <c r="D43" s="386"/>
      <c r="E43" s="386"/>
      <c r="F43" s="386"/>
      <c r="G43" s="386"/>
      <c r="H43" s="386"/>
      <c r="I43" s="386"/>
      <c r="J43" s="138"/>
    </row>
    <row r="44" spans="1:10" ht="27"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0</v>
      </c>
      <c r="F50" s="329">
        <v>0</v>
      </c>
      <c r="G50" s="330">
        <v>0</v>
      </c>
      <c r="H50" s="330">
        <f>E50+F50-G50</f>
        <v>0</v>
      </c>
      <c r="I50" s="331">
        <v>0</v>
      </c>
      <c r="J50" s="332"/>
    </row>
    <row r="51" spans="1:10" x14ac:dyDescent="0.2">
      <c r="A51" s="333"/>
      <c r="B51" s="334"/>
      <c r="C51" s="334" t="s">
        <v>2</v>
      </c>
      <c r="D51" s="334"/>
      <c r="E51" s="335">
        <v>52236.3</v>
      </c>
      <c r="F51" s="336">
        <v>186879.73</v>
      </c>
      <c r="G51" s="337">
        <v>180430.5</v>
      </c>
      <c r="H51" s="337">
        <f>E51+F51-G51</f>
        <v>58685.530000000028</v>
      </c>
      <c r="I51" s="338">
        <v>65877.91</v>
      </c>
      <c r="J51" s="332"/>
    </row>
    <row r="52" spans="1:10" x14ac:dyDescent="0.2">
      <c r="A52" s="333"/>
      <c r="B52" s="334"/>
      <c r="C52" s="334" t="s">
        <v>153</v>
      </c>
      <c r="D52" s="334"/>
      <c r="E52" s="335">
        <v>244314.54</v>
      </c>
      <c r="F52" s="336">
        <v>15859.07</v>
      </c>
      <c r="G52" s="337">
        <v>155800</v>
      </c>
      <c r="H52" s="337">
        <f>E52+F52-G52</f>
        <v>104373.61000000002</v>
      </c>
      <c r="I52" s="338">
        <v>104373.60999999999</v>
      </c>
      <c r="J52" s="332"/>
    </row>
    <row r="53" spans="1:10" x14ac:dyDescent="0.2">
      <c r="A53" s="333"/>
      <c r="B53" s="334"/>
      <c r="C53" s="334" t="s">
        <v>174</v>
      </c>
      <c r="D53" s="334"/>
      <c r="E53" s="335">
        <v>114810.79</v>
      </c>
      <c r="F53" s="336">
        <v>552982</v>
      </c>
      <c r="G53" s="337">
        <v>639982</v>
      </c>
      <c r="H53" s="337">
        <f>E53+F53-G53</f>
        <v>27810.790000000037</v>
      </c>
      <c r="I53" s="338">
        <v>27810.79</v>
      </c>
      <c r="J53" s="332"/>
    </row>
    <row r="54" spans="1:10" ht="18.75" thickBot="1" x14ac:dyDescent="0.4">
      <c r="A54" s="339" t="s">
        <v>0</v>
      </c>
      <c r="B54" s="340"/>
      <c r="C54" s="340"/>
      <c r="D54" s="340"/>
      <c r="E54" s="341">
        <f>E50+E51+E52+E53</f>
        <v>411361.63</v>
      </c>
      <c r="F54" s="342">
        <f>F50+F51+F52+F53</f>
        <v>755720.8</v>
      </c>
      <c r="G54" s="343">
        <f>G50+G51+G52+G53</f>
        <v>976212.5</v>
      </c>
      <c r="H54" s="343">
        <f>H50+H51+H52+H53</f>
        <v>190869.93000000008</v>
      </c>
      <c r="I54" s="344">
        <f>SUM(I50:I53)</f>
        <v>198062.31</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E13:F13"/>
    <mergeCell ref="H13:I13"/>
    <mergeCell ref="E16:F16"/>
    <mergeCell ref="E18:F18"/>
    <mergeCell ref="C6:G6"/>
    <mergeCell ref="H6:I6"/>
    <mergeCell ref="E7:I7"/>
    <mergeCell ref="E11:F11"/>
    <mergeCell ref="E12:F12"/>
    <mergeCell ref="A2:D2"/>
    <mergeCell ref="E2:I2"/>
    <mergeCell ref="E3:I3"/>
    <mergeCell ref="E4:I4"/>
    <mergeCell ref="E5:I5"/>
    <mergeCell ref="A43:I43"/>
    <mergeCell ref="B44:I44"/>
    <mergeCell ref="H45:I45"/>
    <mergeCell ref="F47:F48"/>
    <mergeCell ref="C29:E29"/>
    <mergeCell ref="C32:F32"/>
    <mergeCell ref="B33:F33"/>
    <mergeCell ref="A34:I34"/>
  </mergeCells>
  <printOptions horizontalCentered="1"/>
  <pageMargins left="0.78740157480314965" right="0" top="0.59055118110236227" bottom="0.59055118110236227" header="0.51181102362204722" footer="0.51181102362204722"/>
  <pageSetup paperSize="9" scale="83" firstPageNumber="286"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zoomScaleNormal="100"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41</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234</v>
      </c>
      <c r="F4" s="396"/>
      <c r="G4" s="396"/>
      <c r="H4" s="396"/>
      <c r="I4" s="396"/>
    </row>
    <row r="5" spans="1:10" ht="7.5" customHeight="1" x14ac:dyDescent="0.3">
      <c r="A5" s="242"/>
      <c r="E5" s="395" t="s">
        <v>131</v>
      </c>
      <c r="F5" s="395"/>
      <c r="G5" s="395"/>
      <c r="H5" s="395"/>
      <c r="I5" s="395"/>
    </row>
    <row r="6" spans="1:10" ht="19.5" x14ac:dyDescent="0.4">
      <c r="A6" s="240" t="s">
        <v>40</v>
      </c>
      <c r="C6" s="401">
        <v>66181500</v>
      </c>
      <c r="D6" s="401"/>
      <c r="E6" s="401"/>
      <c r="F6" s="401"/>
      <c r="G6" s="401"/>
      <c r="H6" s="402" t="s">
        <v>235</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562000</v>
      </c>
      <c r="F16" s="400"/>
      <c r="G16" s="258">
        <v>3493030.39</v>
      </c>
      <c r="H16" s="259">
        <v>3493030.39</v>
      </c>
      <c r="I16" s="259">
        <v>0</v>
      </c>
    </row>
    <row r="17" spans="1:10" ht="20.25" customHeight="1" x14ac:dyDescent="0.35">
      <c r="A17" s="255"/>
      <c r="E17" s="260"/>
      <c r="F17" s="260"/>
      <c r="G17" s="260"/>
      <c r="H17" s="260"/>
      <c r="I17" s="260"/>
    </row>
    <row r="18" spans="1:10" ht="19.5" x14ac:dyDescent="0.4">
      <c r="A18" s="257" t="s">
        <v>142</v>
      </c>
      <c r="B18" s="261"/>
      <c r="C18" s="261"/>
      <c r="D18" s="261"/>
      <c r="E18" s="399">
        <v>562000</v>
      </c>
      <c r="F18" s="400"/>
      <c r="G18" s="258">
        <v>3493734</v>
      </c>
      <c r="H18" s="259">
        <v>3493734</v>
      </c>
      <c r="I18" s="259">
        <v>0</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0</v>
      </c>
      <c r="H22" s="270">
        <v>0</v>
      </c>
      <c r="I22" s="270">
        <v>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703.60999999986961</v>
      </c>
      <c r="H24" s="273">
        <f>H18-H16-H22</f>
        <v>703.60999999986961</v>
      </c>
      <c r="I24" s="273">
        <f>I18-I16-I22</f>
        <v>0</v>
      </c>
      <c r="J24" s="274"/>
    </row>
    <row r="25" spans="1:10" s="275" customFormat="1" ht="18.95" customHeight="1" x14ac:dyDescent="0.3">
      <c r="A25" s="272" t="s">
        <v>146</v>
      </c>
      <c r="B25" s="272"/>
      <c r="C25" s="272"/>
      <c r="D25" s="272"/>
      <c r="E25" s="272"/>
      <c r="F25" s="272"/>
      <c r="G25" s="276">
        <f>G24-G26</f>
        <v>703.60999999986961</v>
      </c>
      <c r="H25" s="277">
        <f>H24-H26</f>
        <v>703.60999999986961</v>
      </c>
      <c r="I25" s="277">
        <f>I24-I26</f>
        <v>0</v>
      </c>
      <c r="J25" s="278"/>
    </row>
    <row r="26" spans="1:10" s="275" customFormat="1" ht="15" x14ac:dyDescent="0.3">
      <c r="A26" s="272" t="s">
        <v>147</v>
      </c>
      <c r="B26" s="272"/>
      <c r="C26" s="272"/>
      <c r="D26" s="272"/>
      <c r="E26" s="272"/>
      <c r="F26" s="272"/>
      <c r="G26" s="276">
        <f>H26+I26</f>
        <v>0</v>
      </c>
      <c r="H26" s="277">
        <v>0</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703.61</v>
      </c>
      <c r="H29" s="281"/>
      <c r="I29" s="280"/>
      <c r="J29" s="282"/>
    </row>
    <row r="30" spans="1:10" s="275" customFormat="1" ht="18.75" x14ac:dyDescent="0.4">
      <c r="A30" s="284"/>
      <c r="B30" s="284"/>
      <c r="C30" s="285"/>
      <c r="D30" s="286"/>
      <c r="E30" s="287" t="s">
        <v>151</v>
      </c>
      <c r="F30" s="288" t="s">
        <v>152</v>
      </c>
      <c r="G30" s="289">
        <v>0</v>
      </c>
      <c r="H30" s="281"/>
      <c r="I30" s="280"/>
    </row>
    <row r="31" spans="1:10" s="275" customFormat="1" ht="18.75" x14ac:dyDescent="0.4">
      <c r="A31" s="284"/>
      <c r="B31" s="284"/>
      <c r="C31" s="290"/>
      <c r="D31" s="286"/>
      <c r="E31" s="291"/>
      <c r="F31" s="288" t="s">
        <v>153</v>
      </c>
      <c r="G31" s="289">
        <v>703.61</v>
      </c>
      <c r="H31" s="281"/>
      <c r="I31" s="280"/>
    </row>
    <row r="32" spans="1:10" s="275" customFormat="1" ht="18.75" x14ac:dyDescent="0.4">
      <c r="A32" s="284"/>
      <c r="B32" s="292"/>
      <c r="C32" s="390" t="s">
        <v>154</v>
      </c>
      <c r="D32" s="390"/>
      <c r="E32" s="390"/>
      <c r="F32" s="390"/>
      <c r="G32" s="283">
        <f>G26</f>
        <v>0</v>
      </c>
      <c r="H32" s="281"/>
      <c r="I32" s="280"/>
    </row>
    <row r="33" spans="1:10" ht="20.25" customHeight="1" x14ac:dyDescent="0.3">
      <c r="A33" s="293"/>
      <c r="B33" s="391" t="s">
        <v>323</v>
      </c>
      <c r="C33" s="391"/>
      <c r="D33" s="391"/>
      <c r="E33" s="391"/>
      <c r="F33" s="391"/>
      <c r="G33" s="58">
        <v>0</v>
      </c>
      <c r="H33" s="293"/>
      <c r="I33" s="293"/>
      <c r="J33" s="133"/>
    </row>
    <row r="34" spans="1:10" ht="38.25" customHeight="1" x14ac:dyDescent="0.2">
      <c r="A34" s="392"/>
      <c r="B34" s="392"/>
      <c r="C34" s="392"/>
      <c r="D34" s="392"/>
      <c r="E34" s="392"/>
      <c r="F34" s="392"/>
      <c r="G34" s="392"/>
      <c r="H34" s="392"/>
      <c r="I34" s="392"/>
      <c r="J34" s="13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0</v>
      </c>
      <c r="G37" s="300">
        <v>0</v>
      </c>
      <c r="H37" s="301"/>
      <c r="I37" s="302" t="s">
        <v>233</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38176</v>
      </c>
      <c r="G41" s="300">
        <v>38176</v>
      </c>
      <c r="H41" s="301"/>
      <c r="I41" s="302">
        <v>1</v>
      </c>
      <c r="J41" s="138"/>
    </row>
    <row r="42" spans="1:10" ht="16.5" x14ac:dyDescent="0.35">
      <c r="A42" s="298" t="s">
        <v>164</v>
      </c>
      <c r="B42" s="255"/>
      <c r="C42" s="255"/>
      <c r="D42" s="248"/>
      <c r="E42" s="248"/>
      <c r="F42" s="300">
        <v>0</v>
      </c>
      <c r="G42" s="300">
        <v>0</v>
      </c>
      <c r="H42" s="301"/>
      <c r="I42" s="302" t="s">
        <v>233</v>
      </c>
      <c r="J42" s="138"/>
    </row>
    <row r="43" spans="1:10" hidden="1" x14ac:dyDescent="0.2">
      <c r="A43" s="385" t="s">
        <v>165</v>
      </c>
      <c r="B43" s="386"/>
      <c r="C43" s="386"/>
      <c r="D43" s="386"/>
      <c r="E43" s="386"/>
      <c r="F43" s="386"/>
      <c r="G43" s="386"/>
      <c r="H43" s="386"/>
      <c r="I43" s="386"/>
      <c r="J43" s="138"/>
    </row>
    <row r="44" spans="1:10" ht="27"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2050</v>
      </c>
      <c r="F50" s="329">
        <v>0</v>
      </c>
      <c r="G50" s="330">
        <v>0</v>
      </c>
      <c r="H50" s="330">
        <f>E50+F50-G50</f>
        <v>2050</v>
      </c>
      <c r="I50" s="331">
        <v>2050</v>
      </c>
      <c r="J50" s="332"/>
    </row>
    <row r="51" spans="1:10" x14ac:dyDescent="0.2">
      <c r="A51" s="333"/>
      <c r="B51" s="334"/>
      <c r="C51" s="334" t="s">
        <v>2</v>
      </c>
      <c r="D51" s="334"/>
      <c r="E51" s="335">
        <v>9969.7000000000007</v>
      </c>
      <c r="F51" s="336">
        <v>30745.25</v>
      </c>
      <c r="G51" s="337">
        <v>14398</v>
      </c>
      <c r="H51" s="337">
        <f>E51+F51-G51</f>
        <v>26316.949999999997</v>
      </c>
      <c r="I51" s="338">
        <v>23567.95</v>
      </c>
      <c r="J51" s="332"/>
    </row>
    <row r="52" spans="1:10" x14ac:dyDescent="0.2">
      <c r="A52" s="333"/>
      <c r="B52" s="334"/>
      <c r="C52" s="334" t="s">
        <v>153</v>
      </c>
      <c r="D52" s="334"/>
      <c r="E52" s="335">
        <v>90022.96</v>
      </c>
      <c r="F52" s="336">
        <v>13309.2</v>
      </c>
      <c r="G52" s="337">
        <v>74069</v>
      </c>
      <c r="H52" s="337">
        <f>E52+F52-G52</f>
        <v>29263.160000000003</v>
      </c>
      <c r="I52" s="338">
        <v>29263.16</v>
      </c>
      <c r="J52" s="332"/>
    </row>
    <row r="53" spans="1:10" x14ac:dyDescent="0.2">
      <c r="A53" s="333"/>
      <c r="B53" s="334"/>
      <c r="C53" s="334" t="s">
        <v>174</v>
      </c>
      <c r="D53" s="334"/>
      <c r="E53" s="335">
        <v>62185.79</v>
      </c>
      <c r="F53" s="336">
        <v>47220</v>
      </c>
      <c r="G53" s="337">
        <v>38176</v>
      </c>
      <c r="H53" s="337">
        <f>E53+F53-G53</f>
        <v>71229.790000000008</v>
      </c>
      <c r="I53" s="338">
        <v>71229.789999999994</v>
      </c>
      <c r="J53" s="332"/>
    </row>
    <row r="54" spans="1:10" ht="18.75" thickBot="1" x14ac:dyDescent="0.4">
      <c r="A54" s="339" t="s">
        <v>0</v>
      </c>
      <c r="B54" s="340"/>
      <c r="C54" s="340"/>
      <c r="D54" s="340"/>
      <c r="E54" s="341">
        <f>E50+E51+E52+E53</f>
        <v>164228.45000000001</v>
      </c>
      <c r="F54" s="342">
        <f>F50+F51+F52+F53</f>
        <v>91274.45</v>
      </c>
      <c r="G54" s="343">
        <f>G50+G51+G52+G53</f>
        <v>126643</v>
      </c>
      <c r="H54" s="343">
        <f>H50+H51+H52+H53</f>
        <v>128859.90000000001</v>
      </c>
      <c r="I54" s="344">
        <f>SUM(I50:I53)</f>
        <v>126110.9</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E13:F13"/>
    <mergeCell ref="H13:I13"/>
    <mergeCell ref="E16:F16"/>
    <mergeCell ref="E18:F18"/>
    <mergeCell ref="C6:G6"/>
    <mergeCell ref="H6:I6"/>
    <mergeCell ref="E7:I7"/>
    <mergeCell ref="E11:F11"/>
    <mergeCell ref="E12:F12"/>
    <mergeCell ref="A2:D2"/>
    <mergeCell ref="E2:I2"/>
    <mergeCell ref="E3:I3"/>
    <mergeCell ref="E4:I4"/>
    <mergeCell ref="E5:I5"/>
    <mergeCell ref="A43:I43"/>
    <mergeCell ref="B44:I44"/>
    <mergeCell ref="H45:I45"/>
    <mergeCell ref="F47:F48"/>
    <mergeCell ref="C29:E29"/>
    <mergeCell ref="C32:F32"/>
    <mergeCell ref="B33:F33"/>
    <mergeCell ref="A34:I34"/>
  </mergeCells>
  <printOptions horizontalCentered="1"/>
  <pageMargins left="0.78740157480314965" right="0" top="0.59055118110236227" bottom="0.59055118110236227" header="0.51181102362204722" footer="0.51181102362204722"/>
  <pageSetup paperSize="9" scale="83" firstPageNumber="269"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250"/>
  <sheetViews>
    <sheetView view="pageBreakPreview" topLeftCell="A3" zoomScaleNormal="100"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6384" width="9.140625" style="133"/>
  </cols>
  <sheetData>
    <row r="1" spans="1:9" ht="19.5" x14ac:dyDescent="0.4">
      <c r="A1" s="233" t="s">
        <v>129</v>
      </c>
      <c r="B1" s="234"/>
      <c r="C1" s="234"/>
      <c r="D1" s="234"/>
      <c r="I1" s="236"/>
    </row>
    <row r="2" spans="1:9" s="238" customFormat="1" ht="39" customHeight="1" x14ac:dyDescent="0.25">
      <c r="A2" s="393" t="s">
        <v>130</v>
      </c>
      <c r="B2" s="393"/>
      <c r="C2" s="393"/>
      <c r="D2" s="393"/>
      <c r="E2" s="405" t="s">
        <v>85</v>
      </c>
      <c r="F2" s="405"/>
      <c r="G2" s="405"/>
      <c r="H2" s="405"/>
      <c r="I2" s="405"/>
    </row>
    <row r="3" spans="1:9" ht="9.9499999999999993" customHeight="1" x14ac:dyDescent="0.4">
      <c r="A3" s="239"/>
      <c r="B3" s="239"/>
      <c r="C3" s="239"/>
      <c r="D3" s="239"/>
      <c r="E3" s="395" t="s">
        <v>131</v>
      </c>
      <c r="F3" s="395"/>
      <c r="G3" s="395"/>
      <c r="H3" s="395"/>
      <c r="I3" s="395"/>
    </row>
    <row r="4" spans="1:9" ht="15.75" x14ac:dyDescent="0.25">
      <c r="A4" s="241" t="s">
        <v>132</v>
      </c>
      <c r="E4" s="396" t="s">
        <v>273</v>
      </c>
      <c r="F4" s="396"/>
      <c r="G4" s="396"/>
      <c r="H4" s="396"/>
      <c r="I4" s="396"/>
    </row>
    <row r="5" spans="1:9" ht="7.5" customHeight="1" x14ac:dyDescent="0.3">
      <c r="A5" s="242"/>
      <c r="E5" s="395" t="s">
        <v>131</v>
      </c>
      <c r="F5" s="395"/>
      <c r="G5" s="395"/>
      <c r="H5" s="395"/>
      <c r="I5" s="395"/>
    </row>
    <row r="6" spans="1:9" ht="19.5" x14ac:dyDescent="0.4">
      <c r="A6" s="240" t="s">
        <v>40</v>
      </c>
      <c r="C6" s="401" t="s">
        <v>84</v>
      </c>
      <c r="D6" s="401"/>
      <c r="E6" s="401"/>
      <c r="F6" s="401"/>
      <c r="G6" s="401"/>
      <c r="H6" s="402" t="s">
        <v>274</v>
      </c>
      <c r="I6" s="402"/>
    </row>
    <row r="7" spans="1:9" ht="8.25" customHeight="1" x14ac:dyDescent="0.4">
      <c r="A7" s="240"/>
      <c r="E7" s="395" t="s">
        <v>225</v>
      </c>
      <c r="F7" s="395"/>
      <c r="G7" s="395"/>
      <c r="H7" s="395"/>
      <c r="I7" s="395"/>
    </row>
    <row r="8" spans="1:9" ht="19.5" hidden="1" x14ac:dyDescent="0.4">
      <c r="A8" s="240"/>
      <c r="E8" s="243"/>
      <c r="F8" s="243"/>
      <c r="G8" s="243"/>
      <c r="H8" s="244"/>
      <c r="I8" s="243"/>
    </row>
    <row r="9" spans="1:9" ht="30.75" customHeight="1" x14ac:dyDescent="0.4">
      <c r="A9" s="240"/>
      <c r="E9" s="243"/>
      <c r="F9" s="243"/>
      <c r="G9" s="243"/>
      <c r="H9" s="244"/>
      <c r="I9" s="243"/>
    </row>
    <row r="11" spans="1:9" ht="15" customHeight="1" x14ac:dyDescent="0.4">
      <c r="A11" s="245"/>
      <c r="E11" s="397" t="s">
        <v>133</v>
      </c>
      <c r="F11" s="398"/>
      <c r="G11" s="246" t="s">
        <v>134</v>
      </c>
      <c r="H11" s="247" t="s">
        <v>1</v>
      </c>
      <c r="I11" s="247"/>
    </row>
    <row r="12" spans="1:9" ht="15" customHeight="1" x14ac:dyDescent="0.4">
      <c r="A12" s="248"/>
      <c r="B12" s="248"/>
      <c r="C12" s="248"/>
      <c r="D12" s="248"/>
      <c r="E12" s="397" t="s">
        <v>135</v>
      </c>
      <c r="F12" s="398"/>
      <c r="G12" s="246" t="s">
        <v>136</v>
      </c>
      <c r="H12" s="249" t="s">
        <v>137</v>
      </c>
      <c r="I12" s="250" t="s">
        <v>138</v>
      </c>
    </row>
    <row r="13" spans="1:9" ht="12.75" customHeight="1" x14ac:dyDescent="0.2">
      <c r="A13" s="248"/>
      <c r="B13" s="248"/>
      <c r="C13" s="248"/>
      <c r="D13" s="248"/>
      <c r="E13" s="397" t="s">
        <v>0</v>
      </c>
      <c r="F13" s="398"/>
      <c r="G13" s="251"/>
      <c r="H13" s="388" t="s">
        <v>139</v>
      </c>
      <c r="I13" s="388"/>
    </row>
    <row r="14" spans="1:9" ht="12.75" customHeight="1" x14ac:dyDescent="0.2">
      <c r="A14" s="248"/>
      <c r="B14" s="248"/>
      <c r="C14" s="248"/>
      <c r="D14" s="248"/>
      <c r="E14" s="252"/>
      <c r="F14" s="252"/>
      <c r="G14" s="251"/>
      <c r="H14" s="236"/>
      <c r="I14" s="236"/>
    </row>
    <row r="15" spans="1:9" ht="18.75" x14ac:dyDescent="0.4">
      <c r="A15" s="253" t="s">
        <v>140</v>
      </c>
      <c r="B15" s="253"/>
      <c r="C15" s="254"/>
      <c r="D15" s="253"/>
      <c r="E15" s="255"/>
      <c r="F15" s="255"/>
      <c r="G15" s="256"/>
      <c r="H15" s="248"/>
      <c r="I15" s="248"/>
    </row>
    <row r="16" spans="1:9" ht="19.5" x14ac:dyDescent="0.4">
      <c r="A16" s="257" t="s">
        <v>141</v>
      </c>
      <c r="B16" s="253"/>
      <c r="C16" s="254"/>
      <c r="D16" s="253"/>
      <c r="E16" s="399">
        <v>13379000</v>
      </c>
      <c r="F16" s="400"/>
      <c r="G16" s="258">
        <v>61574367.239999995</v>
      </c>
      <c r="H16" s="259">
        <v>58452849.569999993</v>
      </c>
      <c r="I16" s="259">
        <v>3121517.67</v>
      </c>
    </row>
    <row r="17" spans="1:9" ht="20.25" customHeight="1" x14ac:dyDescent="0.35">
      <c r="A17" s="255"/>
      <c r="E17" s="260"/>
      <c r="F17" s="260"/>
      <c r="G17" s="260"/>
      <c r="H17" s="260"/>
      <c r="I17" s="260"/>
    </row>
    <row r="18" spans="1:9" ht="19.5" x14ac:dyDescent="0.4">
      <c r="A18" s="257" t="s">
        <v>142</v>
      </c>
      <c r="B18" s="261"/>
      <c r="C18" s="261"/>
      <c r="D18" s="261"/>
      <c r="E18" s="399">
        <v>13868000</v>
      </c>
      <c r="F18" s="400"/>
      <c r="G18" s="258">
        <v>61707007.600000001</v>
      </c>
      <c r="H18" s="259">
        <v>58455988.840000004</v>
      </c>
      <c r="I18" s="259">
        <v>3251018.76</v>
      </c>
    </row>
    <row r="19" spans="1:9" ht="19.5" customHeight="1" x14ac:dyDescent="0.35">
      <c r="A19" s="255"/>
      <c r="B19" s="261"/>
      <c r="C19" s="261"/>
      <c r="D19" s="261"/>
      <c r="E19" s="258"/>
      <c r="F19" s="262"/>
      <c r="G19" s="258"/>
      <c r="H19" s="263"/>
      <c r="I19" s="263"/>
    </row>
    <row r="20" spans="1:9" ht="14.25" customHeight="1" x14ac:dyDescent="0.35">
      <c r="A20" s="255"/>
      <c r="B20" s="261"/>
      <c r="C20" s="261"/>
      <c r="D20" s="261"/>
      <c r="E20" s="261"/>
      <c r="F20" s="261"/>
      <c r="G20" s="261"/>
      <c r="H20" s="265"/>
      <c r="I20" s="265"/>
    </row>
    <row r="21" spans="1:9" ht="19.5" x14ac:dyDescent="0.4">
      <c r="A21" s="257" t="s">
        <v>143</v>
      </c>
      <c r="B21" s="261"/>
      <c r="C21" s="261"/>
      <c r="D21" s="261"/>
      <c r="E21" s="261"/>
      <c r="F21" s="261"/>
      <c r="G21" s="266"/>
      <c r="H21" s="261"/>
      <c r="I21" s="261"/>
    </row>
    <row r="22" spans="1:9" ht="18" x14ac:dyDescent="0.35">
      <c r="A22" s="261"/>
      <c r="B22" s="261"/>
      <c r="C22" s="268" t="s">
        <v>144</v>
      </c>
      <c r="D22" s="261"/>
      <c r="E22" s="261"/>
      <c r="F22" s="261"/>
      <c r="G22" s="269">
        <v>0</v>
      </c>
      <c r="H22" s="270">
        <v>0</v>
      </c>
      <c r="I22" s="270">
        <v>0</v>
      </c>
    </row>
    <row r="23" spans="1:9" ht="18" x14ac:dyDescent="0.35">
      <c r="A23" s="261"/>
      <c r="B23" s="261"/>
      <c r="C23" s="268"/>
      <c r="D23" s="261"/>
      <c r="E23" s="261"/>
      <c r="F23" s="261"/>
      <c r="G23" s="269"/>
      <c r="H23" s="270"/>
      <c r="I23" s="270"/>
    </row>
    <row r="24" spans="1:9" s="275" customFormat="1" ht="15" x14ac:dyDescent="0.3">
      <c r="A24" s="271" t="s">
        <v>145</v>
      </c>
      <c r="B24" s="271"/>
      <c r="C24" s="272"/>
      <c r="D24" s="271"/>
      <c r="E24" s="271"/>
      <c r="F24" s="271"/>
      <c r="G24" s="273">
        <f>G18-G16-G22</f>
        <v>132640.36000000685</v>
      </c>
      <c r="H24" s="273">
        <f>H18-H16-H22</f>
        <v>3139.2700000107288</v>
      </c>
      <c r="I24" s="273">
        <f>I18-I16-I22</f>
        <v>129501.08999999985</v>
      </c>
    </row>
    <row r="25" spans="1:9" s="275" customFormat="1" ht="18.95" customHeight="1" x14ac:dyDescent="0.3">
      <c r="A25" s="272" t="s">
        <v>146</v>
      </c>
      <c r="B25" s="272"/>
      <c r="C25" s="272"/>
      <c r="D25" s="272"/>
      <c r="E25" s="272"/>
      <c r="F25" s="272"/>
      <c r="G25" s="276">
        <f>G24-G26</f>
        <v>63676.360000006855</v>
      </c>
      <c r="H25" s="277">
        <f>H24-H26</f>
        <v>-65824.729999989271</v>
      </c>
      <c r="I25" s="277">
        <f>I24-I26</f>
        <v>129501.08999999985</v>
      </c>
    </row>
    <row r="26" spans="1:9" s="275" customFormat="1" ht="15" x14ac:dyDescent="0.3">
      <c r="A26" s="272" t="s">
        <v>147</v>
      </c>
      <c r="B26" s="272"/>
      <c r="C26" s="272"/>
      <c r="D26" s="272"/>
      <c r="E26" s="272"/>
      <c r="F26" s="272"/>
      <c r="G26" s="276">
        <f>H26+I26</f>
        <v>68964</v>
      </c>
      <c r="H26" s="277">
        <v>68964</v>
      </c>
      <c r="I26" s="277">
        <v>0</v>
      </c>
    </row>
    <row r="27" spans="1:9" s="275" customFormat="1" x14ac:dyDescent="0.2">
      <c r="A27" s="278"/>
      <c r="B27" s="278"/>
      <c r="C27" s="278"/>
      <c r="D27" s="278"/>
      <c r="E27" s="278"/>
      <c r="F27" s="278"/>
      <c r="G27" s="278"/>
      <c r="H27" s="278"/>
      <c r="I27" s="278"/>
    </row>
    <row r="28" spans="1:9" s="275" customFormat="1" ht="16.5" x14ac:dyDescent="0.35">
      <c r="A28" s="271" t="s">
        <v>148</v>
      </c>
      <c r="B28" s="271" t="s">
        <v>149</v>
      </c>
      <c r="C28" s="271"/>
      <c r="D28" s="279"/>
      <c r="E28" s="279"/>
      <c r="F28" s="280"/>
      <c r="G28" s="273"/>
      <c r="H28" s="281"/>
      <c r="I28" s="280"/>
    </row>
    <row r="29" spans="1:9" s="275" customFormat="1" ht="16.5" customHeight="1" x14ac:dyDescent="0.3">
      <c r="A29" s="271"/>
      <c r="B29" s="271"/>
      <c r="C29" s="390" t="s">
        <v>150</v>
      </c>
      <c r="D29" s="390"/>
      <c r="E29" s="390"/>
      <c r="F29" s="280"/>
      <c r="G29" s="283">
        <f>G30+G31</f>
        <v>0</v>
      </c>
      <c r="H29" s="281"/>
      <c r="I29" s="280"/>
    </row>
    <row r="30" spans="1:9" s="275" customFormat="1" ht="18.75" x14ac:dyDescent="0.4">
      <c r="A30" s="284"/>
      <c r="B30" s="284"/>
      <c r="C30" s="285"/>
      <c r="D30" s="286"/>
      <c r="E30" s="287" t="s">
        <v>151</v>
      </c>
      <c r="F30" s="288" t="s">
        <v>152</v>
      </c>
      <c r="G30" s="289">
        <v>0</v>
      </c>
      <c r="H30" s="281"/>
      <c r="I30" s="280"/>
    </row>
    <row r="31" spans="1:9" s="275" customFormat="1" ht="18.75" x14ac:dyDescent="0.4">
      <c r="A31" s="284"/>
      <c r="B31" s="284"/>
      <c r="C31" s="290"/>
      <c r="D31" s="286"/>
      <c r="E31" s="291"/>
      <c r="F31" s="288" t="s">
        <v>153</v>
      </c>
      <c r="G31" s="289">
        <v>0</v>
      </c>
      <c r="H31" s="281"/>
      <c r="I31" s="280"/>
    </row>
    <row r="32" spans="1:9" s="275" customFormat="1" ht="18.75" x14ac:dyDescent="0.4">
      <c r="A32" s="284"/>
      <c r="B32" s="292"/>
      <c r="C32" s="390" t="s">
        <v>154</v>
      </c>
      <c r="D32" s="390"/>
      <c r="E32" s="390"/>
      <c r="F32" s="390"/>
      <c r="G32" s="283">
        <f>G26</f>
        <v>68964</v>
      </c>
      <c r="H32" s="281"/>
      <c r="I32" s="280"/>
    </row>
    <row r="33" spans="1:9" ht="20.25" customHeight="1" x14ac:dyDescent="0.3">
      <c r="A33" s="293"/>
      <c r="B33" s="391" t="s">
        <v>323</v>
      </c>
      <c r="C33" s="391"/>
      <c r="D33" s="391"/>
      <c r="E33" s="391"/>
      <c r="F33" s="391"/>
      <c r="G33" s="58">
        <v>-97718.609999999986</v>
      </c>
      <c r="H33" s="293"/>
      <c r="I33" s="293"/>
    </row>
    <row r="34" spans="1:9" ht="51.75" customHeight="1" x14ac:dyDescent="0.2">
      <c r="A34" s="392" t="s">
        <v>217</v>
      </c>
      <c r="B34" s="392"/>
      <c r="C34" s="392"/>
      <c r="D34" s="392"/>
      <c r="E34" s="392"/>
      <c r="F34" s="392"/>
      <c r="G34" s="392"/>
      <c r="H34" s="392"/>
      <c r="I34" s="392"/>
    </row>
    <row r="35" spans="1:9" ht="18.95" customHeight="1" x14ac:dyDescent="0.4">
      <c r="A35" s="253" t="s">
        <v>155</v>
      </c>
      <c r="B35" s="253" t="s">
        <v>156</v>
      </c>
      <c r="C35" s="253"/>
      <c r="D35" s="294"/>
      <c r="E35" s="256"/>
      <c r="F35" s="261"/>
      <c r="G35" s="295"/>
      <c r="H35" s="248"/>
      <c r="I35" s="248"/>
    </row>
    <row r="36" spans="1:9" ht="18.75" x14ac:dyDescent="0.4">
      <c r="A36" s="253"/>
      <c r="B36" s="253"/>
      <c r="C36" s="253"/>
      <c r="D36" s="294"/>
      <c r="F36" s="296" t="s">
        <v>157</v>
      </c>
      <c r="G36" s="250" t="s">
        <v>134</v>
      </c>
      <c r="H36" s="248"/>
      <c r="I36" s="297" t="s">
        <v>158</v>
      </c>
    </row>
    <row r="37" spans="1:9" ht="16.5" x14ac:dyDescent="0.35">
      <c r="A37" s="298" t="s">
        <v>159</v>
      </c>
      <c r="B37" s="299"/>
      <c r="C37" s="255"/>
      <c r="D37" s="299"/>
      <c r="E37" s="256"/>
      <c r="F37" s="300">
        <v>2052000</v>
      </c>
      <c r="G37" s="300">
        <v>451685.02</v>
      </c>
      <c r="H37" s="301"/>
      <c r="I37" s="302">
        <v>0.22011940545808967</v>
      </c>
    </row>
    <row r="38" spans="1:9" ht="16.5" hidden="1" x14ac:dyDescent="0.35">
      <c r="A38" s="298" t="s">
        <v>160</v>
      </c>
      <c r="B38" s="299"/>
      <c r="C38" s="255"/>
      <c r="D38" s="303"/>
      <c r="E38" s="303"/>
      <c r="F38" s="300">
        <v>0</v>
      </c>
      <c r="G38" s="300">
        <v>0</v>
      </c>
      <c r="H38" s="301"/>
      <c r="I38" s="302" t="e">
        <v>#DIV/0!</v>
      </c>
    </row>
    <row r="39" spans="1:9" ht="16.5" hidden="1" x14ac:dyDescent="0.35">
      <c r="A39" s="298" t="s">
        <v>161</v>
      </c>
      <c r="B39" s="299"/>
      <c r="C39" s="255"/>
      <c r="D39" s="303"/>
      <c r="E39" s="303"/>
      <c r="F39" s="300">
        <v>0</v>
      </c>
      <c r="G39" s="300">
        <v>0</v>
      </c>
      <c r="H39" s="301"/>
      <c r="I39" s="302" t="e">
        <v>#DIV/0!</v>
      </c>
    </row>
    <row r="40" spans="1:9" ht="16.5" x14ac:dyDescent="0.35">
      <c r="A40" s="298" t="s">
        <v>162</v>
      </c>
      <c r="B40" s="299"/>
      <c r="C40" s="255"/>
      <c r="D40" s="303"/>
      <c r="E40" s="303"/>
      <c r="F40" s="300">
        <v>0</v>
      </c>
      <c r="G40" s="300">
        <v>0</v>
      </c>
      <c r="H40" s="301"/>
      <c r="I40" s="302" t="s">
        <v>233</v>
      </c>
    </row>
    <row r="41" spans="1:9" ht="16.5" x14ac:dyDescent="0.35">
      <c r="A41" s="298" t="s">
        <v>163</v>
      </c>
      <c r="B41" s="299"/>
      <c r="C41" s="255"/>
      <c r="D41" s="256"/>
      <c r="E41" s="256"/>
      <c r="F41" s="300">
        <v>627834</v>
      </c>
      <c r="G41" s="300">
        <v>627834</v>
      </c>
      <c r="H41" s="301"/>
      <c r="I41" s="302">
        <v>1</v>
      </c>
    </row>
    <row r="42" spans="1:9" ht="16.5" x14ac:dyDescent="0.35">
      <c r="A42" s="298" t="s">
        <v>164</v>
      </c>
      <c r="B42" s="255"/>
      <c r="C42" s="255"/>
      <c r="D42" s="248"/>
      <c r="E42" s="248"/>
      <c r="F42" s="300">
        <v>0</v>
      </c>
      <c r="G42" s="300">
        <v>0</v>
      </c>
      <c r="H42" s="301"/>
      <c r="I42" s="302" t="s">
        <v>233</v>
      </c>
    </row>
    <row r="43" spans="1:9" hidden="1" x14ac:dyDescent="0.2">
      <c r="A43" s="385" t="s">
        <v>165</v>
      </c>
      <c r="B43" s="386"/>
      <c r="C43" s="386"/>
      <c r="D43" s="386"/>
      <c r="E43" s="386"/>
      <c r="F43" s="386"/>
      <c r="G43" s="386"/>
      <c r="H43" s="386"/>
      <c r="I43" s="386"/>
    </row>
    <row r="44" spans="1:9" ht="13.7" customHeight="1" x14ac:dyDescent="0.2">
      <c r="A44" s="304" t="s">
        <v>165</v>
      </c>
      <c r="B44" s="387"/>
      <c r="C44" s="387"/>
      <c r="D44" s="387"/>
      <c r="E44" s="387"/>
      <c r="F44" s="387"/>
      <c r="G44" s="387"/>
      <c r="H44" s="387"/>
      <c r="I44" s="387"/>
    </row>
    <row r="45" spans="1:9" ht="19.5" thickBot="1" x14ac:dyDescent="0.45">
      <c r="A45" s="253" t="s">
        <v>166</v>
      </c>
      <c r="B45" s="253" t="s">
        <v>167</v>
      </c>
      <c r="C45" s="253"/>
      <c r="D45" s="256"/>
      <c r="E45" s="256"/>
      <c r="F45" s="248"/>
      <c r="G45" s="305"/>
      <c r="H45" s="388" t="s">
        <v>168</v>
      </c>
      <c r="I45" s="388"/>
    </row>
    <row r="46" spans="1:9" ht="18.75" thickTop="1" x14ac:dyDescent="0.35">
      <c r="A46" s="306"/>
      <c r="B46" s="307"/>
      <c r="C46" s="308"/>
      <c r="D46" s="307"/>
      <c r="E46" s="309" t="s">
        <v>169</v>
      </c>
      <c r="F46" s="310" t="s">
        <v>170</v>
      </c>
      <c r="G46" s="310" t="s">
        <v>171</v>
      </c>
      <c r="H46" s="311" t="s">
        <v>172</v>
      </c>
      <c r="I46" s="312" t="s">
        <v>173</v>
      </c>
    </row>
    <row r="47" spans="1:9" x14ac:dyDescent="0.2">
      <c r="A47" s="314"/>
      <c r="E47" s="315"/>
      <c r="F47" s="389"/>
      <c r="G47" s="316"/>
      <c r="H47" s="317">
        <v>42735</v>
      </c>
      <c r="I47" s="318">
        <v>42735</v>
      </c>
    </row>
    <row r="48" spans="1:9" x14ac:dyDescent="0.2">
      <c r="A48" s="314"/>
      <c r="E48" s="315"/>
      <c r="F48" s="389"/>
      <c r="G48" s="320"/>
      <c r="H48" s="320"/>
      <c r="I48" s="321"/>
    </row>
    <row r="49" spans="1:9" ht="13.5" thickBot="1" x14ac:dyDescent="0.25">
      <c r="A49" s="322"/>
      <c r="B49" s="323"/>
      <c r="C49" s="323"/>
      <c r="D49" s="323"/>
      <c r="E49" s="315"/>
      <c r="F49" s="324"/>
      <c r="G49" s="324"/>
      <c r="H49" s="324"/>
      <c r="I49" s="325"/>
    </row>
    <row r="50" spans="1:9" ht="13.5" thickTop="1" x14ac:dyDescent="0.2">
      <c r="A50" s="326"/>
      <c r="B50" s="327"/>
      <c r="C50" s="327" t="s">
        <v>152</v>
      </c>
      <c r="D50" s="327"/>
      <c r="E50" s="328">
        <v>70071</v>
      </c>
      <c r="F50" s="329">
        <v>0</v>
      </c>
      <c r="G50" s="330">
        <v>13000</v>
      </c>
      <c r="H50" s="330">
        <f>E50+F50-G50</f>
        <v>57071</v>
      </c>
      <c r="I50" s="331">
        <v>57071</v>
      </c>
    </row>
    <row r="51" spans="1:9" x14ac:dyDescent="0.2">
      <c r="A51" s="333"/>
      <c r="B51" s="334"/>
      <c r="C51" s="334" t="s">
        <v>2</v>
      </c>
      <c r="D51" s="334"/>
      <c r="E51" s="335">
        <v>16675.77</v>
      </c>
      <c r="F51" s="336">
        <v>492032.76</v>
      </c>
      <c r="G51" s="337">
        <v>476896</v>
      </c>
      <c r="H51" s="337">
        <f>E51+F51-G51</f>
        <v>31812.530000000028</v>
      </c>
      <c r="I51" s="338">
        <v>17926.38</v>
      </c>
    </row>
    <row r="52" spans="1:9" x14ac:dyDescent="0.2">
      <c r="A52" s="333"/>
      <c r="B52" s="334"/>
      <c r="C52" s="334" t="s">
        <v>153</v>
      </c>
      <c r="D52" s="334"/>
      <c r="E52" s="335">
        <v>84809.35</v>
      </c>
      <c r="F52" s="336">
        <v>0</v>
      </c>
      <c r="G52" s="337">
        <v>80000</v>
      </c>
      <c r="H52" s="337">
        <f>E52+F52-G52</f>
        <v>4809.3500000000058</v>
      </c>
      <c r="I52" s="338">
        <v>4809.3500000000004</v>
      </c>
    </row>
    <row r="53" spans="1:9" x14ac:dyDescent="0.2">
      <c r="A53" s="333"/>
      <c r="B53" s="334"/>
      <c r="C53" s="334" t="s">
        <v>174</v>
      </c>
      <c r="D53" s="334"/>
      <c r="E53" s="335">
        <v>237602.86</v>
      </c>
      <c r="F53" s="336">
        <v>1339566.7999999998</v>
      </c>
      <c r="G53" s="337">
        <v>1518933.9800000002</v>
      </c>
      <c r="H53" s="337">
        <f>E53+F53-G53</f>
        <v>58235.679999999469</v>
      </c>
      <c r="I53" s="338">
        <v>58235.68</v>
      </c>
    </row>
    <row r="54" spans="1:9" ht="18.75" thickBot="1" x14ac:dyDescent="0.4">
      <c r="A54" s="339" t="s">
        <v>0</v>
      </c>
      <c r="B54" s="340"/>
      <c r="C54" s="340"/>
      <c r="D54" s="340"/>
      <c r="E54" s="341">
        <f>E50+E51+E52+E53</f>
        <v>409158.98</v>
      </c>
      <c r="F54" s="342">
        <f>F50+F51+F52+F53</f>
        <v>1831599.5599999998</v>
      </c>
      <c r="G54" s="343">
        <f>G50+G51+G52+G53</f>
        <v>2088829.9800000002</v>
      </c>
      <c r="H54" s="343">
        <f>H50+H51+H52+H53</f>
        <v>151928.5599999995</v>
      </c>
      <c r="I54" s="344">
        <f>SUM(I50:I53)</f>
        <v>138042.41</v>
      </c>
    </row>
    <row r="55" spans="1:9" ht="18.75" thickTop="1" x14ac:dyDescent="0.35">
      <c r="A55" s="346"/>
      <c r="B55" s="261"/>
      <c r="C55" s="261"/>
      <c r="D55" s="256"/>
      <c r="E55" s="256"/>
      <c r="F55" s="248"/>
      <c r="G55" s="305"/>
      <c r="H55" s="296"/>
      <c r="I55" s="296"/>
    </row>
    <row r="56" spans="1:9" ht="18" x14ac:dyDescent="0.35">
      <c r="A56" s="346"/>
      <c r="B56" s="261"/>
      <c r="C56" s="261"/>
      <c r="D56" s="256"/>
      <c r="E56" s="256"/>
      <c r="F56" s="248"/>
      <c r="G56" s="347"/>
      <c r="H56" s="248"/>
      <c r="I56" s="248"/>
    </row>
    <row r="57" spans="1:9" ht="1.5" customHeight="1" x14ac:dyDescent="0.35">
      <c r="A57" s="348"/>
      <c r="B57" s="349"/>
      <c r="C57" s="349"/>
      <c r="D57" s="350"/>
      <c r="E57" s="350"/>
      <c r="F57" s="351"/>
      <c r="G57" s="351"/>
      <c r="H57" s="351"/>
      <c r="I57" s="351"/>
    </row>
    <row r="58" spans="1:9" x14ac:dyDescent="0.2">
      <c r="A58" s="352"/>
      <c r="B58" s="352"/>
      <c r="C58" s="352"/>
      <c r="D58" s="352"/>
      <c r="E58" s="352"/>
      <c r="F58" s="352"/>
      <c r="G58" s="352"/>
      <c r="H58" s="352"/>
      <c r="I58" s="352"/>
    </row>
    <row r="68" spans="1:9" x14ac:dyDescent="0.2">
      <c r="A68" s="133"/>
      <c r="B68" s="133"/>
      <c r="C68" s="133"/>
      <c r="D68" s="133"/>
      <c r="E68" s="133"/>
      <c r="F68" s="133"/>
      <c r="G68" s="133"/>
      <c r="H68" s="133"/>
      <c r="I68" s="133"/>
    </row>
    <row r="69" spans="1:9" x14ac:dyDescent="0.2">
      <c r="A69" s="133"/>
      <c r="B69" s="133"/>
      <c r="C69" s="133"/>
      <c r="D69" s="133"/>
      <c r="E69" s="133"/>
      <c r="F69" s="133"/>
      <c r="G69" s="133"/>
      <c r="H69" s="133"/>
      <c r="I69" s="133"/>
    </row>
    <row r="70" spans="1:9" x14ac:dyDescent="0.2">
      <c r="A70" s="133"/>
      <c r="B70" s="133"/>
      <c r="C70" s="133"/>
      <c r="D70" s="133"/>
      <c r="E70" s="133"/>
      <c r="F70" s="133"/>
      <c r="G70" s="133"/>
      <c r="H70" s="133"/>
      <c r="I70" s="133"/>
    </row>
    <row r="71" spans="1:9" x14ac:dyDescent="0.2">
      <c r="A71" s="133"/>
      <c r="B71" s="133"/>
      <c r="C71" s="133"/>
      <c r="D71" s="133"/>
      <c r="E71" s="133"/>
      <c r="F71" s="133"/>
      <c r="G71" s="133"/>
      <c r="H71" s="133"/>
      <c r="I71" s="133"/>
    </row>
    <row r="72" spans="1:9" x14ac:dyDescent="0.2">
      <c r="A72" s="133"/>
      <c r="B72" s="133"/>
      <c r="C72" s="133"/>
      <c r="D72" s="133"/>
      <c r="E72" s="133"/>
      <c r="F72" s="133"/>
      <c r="G72" s="133"/>
      <c r="H72" s="133"/>
      <c r="I72" s="133"/>
    </row>
    <row r="73" spans="1:9" x14ac:dyDescent="0.2">
      <c r="A73" s="133"/>
      <c r="B73" s="133"/>
      <c r="C73" s="133"/>
      <c r="D73" s="133"/>
      <c r="E73" s="133"/>
      <c r="F73" s="133"/>
      <c r="G73" s="133"/>
      <c r="H73" s="133"/>
      <c r="I73" s="133"/>
    </row>
    <row r="74" spans="1:9" x14ac:dyDescent="0.2">
      <c r="A74" s="133"/>
      <c r="B74" s="133"/>
      <c r="C74" s="133"/>
      <c r="D74" s="133"/>
      <c r="E74" s="133"/>
      <c r="F74" s="133"/>
      <c r="G74" s="133"/>
      <c r="H74" s="133"/>
      <c r="I74" s="133"/>
    </row>
    <row r="75" spans="1:9" x14ac:dyDescent="0.2">
      <c r="A75" s="133"/>
      <c r="B75" s="133"/>
      <c r="C75" s="133"/>
      <c r="D75" s="133"/>
      <c r="E75" s="133"/>
      <c r="F75" s="133"/>
      <c r="G75" s="133"/>
      <c r="H75" s="133"/>
      <c r="I75" s="133"/>
    </row>
    <row r="76" spans="1:9" x14ac:dyDescent="0.2">
      <c r="A76" s="133"/>
      <c r="B76" s="133"/>
      <c r="C76" s="133"/>
      <c r="D76" s="133"/>
      <c r="E76" s="133"/>
      <c r="F76" s="133"/>
      <c r="G76" s="133"/>
      <c r="H76" s="133"/>
      <c r="I76" s="133"/>
    </row>
    <row r="77" spans="1:9" x14ac:dyDescent="0.2">
      <c r="A77" s="133"/>
      <c r="B77" s="133"/>
      <c r="C77" s="133"/>
      <c r="D77" s="133"/>
      <c r="E77" s="133"/>
      <c r="F77" s="133"/>
      <c r="G77" s="133"/>
      <c r="H77" s="133"/>
      <c r="I77" s="133"/>
    </row>
    <row r="78" spans="1:9" x14ac:dyDescent="0.2">
      <c r="A78" s="133"/>
      <c r="B78" s="133"/>
      <c r="C78" s="133"/>
      <c r="D78" s="133"/>
      <c r="E78" s="133"/>
      <c r="F78" s="133"/>
      <c r="G78" s="133"/>
      <c r="H78" s="133"/>
      <c r="I78" s="133"/>
    </row>
    <row r="79" spans="1:9" x14ac:dyDescent="0.2">
      <c r="A79" s="133"/>
      <c r="B79" s="133"/>
      <c r="C79" s="133"/>
      <c r="D79" s="133"/>
      <c r="E79" s="133"/>
      <c r="F79" s="133"/>
      <c r="G79" s="133"/>
      <c r="H79" s="133"/>
      <c r="I79" s="133"/>
    </row>
    <row r="80" spans="1:9" x14ac:dyDescent="0.2">
      <c r="A80" s="133"/>
      <c r="B80" s="133"/>
      <c r="C80" s="133"/>
      <c r="D80" s="133"/>
      <c r="E80" s="133"/>
      <c r="F80" s="133"/>
      <c r="G80" s="133"/>
      <c r="H80" s="133"/>
      <c r="I80" s="133"/>
    </row>
    <row r="81" spans="1:9" x14ac:dyDescent="0.2">
      <c r="A81" s="133"/>
      <c r="B81" s="133"/>
      <c r="C81" s="133"/>
      <c r="D81" s="133"/>
      <c r="E81" s="133"/>
      <c r="F81" s="133"/>
      <c r="G81" s="133"/>
      <c r="H81" s="133"/>
      <c r="I81" s="133"/>
    </row>
    <row r="82" spans="1:9" x14ac:dyDescent="0.2">
      <c r="A82" s="133"/>
      <c r="B82" s="133"/>
      <c r="C82" s="133"/>
      <c r="D82" s="133"/>
      <c r="E82" s="133"/>
      <c r="F82" s="133"/>
      <c r="G82" s="133"/>
      <c r="H82" s="133"/>
      <c r="I82" s="133"/>
    </row>
    <row r="83" spans="1:9" x14ac:dyDescent="0.2">
      <c r="A83" s="133"/>
      <c r="B83" s="133"/>
      <c r="C83" s="133"/>
      <c r="D83" s="133"/>
      <c r="E83" s="133"/>
      <c r="F83" s="133"/>
      <c r="G83" s="133"/>
      <c r="H83" s="133"/>
      <c r="I83" s="133"/>
    </row>
    <row r="84" spans="1:9" x14ac:dyDescent="0.2">
      <c r="A84" s="133"/>
      <c r="B84" s="133"/>
      <c r="C84" s="133"/>
      <c r="D84" s="133"/>
      <c r="E84" s="133"/>
      <c r="F84" s="133"/>
      <c r="G84" s="133"/>
      <c r="H84" s="133"/>
      <c r="I84" s="133"/>
    </row>
    <row r="85" spans="1:9" x14ac:dyDescent="0.2">
      <c r="A85" s="133"/>
      <c r="B85" s="133"/>
      <c r="C85" s="133"/>
      <c r="D85" s="133"/>
      <c r="E85" s="133"/>
      <c r="F85" s="133"/>
      <c r="G85" s="133"/>
      <c r="H85" s="133"/>
      <c r="I85" s="133"/>
    </row>
    <row r="86" spans="1:9" x14ac:dyDescent="0.2">
      <c r="A86" s="133"/>
      <c r="B86" s="133"/>
      <c r="C86" s="133"/>
      <c r="D86" s="133"/>
      <c r="E86" s="133"/>
      <c r="F86" s="133"/>
      <c r="G86" s="133"/>
      <c r="H86" s="133"/>
      <c r="I86" s="133"/>
    </row>
    <row r="87" spans="1:9" x14ac:dyDescent="0.2">
      <c r="A87" s="133"/>
      <c r="B87" s="133"/>
      <c r="C87" s="133"/>
      <c r="D87" s="133"/>
      <c r="E87" s="133"/>
      <c r="F87" s="133"/>
      <c r="G87" s="133"/>
      <c r="H87" s="133"/>
      <c r="I87" s="133"/>
    </row>
    <row r="88" spans="1:9" x14ac:dyDescent="0.2">
      <c r="A88" s="133"/>
      <c r="B88" s="133"/>
      <c r="C88" s="133"/>
      <c r="D88" s="133"/>
      <c r="E88" s="133"/>
      <c r="F88" s="133"/>
      <c r="G88" s="133"/>
      <c r="H88" s="133"/>
      <c r="I88" s="133"/>
    </row>
    <row r="89" spans="1:9" x14ac:dyDescent="0.2">
      <c r="A89" s="133"/>
      <c r="B89" s="133"/>
      <c r="C89" s="133"/>
      <c r="D89" s="133"/>
      <c r="E89" s="133"/>
      <c r="F89" s="133"/>
      <c r="G89" s="133"/>
      <c r="H89" s="133"/>
      <c r="I89" s="133"/>
    </row>
    <row r="90" spans="1:9" x14ac:dyDescent="0.2">
      <c r="A90" s="133"/>
      <c r="B90" s="133"/>
      <c r="C90" s="133"/>
      <c r="D90" s="133"/>
      <c r="E90" s="133"/>
      <c r="F90" s="133"/>
      <c r="G90" s="133"/>
      <c r="H90" s="133"/>
      <c r="I90" s="133"/>
    </row>
    <row r="91" spans="1:9" x14ac:dyDescent="0.2">
      <c r="A91" s="133"/>
      <c r="B91" s="133"/>
      <c r="C91" s="133"/>
      <c r="D91" s="133"/>
      <c r="E91" s="133"/>
      <c r="F91" s="133"/>
      <c r="G91" s="133"/>
      <c r="H91" s="133"/>
      <c r="I91" s="133"/>
    </row>
    <row r="92" spans="1:9" x14ac:dyDescent="0.2">
      <c r="A92" s="133"/>
      <c r="B92" s="133"/>
      <c r="C92" s="133"/>
      <c r="D92" s="133"/>
      <c r="E92" s="133"/>
      <c r="F92" s="133"/>
      <c r="G92" s="133"/>
      <c r="H92" s="133"/>
      <c r="I92" s="133"/>
    </row>
    <row r="93" spans="1:9" x14ac:dyDescent="0.2">
      <c r="A93" s="133"/>
      <c r="B93" s="133"/>
      <c r="C93" s="133"/>
      <c r="D93" s="133"/>
      <c r="E93" s="133"/>
      <c r="F93" s="133"/>
      <c r="G93" s="133"/>
      <c r="H93" s="133"/>
      <c r="I93" s="133"/>
    </row>
    <row r="94" spans="1:9" x14ac:dyDescent="0.2">
      <c r="A94" s="133"/>
      <c r="B94" s="133"/>
      <c r="C94" s="133"/>
      <c r="D94" s="133"/>
      <c r="E94" s="133"/>
      <c r="F94" s="133"/>
      <c r="G94" s="133"/>
      <c r="H94" s="133"/>
      <c r="I94" s="133"/>
    </row>
    <row r="95" spans="1:9" x14ac:dyDescent="0.2">
      <c r="A95" s="133"/>
      <c r="B95" s="133"/>
      <c r="C95" s="133"/>
      <c r="D95" s="133"/>
      <c r="E95" s="133"/>
      <c r="F95" s="133"/>
      <c r="G95" s="133"/>
      <c r="H95" s="133"/>
      <c r="I95" s="133"/>
    </row>
    <row r="96" spans="1:9" x14ac:dyDescent="0.2">
      <c r="A96" s="133"/>
      <c r="B96" s="133"/>
      <c r="C96" s="133"/>
      <c r="D96" s="133"/>
      <c r="E96" s="133"/>
      <c r="F96" s="133"/>
      <c r="G96" s="133"/>
      <c r="H96" s="133"/>
      <c r="I96" s="133"/>
    </row>
    <row r="97" spans="1:9" x14ac:dyDescent="0.2">
      <c r="A97" s="133"/>
      <c r="B97" s="133"/>
      <c r="C97" s="133"/>
      <c r="D97" s="133"/>
      <c r="E97" s="133"/>
      <c r="F97" s="133"/>
      <c r="G97" s="133"/>
      <c r="H97" s="133"/>
      <c r="I97" s="133"/>
    </row>
    <row r="98" spans="1:9" x14ac:dyDescent="0.2">
      <c r="A98" s="133"/>
      <c r="B98" s="133"/>
      <c r="C98" s="133"/>
      <c r="D98" s="133"/>
      <c r="E98" s="133"/>
      <c r="F98" s="133"/>
      <c r="G98" s="133"/>
      <c r="H98" s="133"/>
      <c r="I98" s="133"/>
    </row>
    <row r="100" spans="1:9" x14ac:dyDescent="0.2">
      <c r="A100" s="133"/>
      <c r="B100" s="133"/>
      <c r="C100" s="133"/>
      <c r="D100" s="133"/>
      <c r="E100" s="133"/>
      <c r="F100" s="133"/>
      <c r="G100" s="133"/>
      <c r="H100" s="133"/>
      <c r="I100" s="133"/>
    </row>
    <row r="101" spans="1:9" x14ac:dyDescent="0.2">
      <c r="A101" s="133"/>
      <c r="B101" s="133"/>
      <c r="C101" s="133"/>
      <c r="D101" s="133"/>
      <c r="E101" s="133"/>
      <c r="F101" s="133"/>
      <c r="G101" s="133"/>
      <c r="H101" s="133"/>
      <c r="I101" s="133"/>
    </row>
    <row r="102" spans="1:9" x14ac:dyDescent="0.2">
      <c r="A102" s="133"/>
      <c r="B102" s="133"/>
      <c r="C102" s="133"/>
      <c r="D102" s="133"/>
      <c r="E102" s="133"/>
      <c r="F102" s="133"/>
      <c r="G102" s="133"/>
      <c r="H102" s="133"/>
      <c r="I102" s="133"/>
    </row>
    <row r="103" spans="1:9" x14ac:dyDescent="0.2">
      <c r="A103" s="133"/>
      <c r="B103" s="133"/>
      <c r="C103" s="133"/>
      <c r="D103" s="133"/>
      <c r="E103" s="133"/>
      <c r="F103" s="133"/>
      <c r="G103" s="133"/>
      <c r="H103" s="133"/>
      <c r="I103" s="133"/>
    </row>
    <row r="104" spans="1:9" x14ac:dyDescent="0.2">
      <c r="A104" s="133"/>
      <c r="B104" s="133"/>
      <c r="C104" s="133"/>
      <c r="D104" s="133"/>
      <c r="E104" s="133"/>
      <c r="F104" s="133"/>
      <c r="G104" s="133"/>
      <c r="H104" s="133"/>
      <c r="I104" s="133"/>
    </row>
    <row r="106" spans="1:9" x14ac:dyDescent="0.2">
      <c r="A106" s="133"/>
      <c r="B106" s="133"/>
      <c r="C106" s="133"/>
      <c r="D106" s="133"/>
      <c r="E106" s="133"/>
      <c r="F106" s="133"/>
      <c r="G106" s="133"/>
      <c r="H106" s="133"/>
      <c r="I106" s="133"/>
    </row>
    <row r="107" spans="1:9" x14ac:dyDescent="0.2">
      <c r="A107" s="133"/>
      <c r="B107" s="133"/>
      <c r="C107" s="133"/>
      <c r="D107" s="133"/>
      <c r="E107" s="133"/>
      <c r="F107" s="133"/>
      <c r="G107" s="133"/>
      <c r="H107" s="133"/>
      <c r="I107" s="133"/>
    </row>
    <row r="108" spans="1:9" x14ac:dyDescent="0.2">
      <c r="A108" s="133"/>
      <c r="B108" s="133"/>
      <c r="C108" s="133"/>
      <c r="D108" s="133"/>
      <c r="E108" s="133"/>
      <c r="F108" s="133"/>
      <c r="G108" s="133"/>
      <c r="H108" s="133"/>
      <c r="I108" s="133"/>
    </row>
    <row r="110" spans="1:9" x14ac:dyDescent="0.2">
      <c r="A110" s="133"/>
      <c r="B110" s="133"/>
      <c r="C110" s="133"/>
      <c r="D110" s="133"/>
      <c r="E110" s="133"/>
      <c r="F110" s="133"/>
      <c r="G110" s="133"/>
      <c r="H110" s="133"/>
      <c r="I110" s="133"/>
    </row>
    <row r="111" spans="1:9" x14ac:dyDescent="0.2">
      <c r="A111" s="133"/>
      <c r="B111" s="133"/>
      <c r="C111" s="133"/>
      <c r="D111" s="133"/>
      <c r="E111" s="133"/>
      <c r="F111" s="133"/>
      <c r="G111" s="133"/>
      <c r="H111" s="133"/>
      <c r="I111" s="133"/>
    </row>
    <row r="113" spans="1:9" x14ac:dyDescent="0.2">
      <c r="A113" s="133"/>
      <c r="B113" s="133"/>
      <c r="C113" s="133"/>
      <c r="D113" s="133"/>
      <c r="E113" s="133"/>
      <c r="F113" s="133"/>
      <c r="G113" s="133"/>
      <c r="H113" s="133"/>
      <c r="I113" s="133"/>
    </row>
    <row r="114" spans="1:9" x14ac:dyDescent="0.2">
      <c r="A114" s="133"/>
      <c r="B114" s="133"/>
      <c r="C114" s="133"/>
      <c r="D114" s="133"/>
      <c r="E114" s="133"/>
      <c r="F114" s="133"/>
      <c r="G114" s="133"/>
      <c r="H114" s="133"/>
      <c r="I114" s="133"/>
    </row>
    <row r="115" spans="1:9" x14ac:dyDescent="0.2">
      <c r="A115" s="133"/>
      <c r="B115" s="133"/>
      <c r="C115" s="133"/>
      <c r="D115" s="133"/>
      <c r="E115" s="133"/>
      <c r="F115" s="133"/>
      <c r="G115" s="133"/>
      <c r="H115" s="133"/>
      <c r="I115" s="133"/>
    </row>
    <row r="116" spans="1:9" x14ac:dyDescent="0.2">
      <c r="A116" s="133"/>
      <c r="B116" s="133"/>
      <c r="C116" s="133"/>
      <c r="D116" s="133"/>
      <c r="E116" s="133"/>
      <c r="F116" s="133"/>
      <c r="G116" s="133"/>
      <c r="H116" s="133"/>
      <c r="I116" s="133"/>
    </row>
    <row r="117" spans="1:9" x14ac:dyDescent="0.2">
      <c r="A117" s="133"/>
      <c r="B117" s="133"/>
      <c r="C117" s="133"/>
      <c r="D117" s="133"/>
      <c r="E117" s="133"/>
      <c r="F117" s="133"/>
      <c r="G117" s="133"/>
      <c r="H117" s="133"/>
      <c r="I117" s="133"/>
    </row>
    <row r="118" spans="1:9" x14ac:dyDescent="0.2">
      <c r="A118" s="133"/>
      <c r="B118" s="133"/>
      <c r="C118" s="133"/>
      <c r="D118" s="133"/>
      <c r="E118" s="133"/>
      <c r="F118" s="133"/>
      <c r="G118" s="133"/>
      <c r="H118" s="133"/>
      <c r="I118" s="133"/>
    </row>
    <row r="120" spans="1:9" x14ac:dyDescent="0.2">
      <c r="A120" s="133"/>
      <c r="B120" s="133"/>
      <c r="C120" s="133"/>
      <c r="D120" s="133"/>
      <c r="E120" s="133"/>
      <c r="F120" s="133"/>
      <c r="G120" s="133"/>
      <c r="H120" s="133"/>
      <c r="I120" s="133"/>
    </row>
    <row r="121" spans="1:9" x14ac:dyDescent="0.2">
      <c r="A121" s="133"/>
      <c r="B121" s="133"/>
      <c r="C121" s="133"/>
      <c r="D121" s="133"/>
      <c r="E121" s="133"/>
      <c r="F121" s="133"/>
      <c r="G121" s="133"/>
      <c r="H121" s="133"/>
      <c r="I121" s="133"/>
    </row>
    <row r="124" spans="1:9" x14ac:dyDescent="0.2">
      <c r="A124" s="133"/>
      <c r="B124" s="133"/>
      <c r="C124" s="133"/>
      <c r="D124" s="133"/>
      <c r="E124" s="133"/>
      <c r="F124" s="133"/>
      <c r="G124" s="133"/>
      <c r="H124" s="133"/>
      <c r="I124" s="133"/>
    </row>
    <row r="125" spans="1:9" x14ac:dyDescent="0.2">
      <c r="A125" s="133"/>
      <c r="B125" s="133"/>
      <c r="C125" s="133"/>
      <c r="D125" s="133"/>
      <c r="E125" s="133"/>
      <c r="F125" s="133"/>
      <c r="G125" s="133"/>
      <c r="H125" s="133"/>
      <c r="I125" s="133"/>
    </row>
    <row r="126" spans="1:9" x14ac:dyDescent="0.2">
      <c r="A126" s="133"/>
      <c r="B126" s="133"/>
      <c r="C126" s="133"/>
      <c r="D126" s="133"/>
      <c r="E126" s="133"/>
      <c r="F126" s="133"/>
      <c r="G126" s="133"/>
      <c r="H126" s="133"/>
      <c r="I126" s="133"/>
    </row>
    <row r="127" spans="1:9" x14ac:dyDescent="0.2">
      <c r="A127" s="133"/>
      <c r="B127" s="133"/>
      <c r="C127" s="133"/>
      <c r="D127" s="133"/>
      <c r="E127" s="133"/>
      <c r="F127" s="133"/>
      <c r="G127" s="133"/>
      <c r="H127" s="133"/>
      <c r="I127" s="133"/>
    </row>
    <row r="128" spans="1:9" x14ac:dyDescent="0.2">
      <c r="A128" s="133"/>
      <c r="B128" s="133"/>
      <c r="C128" s="133"/>
      <c r="D128" s="133"/>
      <c r="E128" s="133"/>
      <c r="F128" s="133"/>
      <c r="G128" s="133"/>
      <c r="H128" s="133"/>
      <c r="I128" s="133"/>
    </row>
    <row r="131" spans="1:9" x14ac:dyDescent="0.2">
      <c r="A131" s="133"/>
      <c r="B131" s="133"/>
      <c r="C131" s="133"/>
      <c r="D131" s="133"/>
      <c r="E131" s="133"/>
      <c r="F131" s="133"/>
      <c r="G131" s="133"/>
      <c r="H131" s="133"/>
      <c r="I131" s="133"/>
    </row>
    <row r="132" spans="1:9" x14ac:dyDescent="0.2">
      <c r="A132" s="133"/>
      <c r="B132" s="133"/>
      <c r="C132" s="133"/>
      <c r="D132" s="133"/>
      <c r="E132" s="133"/>
      <c r="F132" s="133"/>
      <c r="G132" s="133"/>
      <c r="H132" s="133"/>
      <c r="I132" s="133"/>
    </row>
    <row r="134" spans="1:9" x14ac:dyDescent="0.2">
      <c r="A134" s="133"/>
      <c r="B134" s="133"/>
      <c r="C134" s="133"/>
      <c r="D134" s="133"/>
      <c r="E134" s="133"/>
      <c r="F134" s="133"/>
      <c r="G134" s="133"/>
      <c r="H134" s="133"/>
      <c r="I134" s="133"/>
    </row>
    <row r="135" spans="1:9" x14ac:dyDescent="0.2">
      <c r="A135" s="133"/>
      <c r="B135" s="133"/>
      <c r="C135" s="133"/>
      <c r="D135" s="133"/>
      <c r="E135" s="133"/>
      <c r="F135" s="133"/>
      <c r="G135" s="133"/>
      <c r="H135" s="133"/>
      <c r="I135" s="133"/>
    </row>
    <row r="136" spans="1:9" x14ac:dyDescent="0.2">
      <c r="A136" s="133"/>
      <c r="B136" s="133"/>
      <c r="C136" s="133"/>
      <c r="D136" s="133"/>
      <c r="E136" s="133"/>
      <c r="F136" s="133"/>
      <c r="G136" s="133"/>
      <c r="H136" s="133"/>
      <c r="I136" s="133"/>
    </row>
    <row r="137" spans="1:9" x14ac:dyDescent="0.2">
      <c r="A137" s="133"/>
      <c r="B137" s="133"/>
      <c r="C137" s="133"/>
      <c r="D137" s="133"/>
      <c r="E137" s="133"/>
      <c r="F137" s="133"/>
      <c r="G137" s="133"/>
      <c r="H137" s="133"/>
      <c r="I137" s="133"/>
    </row>
    <row r="139" spans="1:9" x14ac:dyDescent="0.2">
      <c r="A139" s="133"/>
      <c r="B139" s="133"/>
      <c r="C139" s="133"/>
      <c r="D139" s="133"/>
      <c r="E139" s="133"/>
      <c r="F139" s="133"/>
      <c r="G139" s="133"/>
      <c r="H139" s="133"/>
      <c r="I139" s="133"/>
    </row>
    <row r="142" spans="1:9" x14ac:dyDescent="0.2">
      <c r="A142" s="133"/>
      <c r="B142" s="133"/>
      <c r="C142" s="133"/>
      <c r="D142" s="133"/>
      <c r="E142" s="133"/>
      <c r="F142" s="133"/>
      <c r="G142" s="133"/>
      <c r="H142" s="133"/>
      <c r="I142" s="133"/>
    </row>
    <row r="143" spans="1:9" x14ac:dyDescent="0.2">
      <c r="A143" s="133"/>
      <c r="B143" s="133"/>
      <c r="C143" s="133"/>
      <c r="D143" s="133"/>
      <c r="E143" s="133"/>
      <c r="F143" s="133"/>
      <c r="G143" s="133"/>
      <c r="H143" s="133"/>
      <c r="I143" s="133"/>
    </row>
    <row r="144" spans="1:9" x14ac:dyDescent="0.2">
      <c r="A144" s="133"/>
      <c r="B144" s="133"/>
      <c r="C144" s="133"/>
      <c r="D144" s="133"/>
      <c r="E144" s="133"/>
      <c r="F144" s="133"/>
      <c r="G144" s="133"/>
      <c r="H144" s="133"/>
      <c r="I144" s="133"/>
    </row>
    <row r="145" spans="1:9" x14ac:dyDescent="0.2">
      <c r="A145" s="133"/>
      <c r="B145" s="133"/>
      <c r="C145" s="133"/>
      <c r="D145" s="133"/>
      <c r="E145" s="133"/>
      <c r="F145" s="133"/>
      <c r="G145" s="133"/>
      <c r="H145" s="133"/>
      <c r="I145" s="133"/>
    </row>
    <row r="146" spans="1:9" x14ac:dyDescent="0.2">
      <c r="A146" s="133"/>
      <c r="B146" s="133"/>
      <c r="C146" s="133"/>
      <c r="D146" s="133"/>
      <c r="E146" s="133"/>
      <c r="F146" s="133"/>
      <c r="G146" s="133"/>
      <c r="H146" s="133"/>
      <c r="I146" s="133"/>
    </row>
    <row r="150" spans="1:9" x14ac:dyDescent="0.2">
      <c r="A150" s="133"/>
      <c r="B150" s="133"/>
      <c r="C150" s="133"/>
      <c r="D150" s="133"/>
      <c r="E150" s="133"/>
      <c r="F150" s="133"/>
      <c r="G150" s="133"/>
      <c r="H150" s="133"/>
      <c r="I150" s="133"/>
    </row>
    <row r="156" spans="1:9" x14ac:dyDescent="0.2">
      <c r="A156" s="133"/>
      <c r="B156" s="133"/>
      <c r="C156" s="133"/>
      <c r="D156" s="133"/>
      <c r="E156" s="133"/>
      <c r="F156" s="133"/>
      <c r="G156" s="133"/>
      <c r="H156" s="133"/>
      <c r="I156" s="133"/>
    </row>
    <row r="161" spans="1:9" x14ac:dyDescent="0.2">
      <c r="A161" s="133"/>
      <c r="B161" s="133"/>
      <c r="C161" s="133"/>
      <c r="D161" s="133"/>
      <c r="E161" s="133"/>
      <c r="F161" s="133"/>
      <c r="G161" s="133"/>
      <c r="H161" s="133"/>
      <c r="I161" s="133"/>
    </row>
    <row r="162" spans="1:9" x14ac:dyDescent="0.2">
      <c r="A162" s="133"/>
      <c r="B162" s="133"/>
      <c r="C162" s="133"/>
      <c r="D162" s="133"/>
      <c r="E162" s="133"/>
      <c r="F162" s="133"/>
      <c r="G162" s="133"/>
      <c r="H162" s="133"/>
      <c r="I162" s="133"/>
    </row>
    <row r="163" spans="1:9" x14ac:dyDescent="0.2">
      <c r="A163" s="133"/>
      <c r="B163" s="133"/>
      <c r="C163" s="133"/>
      <c r="D163" s="133"/>
      <c r="E163" s="133"/>
      <c r="F163" s="133"/>
      <c r="G163" s="133"/>
      <c r="H163" s="133"/>
      <c r="I163" s="133"/>
    </row>
    <row r="164" spans="1:9" x14ac:dyDescent="0.2">
      <c r="A164" s="133"/>
      <c r="B164" s="133"/>
      <c r="C164" s="133"/>
      <c r="D164" s="133"/>
      <c r="E164" s="133"/>
      <c r="F164" s="133"/>
      <c r="G164" s="133"/>
      <c r="H164" s="133"/>
      <c r="I164" s="133"/>
    </row>
    <row r="165" spans="1:9" x14ac:dyDescent="0.2">
      <c r="A165" s="133"/>
      <c r="B165" s="133"/>
      <c r="C165" s="133"/>
      <c r="D165" s="133"/>
      <c r="E165" s="133"/>
      <c r="F165" s="133"/>
      <c r="G165" s="133"/>
      <c r="H165" s="133"/>
      <c r="I165" s="133"/>
    </row>
    <row r="166" spans="1:9" x14ac:dyDescent="0.2">
      <c r="A166" s="133"/>
      <c r="B166" s="133"/>
      <c r="C166" s="133"/>
      <c r="D166" s="133"/>
      <c r="E166" s="133"/>
      <c r="F166" s="133"/>
      <c r="G166" s="133"/>
      <c r="H166" s="133"/>
      <c r="I166" s="133"/>
    </row>
    <row r="167" spans="1:9" x14ac:dyDescent="0.2">
      <c r="A167" s="133"/>
      <c r="B167" s="133"/>
      <c r="C167" s="133"/>
      <c r="D167" s="133"/>
      <c r="E167" s="133"/>
      <c r="F167" s="133"/>
      <c r="G167" s="133"/>
      <c r="H167" s="133"/>
      <c r="I167" s="133"/>
    </row>
    <row r="168" spans="1:9" x14ac:dyDescent="0.2">
      <c r="A168" s="133"/>
      <c r="B168" s="133"/>
      <c r="C168" s="133"/>
      <c r="D168" s="133"/>
      <c r="E168" s="133"/>
      <c r="F168" s="133"/>
      <c r="G168" s="133"/>
      <c r="H168" s="133"/>
      <c r="I168" s="133"/>
    </row>
    <row r="169" spans="1:9" x14ac:dyDescent="0.2">
      <c r="A169" s="133"/>
      <c r="B169" s="133"/>
      <c r="C169" s="133"/>
      <c r="D169" s="133"/>
      <c r="E169" s="133"/>
      <c r="F169" s="133"/>
      <c r="G169" s="133"/>
      <c r="H169" s="133"/>
      <c r="I169" s="133"/>
    </row>
    <row r="170" spans="1:9" x14ac:dyDescent="0.2">
      <c r="A170" s="133"/>
      <c r="B170" s="133"/>
      <c r="C170" s="133"/>
      <c r="D170" s="133"/>
      <c r="E170" s="133"/>
      <c r="F170" s="133"/>
      <c r="G170" s="133"/>
      <c r="H170" s="133"/>
      <c r="I170" s="133"/>
    </row>
    <row r="171" spans="1:9" x14ac:dyDescent="0.2">
      <c r="A171" s="133"/>
      <c r="B171" s="133"/>
      <c r="C171" s="133"/>
      <c r="D171" s="133"/>
      <c r="E171" s="133"/>
      <c r="F171" s="133"/>
      <c r="G171" s="133"/>
      <c r="H171" s="133"/>
      <c r="I171" s="133"/>
    </row>
    <row r="172" spans="1:9" x14ac:dyDescent="0.2">
      <c r="A172" s="133"/>
      <c r="B172" s="133"/>
      <c r="C172" s="133"/>
      <c r="D172" s="133"/>
      <c r="E172" s="133"/>
      <c r="F172" s="133"/>
      <c r="G172" s="133"/>
      <c r="H172" s="133"/>
      <c r="I172" s="133"/>
    </row>
    <row r="173" spans="1:9" x14ac:dyDescent="0.2">
      <c r="A173" s="133"/>
      <c r="B173" s="133"/>
      <c r="C173" s="133"/>
      <c r="D173" s="133"/>
      <c r="E173" s="133"/>
      <c r="F173" s="133"/>
      <c r="G173" s="133"/>
      <c r="H173" s="133"/>
      <c r="I173" s="133"/>
    </row>
    <row r="174" spans="1:9" x14ac:dyDescent="0.2">
      <c r="A174" s="133"/>
      <c r="B174" s="133"/>
      <c r="C174" s="133"/>
      <c r="D174" s="133"/>
      <c r="E174" s="133"/>
      <c r="F174" s="133"/>
      <c r="G174" s="133"/>
      <c r="H174" s="133"/>
      <c r="I174" s="133"/>
    </row>
    <row r="175" spans="1:9" x14ac:dyDescent="0.2">
      <c r="A175" s="133"/>
      <c r="B175" s="133"/>
      <c r="C175" s="133"/>
      <c r="D175" s="133"/>
      <c r="E175" s="133"/>
      <c r="F175" s="133"/>
      <c r="G175" s="133"/>
      <c r="H175" s="133"/>
      <c r="I175" s="133"/>
    </row>
    <row r="176" spans="1:9" x14ac:dyDescent="0.2">
      <c r="A176" s="133"/>
      <c r="B176" s="133"/>
      <c r="C176" s="133"/>
      <c r="D176" s="133"/>
      <c r="E176" s="133"/>
      <c r="F176" s="133"/>
      <c r="G176" s="133"/>
      <c r="H176" s="133"/>
      <c r="I176" s="133"/>
    </row>
    <row r="177" spans="1:9" x14ac:dyDescent="0.2">
      <c r="A177" s="133"/>
      <c r="B177" s="133"/>
      <c r="C177" s="133"/>
      <c r="D177" s="133"/>
      <c r="E177" s="133"/>
      <c r="F177" s="133"/>
      <c r="G177" s="133"/>
      <c r="H177" s="133"/>
      <c r="I177" s="133"/>
    </row>
    <row r="178" spans="1:9" x14ac:dyDescent="0.2">
      <c r="A178" s="133"/>
      <c r="B178" s="133"/>
      <c r="C178" s="133"/>
      <c r="D178" s="133"/>
      <c r="E178" s="133"/>
      <c r="F178" s="133"/>
      <c r="G178" s="133"/>
      <c r="H178" s="133"/>
      <c r="I178" s="133"/>
    </row>
    <row r="179" spans="1:9" x14ac:dyDescent="0.2">
      <c r="A179" s="133"/>
      <c r="B179" s="133"/>
      <c r="C179" s="133"/>
      <c r="D179" s="133"/>
      <c r="E179" s="133"/>
      <c r="F179" s="133"/>
      <c r="G179" s="133"/>
      <c r="H179" s="133"/>
      <c r="I179" s="133"/>
    </row>
    <row r="180" spans="1:9" x14ac:dyDescent="0.2">
      <c r="A180" s="133"/>
      <c r="B180" s="133"/>
      <c r="C180" s="133"/>
      <c r="D180" s="133"/>
      <c r="E180" s="133"/>
      <c r="F180" s="133"/>
      <c r="G180" s="133"/>
      <c r="H180" s="133"/>
      <c r="I180" s="133"/>
    </row>
    <row r="181" spans="1:9" x14ac:dyDescent="0.2">
      <c r="A181" s="133"/>
      <c r="B181" s="133"/>
      <c r="C181" s="133"/>
      <c r="D181" s="133"/>
      <c r="E181" s="133"/>
      <c r="F181" s="133"/>
      <c r="G181" s="133"/>
      <c r="H181" s="133"/>
      <c r="I181" s="133"/>
    </row>
    <row r="183" spans="1:9" x14ac:dyDescent="0.2">
      <c r="A183" s="133"/>
      <c r="B183" s="133"/>
      <c r="C183" s="133"/>
      <c r="D183" s="133"/>
      <c r="E183" s="133"/>
      <c r="F183" s="133"/>
      <c r="G183" s="133"/>
      <c r="H183" s="133"/>
      <c r="I183" s="133"/>
    </row>
    <row r="184" spans="1:9" x14ac:dyDescent="0.2">
      <c r="A184" s="133"/>
      <c r="B184" s="133"/>
      <c r="C184" s="133"/>
      <c r="D184" s="133"/>
      <c r="E184" s="133"/>
      <c r="F184" s="133"/>
      <c r="G184" s="133"/>
      <c r="H184" s="133"/>
      <c r="I184" s="133"/>
    </row>
    <row r="185" spans="1:9" x14ac:dyDescent="0.2">
      <c r="A185" s="133"/>
      <c r="B185" s="133"/>
      <c r="C185" s="133"/>
      <c r="D185" s="133"/>
      <c r="E185" s="133"/>
      <c r="F185" s="133"/>
      <c r="G185" s="133"/>
      <c r="H185" s="133"/>
      <c r="I185" s="133"/>
    </row>
    <row r="186" spans="1:9" x14ac:dyDescent="0.2">
      <c r="A186" s="133"/>
      <c r="B186" s="133"/>
      <c r="C186" s="133"/>
      <c r="D186" s="133"/>
      <c r="E186" s="133"/>
      <c r="F186" s="133"/>
      <c r="G186" s="133"/>
      <c r="H186" s="133"/>
      <c r="I186" s="133"/>
    </row>
    <row r="187" spans="1:9" x14ac:dyDescent="0.2">
      <c r="A187" s="133"/>
      <c r="B187" s="133"/>
      <c r="C187" s="133"/>
      <c r="D187" s="133"/>
      <c r="E187" s="133"/>
      <c r="F187" s="133"/>
      <c r="G187" s="133"/>
      <c r="H187" s="133"/>
      <c r="I187" s="133"/>
    </row>
    <row r="188" spans="1:9" x14ac:dyDescent="0.2">
      <c r="A188" s="133"/>
      <c r="B188" s="133"/>
      <c r="C188" s="133"/>
      <c r="D188" s="133"/>
      <c r="E188" s="133"/>
      <c r="F188" s="133"/>
      <c r="G188" s="133"/>
      <c r="H188" s="133"/>
      <c r="I188" s="133"/>
    </row>
    <row r="194" spans="1:9" x14ac:dyDescent="0.2">
      <c r="A194" s="133"/>
      <c r="B194" s="133"/>
      <c r="C194" s="133"/>
      <c r="D194" s="133"/>
      <c r="E194" s="133"/>
      <c r="F194" s="133"/>
      <c r="G194" s="133"/>
      <c r="H194" s="133"/>
      <c r="I194" s="133"/>
    </row>
    <row r="196" spans="1:9" x14ac:dyDescent="0.2">
      <c r="A196" s="133"/>
      <c r="B196" s="133"/>
      <c r="C196" s="133"/>
      <c r="D196" s="133"/>
      <c r="E196" s="133"/>
      <c r="F196" s="133"/>
      <c r="G196" s="133"/>
      <c r="H196" s="133"/>
      <c r="I196" s="133"/>
    </row>
    <row r="197" spans="1:9" x14ac:dyDescent="0.2">
      <c r="A197" s="133"/>
      <c r="B197" s="133"/>
      <c r="C197" s="133"/>
      <c r="D197" s="133"/>
      <c r="E197" s="133"/>
      <c r="F197" s="133"/>
      <c r="G197" s="133"/>
      <c r="H197" s="133"/>
      <c r="I197" s="133"/>
    </row>
    <row r="198" spans="1:9" x14ac:dyDescent="0.2">
      <c r="A198" s="133"/>
      <c r="B198" s="133"/>
      <c r="C198" s="133"/>
      <c r="D198" s="133"/>
      <c r="E198" s="133"/>
      <c r="F198" s="133"/>
      <c r="G198" s="133"/>
      <c r="H198" s="133"/>
      <c r="I198" s="133"/>
    </row>
    <row r="199" spans="1:9" x14ac:dyDescent="0.2">
      <c r="A199" s="133"/>
      <c r="B199" s="133"/>
      <c r="C199" s="133"/>
      <c r="D199" s="133"/>
      <c r="E199" s="133"/>
      <c r="F199" s="133"/>
      <c r="G199" s="133"/>
      <c r="H199" s="133"/>
      <c r="I199" s="133"/>
    </row>
    <row r="200" spans="1:9" x14ac:dyDescent="0.2">
      <c r="A200" s="133"/>
      <c r="B200" s="133"/>
      <c r="C200" s="133"/>
      <c r="D200" s="133"/>
      <c r="E200" s="133"/>
      <c r="F200" s="133"/>
      <c r="G200" s="133"/>
      <c r="H200" s="133"/>
      <c r="I200" s="133"/>
    </row>
    <row r="201" spans="1:9" x14ac:dyDescent="0.2">
      <c r="A201" s="133"/>
      <c r="B201" s="133"/>
      <c r="C201" s="133"/>
      <c r="D201" s="133"/>
      <c r="E201" s="133"/>
      <c r="F201" s="133"/>
      <c r="G201" s="133"/>
      <c r="H201" s="133"/>
      <c r="I201" s="133"/>
    </row>
    <row r="203" spans="1:9" x14ac:dyDescent="0.2">
      <c r="A203" s="133"/>
      <c r="B203" s="133"/>
      <c r="C203" s="133"/>
      <c r="D203" s="133"/>
      <c r="E203" s="133"/>
      <c r="F203" s="133"/>
      <c r="G203" s="133"/>
      <c r="H203" s="133"/>
      <c r="I203" s="133"/>
    </row>
    <row r="204" spans="1:9" x14ac:dyDescent="0.2">
      <c r="A204" s="133"/>
      <c r="B204" s="133"/>
      <c r="C204" s="133"/>
      <c r="D204" s="133"/>
      <c r="E204" s="133"/>
      <c r="F204" s="133"/>
      <c r="G204" s="133"/>
      <c r="H204" s="133"/>
      <c r="I204" s="133"/>
    </row>
    <row r="205" spans="1:9" x14ac:dyDescent="0.2">
      <c r="A205" s="133"/>
      <c r="B205" s="133"/>
      <c r="C205" s="133"/>
      <c r="D205" s="133"/>
      <c r="E205" s="133"/>
      <c r="F205" s="133"/>
      <c r="G205" s="133"/>
      <c r="H205" s="133"/>
      <c r="I205" s="133"/>
    </row>
    <row r="211" spans="1:9" x14ac:dyDescent="0.2">
      <c r="A211" s="133"/>
      <c r="B211" s="133"/>
      <c r="C211" s="133"/>
      <c r="D211" s="133"/>
      <c r="E211" s="133"/>
      <c r="F211" s="133"/>
      <c r="G211" s="133"/>
      <c r="H211" s="133"/>
      <c r="I211" s="133"/>
    </row>
    <row r="212" spans="1:9" x14ac:dyDescent="0.2">
      <c r="A212" s="133"/>
      <c r="B212" s="133"/>
      <c r="C212" s="133"/>
      <c r="D212" s="133"/>
      <c r="E212" s="133"/>
      <c r="F212" s="133"/>
      <c r="G212" s="133"/>
      <c r="H212" s="133"/>
      <c r="I212" s="133"/>
    </row>
    <row r="213" spans="1:9" x14ac:dyDescent="0.2">
      <c r="A213" s="133"/>
      <c r="B213" s="133"/>
      <c r="C213" s="133"/>
      <c r="D213" s="133"/>
      <c r="E213" s="133"/>
      <c r="F213" s="133"/>
      <c r="G213" s="133"/>
      <c r="H213" s="133"/>
      <c r="I213" s="133"/>
    </row>
    <row r="214" spans="1:9" x14ac:dyDescent="0.2">
      <c r="A214" s="133"/>
      <c r="B214" s="133"/>
      <c r="C214" s="133"/>
      <c r="D214" s="133"/>
      <c r="E214" s="133"/>
      <c r="F214" s="133"/>
      <c r="G214" s="133"/>
      <c r="H214" s="133"/>
      <c r="I214" s="133"/>
    </row>
    <row r="215" spans="1:9" x14ac:dyDescent="0.2">
      <c r="A215" s="133"/>
      <c r="B215" s="133"/>
      <c r="C215" s="133"/>
      <c r="D215" s="133"/>
      <c r="E215" s="133"/>
      <c r="F215" s="133"/>
      <c r="G215" s="133"/>
      <c r="H215" s="133"/>
      <c r="I215" s="133"/>
    </row>
    <row r="216" spans="1:9" x14ac:dyDescent="0.2">
      <c r="A216" s="133"/>
      <c r="B216" s="133"/>
      <c r="C216" s="133"/>
      <c r="D216" s="133"/>
      <c r="E216" s="133"/>
      <c r="F216" s="133"/>
      <c r="G216" s="133"/>
      <c r="H216" s="133"/>
      <c r="I216" s="133"/>
    </row>
    <row r="217" spans="1:9" x14ac:dyDescent="0.2">
      <c r="A217" s="133"/>
      <c r="B217" s="133"/>
      <c r="C217" s="133"/>
      <c r="D217" s="133"/>
      <c r="E217" s="133"/>
      <c r="F217" s="133"/>
      <c r="G217" s="133"/>
      <c r="H217" s="133"/>
      <c r="I217" s="133"/>
    </row>
    <row r="218" spans="1:9" x14ac:dyDescent="0.2">
      <c r="A218" s="133"/>
      <c r="B218" s="133"/>
      <c r="C218" s="133"/>
      <c r="D218" s="133"/>
      <c r="E218" s="133"/>
      <c r="F218" s="133"/>
      <c r="G218" s="133"/>
      <c r="H218" s="133"/>
      <c r="I218" s="133"/>
    </row>
    <row r="219" spans="1:9" x14ac:dyDescent="0.2">
      <c r="A219" s="133"/>
      <c r="B219" s="133"/>
      <c r="C219" s="133"/>
      <c r="D219" s="133"/>
      <c r="E219" s="133"/>
      <c r="F219" s="133"/>
      <c r="G219" s="133"/>
      <c r="H219" s="133"/>
      <c r="I219" s="133"/>
    </row>
    <row r="220" spans="1:9" x14ac:dyDescent="0.2">
      <c r="A220" s="133"/>
      <c r="B220" s="133"/>
      <c r="C220" s="133"/>
      <c r="D220" s="133"/>
      <c r="E220" s="133"/>
      <c r="F220" s="133"/>
      <c r="G220" s="133"/>
      <c r="H220" s="133"/>
      <c r="I220" s="133"/>
    </row>
    <row r="222" spans="1:9" x14ac:dyDescent="0.2">
      <c r="A222" s="133"/>
      <c r="B222" s="133"/>
      <c r="C222" s="133"/>
      <c r="D222" s="133"/>
      <c r="E222" s="133"/>
      <c r="F222" s="133"/>
      <c r="G222" s="133"/>
      <c r="H222" s="133"/>
      <c r="I222" s="133"/>
    </row>
    <row r="223" spans="1:9" x14ac:dyDescent="0.2">
      <c r="A223" s="133"/>
      <c r="B223" s="133"/>
      <c r="C223" s="133"/>
      <c r="D223" s="133"/>
      <c r="E223" s="133"/>
      <c r="F223" s="133"/>
      <c r="G223" s="133"/>
      <c r="H223" s="133"/>
      <c r="I223" s="133"/>
    </row>
    <row r="224" spans="1:9" x14ac:dyDescent="0.2">
      <c r="A224" s="133"/>
      <c r="B224" s="133"/>
      <c r="C224" s="133"/>
      <c r="D224" s="133"/>
      <c r="E224" s="133"/>
      <c r="F224" s="133"/>
      <c r="G224" s="133"/>
      <c r="H224" s="133"/>
      <c r="I224" s="133"/>
    </row>
    <row r="225" spans="1:9" x14ac:dyDescent="0.2">
      <c r="A225" s="133"/>
      <c r="B225" s="133"/>
      <c r="C225" s="133"/>
      <c r="D225" s="133"/>
      <c r="E225" s="133"/>
      <c r="F225" s="133"/>
      <c r="G225" s="133"/>
      <c r="H225" s="133"/>
      <c r="I225" s="133"/>
    </row>
    <row r="226" spans="1:9" x14ac:dyDescent="0.2">
      <c r="A226" s="133"/>
      <c r="B226" s="133"/>
      <c r="C226" s="133"/>
      <c r="D226" s="133"/>
      <c r="E226" s="133"/>
      <c r="F226" s="133"/>
      <c r="G226" s="133"/>
      <c r="H226" s="133"/>
      <c r="I226" s="133"/>
    </row>
    <row r="227" spans="1:9" x14ac:dyDescent="0.2">
      <c r="A227" s="133"/>
      <c r="B227" s="133"/>
      <c r="C227" s="133"/>
      <c r="D227" s="133"/>
      <c r="E227" s="133"/>
      <c r="F227" s="133"/>
      <c r="G227" s="133"/>
      <c r="H227" s="133"/>
      <c r="I227" s="133"/>
    </row>
    <row r="228" spans="1:9" x14ac:dyDescent="0.2">
      <c r="A228" s="133"/>
      <c r="B228" s="133"/>
      <c r="C228" s="133"/>
      <c r="D228" s="133"/>
      <c r="E228" s="133"/>
      <c r="F228" s="133"/>
      <c r="G228" s="133"/>
      <c r="H228" s="133"/>
      <c r="I228" s="133"/>
    </row>
    <row r="229" spans="1:9" x14ac:dyDescent="0.2">
      <c r="A229" s="133"/>
      <c r="B229" s="133"/>
      <c r="C229" s="133"/>
      <c r="D229" s="133"/>
      <c r="E229" s="133"/>
      <c r="F229" s="133"/>
      <c r="G229" s="133"/>
      <c r="H229" s="133"/>
      <c r="I229" s="133"/>
    </row>
    <row r="230" spans="1:9" x14ac:dyDescent="0.2">
      <c r="A230" s="133"/>
      <c r="B230" s="133"/>
      <c r="C230" s="133"/>
      <c r="D230" s="133"/>
      <c r="E230" s="133"/>
      <c r="F230" s="133"/>
      <c r="G230" s="133"/>
      <c r="H230" s="133"/>
      <c r="I230" s="133"/>
    </row>
    <row r="231" spans="1:9" x14ac:dyDescent="0.2">
      <c r="A231" s="133"/>
      <c r="B231" s="133"/>
      <c r="C231" s="133"/>
      <c r="D231" s="133"/>
      <c r="E231" s="133"/>
      <c r="F231" s="133"/>
      <c r="G231" s="133"/>
      <c r="H231" s="133"/>
      <c r="I231" s="133"/>
    </row>
    <row r="232" spans="1:9" x14ac:dyDescent="0.2">
      <c r="A232" s="133"/>
      <c r="B232" s="133"/>
      <c r="C232" s="133"/>
      <c r="D232" s="133"/>
      <c r="E232" s="133"/>
      <c r="F232" s="133"/>
      <c r="G232" s="133"/>
      <c r="H232" s="133"/>
      <c r="I232" s="133"/>
    </row>
    <row r="233" spans="1:9" x14ac:dyDescent="0.2">
      <c r="A233" s="133"/>
      <c r="B233" s="133"/>
      <c r="C233" s="133"/>
      <c r="D233" s="133"/>
      <c r="E233" s="133"/>
      <c r="F233" s="133"/>
      <c r="G233" s="133"/>
      <c r="H233" s="133"/>
      <c r="I233" s="133"/>
    </row>
    <row r="234" spans="1:9" x14ac:dyDescent="0.2">
      <c r="A234" s="133"/>
      <c r="B234" s="133"/>
      <c r="C234" s="133"/>
      <c r="D234" s="133"/>
      <c r="E234" s="133"/>
      <c r="F234" s="133"/>
      <c r="G234" s="133"/>
      <c r="H234" s="133"/>
      <c r="I234" s="133"/>
    </row>
    <row r="235" spans="1:9" x14ac:dyDescent="0.2">
      <c r="A235" s="133"/>
      <c r="B235" s="133"/>
      <c r="C235" s="133"/>
      <c r="D235" s="133"/>
      <c r="E235" s="133"/>
      <c r="F235" s="133"/>
      <c r="G235" s="133"/>
      <c r="H235" s="133"/>
      <c r="I235" s="133"/>
    </row>
    <row r="236" spans="1:9" x14ac:dyDescent="0.2">
      <c r="A236" s="133"/>
      <c r="B236" s="133"/>
      <c r="C236" s="133"/>
      <c r="D236" s="133"/>
      <c r="E236" s="133"/>
      <c r="F236" s="133"/>
      <c r="G236" s="133"/>
      <c r="H236" s="133"/>
      <c r="I236" s="133"/>
    </row>
    <row r="240" spans="1:9" x14ac:dyDescent="0.2">
      <c r="A240" s="133"/>
      <c r="B240" s="133"/>
      <c r="C240" s="133"/>
      <c r="D240" s="133"/>
      <c r="E240" s="133"/>
      <c r="F240" s="133"/>
      <c r="G240" s="133"/>
      <c r="H240" s="133"/>
      <c r="I240" s="133"/>
    </row>
    <row r="250" spans="1:9" x14ac:dyDescent="0.2">
      <c r="A250" s="133"/>
      <c r="B250" s="133"/>
      <c r="C250" s="133"/>
      <c r="D250" s="133"/>
      <c r="E250" s="133"/>
      <c r="F250" s="133"/>
      <c r="G250" s="133"/>
      <c r="H250" s="133"/>
      <c r="I250" s="133"/>
    </row>
  </sheetData>
  <mergeCells count="22">
    <mergeCell ref="E18:F18"/>
    <mergeCell ref="E5:I5"/>
    <mergeCell ref="C6:G6"/>
    <mergeCell ref="H6:I6"/>
    <mergeCell ref="E7:I7"/>
    <mergeCell ref="E11:F11"/>
    <mergeCell ref="B44:I44"/>
    <mergeCell ref="H45:I45"/>
    <mergeCell ref="F47:F48"/>
    <mergeCell ref="A2:D2"/>
    <mergeCell ref="E2:I2"/>
    <mergeCell ref="E3:I3"/>
    <mergeCell ref="E4:I4"/>
    <mergeCell ref="C29:E29"/>
    <mergeCell ref="C32:F32"/>
    <mergeCell ref="B33:F33"/>
    <mergeCell ref="A34:I34"/>
    <mergeCell ref="A43:I43"/>
    <mergeCell ref="E12:F12"/>
    <mergeCell ref="E13:F13"/>
    <mergeCell ref="H13:I13"/>
    <mergeCell ref="E16:F16"/>
  </mergeCells>
  <printOptions horizontalCentered="1"/>
  <pageMargins left="0.78740157480314965" right="0" top="0.59055118110236227" bottom="0.59055118110236227" header="0.51181102362204722" footer="0.51181102362204722"/>
  <pageSetup paperSize="9" scale="83" firstPageNumber="287"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topLeftCell="A19" zoomScaleNormal="100"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88</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275</v>
      </c>
      <c r="F4" s="396"/>
      <c r="G4" s="396"/>
      <c r="H4" s="396"/>
      <c r="I4" s="396"/>
    </row>
    <row r="5" spans="1:10" ht="7.5" customHeight="1" x14ac:dyDescent="0.3">
      <c r="A5" s="242"/>
      <c r="E5" s="395" t="s">
        <v>131</v>
      </c>
      <c r="F5" s="395"/>
      <c r="G5" s="395"/>
      <c r="H5" s="395"/>
      <c r="I5" s="395"/>
    </row>
    <row r="6" spans="1:10" ht="19.5" x14ac:dyDescent="0.4">
      <c r="A6" s="240" t="s">
        <v>40</v>
      </c>
      <c r="C6" s="401" t="s">
        <v>87</v>
      </c>
      <c r="D6" s="401"/>
      <c r="E6" s="401"/>
      <c r="F6" s="401"/>
      <c r="G6" s="401"/>
      <c r="H6" s="402" t="s">
        <v>276</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6074000</v>
      </c>
      <c r="F16" s="400"/>
      <c r="G16" s="258">
        <v>23387302.620000001</v>
      </c>
      <c r="H16" s="259">
        <v>19243496.09</v>
      </c>
      <c r="I16" s="259">
        <v>4143806.5300000003</v>
      </c>
    </row>
    <row r="17" spans="1:10" ht="20.25" customHeight="1" x14ac:dyDescent="0.35">
      <c r="A17" s="255"/>
      <c r="E17" s="260"/>
      <c r="F17" s="260"/>
      <c r="G17" s="260"/>
      <c r="H17" s="260"/>
      <c r="I17" s="260"/>
    </row>
    <row r="18" spans="1:10" ht="19.5" x14ac:dyDescent="0.4">
      <c r="A18" s="257" t="s">
        <v>142</v>
      </c>
      <c r="B18" s="261"/>
      <c r="C18" s="261"/>
      <c r="D18" s="261"/>
      <c r="E18" s="399">
        <v>6224000</v>
      </c>
      <c r="F18" s="400"/>
      <c r="G18" s="258">
        <v>24025016.48</v>
      </c>
      <c r="H18" s="259">
        <v>19324124.09</v>
      </c>
      <c r="I18" s="259">
        <v>4700892.3900000006</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0</v>
      </c>
      <c r="H22" s="270">
        <v>0</v>
      </c>
      <c r="I22" s="270">
        <v>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637713.8599999994</v>
      </c>
      <c r="H24" s="273">
        <f>H18-H16-H22</f>
        <v>80628</v>
      </c>
      <c r="I24" s="273">
        <f>I18-I16-I22</f>
        <v>557085.86000000034</v>
      </c>
      <c r="J24" s="274"/>
    </row>
    <row r="25" spans="1:10" s="275" customFormat="1" ht="18.95" customHeight="1" x14ac:dyDescent="0.3">
      <c r="A25" s="272" t="s">
        <v>146</v>
      </c>
      <c r="B25" s="272"/>
      <c r="C25" s="272"/>
      <c r="D25" s="272"/>
      <c r="E25" s="272"/>
      <c r="F25" s="272"/>
      <c r="G25" s="276">
        <f>G24-G26</f>
        <v>557085.8599999994</v>
      </c>
      <c r="H25" s="277">
        <f>H24-H26</f>
        <v>0</v>
      </c>
      <c r="I25" s="277">
        <f>I24-I26</f>
        <v>557085.86000000034</v>
      </c>
      <c r="J25" s="278"/>
    </row>
    <row r="26" spans="1:10" s="275" customFormat="1" ht="15" x14ac:dyDescent="0.3">
      <c r="A26" s="272" t="s">
        <v>147</v>
      </c>
      <c r="B26" s="272"/>
      <c r="C26" s="272"/>
      <c r="D26" s="272"/>
      <c r="E26" s="272"/>
      <c r="F26" s="272"/>
      <c r="G26" s="276">
        <f>H26+I26</f>
        <v>80628</v>
      </c>
      <c r="H26" s="277">
        <v>80628</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557085.86</v>
      </c>
      <c r="H29" s="281"/>
      <c r="I29" s="280"/>
      <c r="J29" s="282"/>
    </row>
    <row r="30" spans="1:10" s="275" customFormat="1" ht="18.75" x14ac:dyDescent="0.4">
      <c r="A30" s="284"/>
      <c r="B30" s="284"/>
      <c r="C30" s="285"/>
      <c r="D30" s="286"/>
      <c r="E30" s="287" t="s">
        <v>151</v>
      </c>
      <c r="F30" s="288" t="s">
        <v>152</v>
      </c>
      <c r="G30" s="289">
        <v>40000</v>
      </c>
      <c r="H30" s="281"/>
      <c r="I30" s="280"/>
    </row>
    <row r="31" spans="1:10" s="275" customFormat="1" ht="18.75" x14ac:dyDescent="0.4">
      <c r="A31" s="284"/>
      <c r="B31" s="284"/>
      <c r="C31" s="290"/>
      <c r="D31" s="286"/>
      <c r="E31" s="291"/>
      <c r="F31" s="288" t="s">
        <v>153</v>
      </c>
      <c r="G31" s="289">
        <v>517085.86</v>
      </c>
      <c r="H31" s="281"/>
      <c r="I31" s="280"/>
    </row>
    <row r="32" spans="1:10" s="275" customFormat="1" ht="18.75" x14ac:dyDescent="0.4">
      <c r="A32" s="284"/>
      <c r="B32" s="292"/>
      <c r="C32" s="390" t="s">
        <v>154</v>
      </c>
      <c r="D32" s="390"/>
      <c r="E32" s="390"/>
      <c r="F32" s="390"/>
      <c r="G32" s="283">
        <f>G26</f>
        <v>80628</v>
      </c>
      <c r="H32" s="281"/>
      <c r="I32" s="280"/>
    </row>
    <row r="33" spans="1:10" ht="20.25" customHeight="1" x14ac:dyDescent="0.3">
      <c r="A33" s="293"/>
      <c r="B33" s="391" t="s">
        <v>323</v>
      </c>
      <c r="C33" s="391"/>
      <c r="D33" s="391"/>
      <c r="E33" s="391"/>
      <c r="F33" s="391"/>
      <c r="G33" s="58">
        <v>119466</v>
      </c>
      <c r="H33" s="293"/>
      <c r="I33" s="293"/>
      <c r="J33" s="133"/>
    </row>
    <row r="34" spans="1:10" ht="38.25" customHeight="1" x14ac:dyDescent="0.2">
      <c r="A34" s="392" t="s">
        <v>208</v>
      </c>
      <c r="B34" s="392"/>
      <c r="C34" s="392"/>
      <c r="D34" s="392"/>
      <c r="E34" s="392"/>
      <c r="F34" s="392"/>
      <c r="G34" s="392"/>
      <c r="H34" s="392"/>
      <c r="I34" s="392"/>
      <c r="J34" s="13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180000</v>
      </c>
      <c r="G37" s="300">
        <v>167759</v>
      </c>
      <c r="H37" s="301"/>
      <c r="I37" s="302">
        <v>0.93199444444444446</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592224</v>
      </c>
      <c r="G41" s="300">
        <v>592224</v>
      </c>
      <c r="H41" s="301"/>
      <c r="I41" s="302">
        <v>1</v>
      </c>
      <c r="J41" s="138"/>
    </row>
    <row r="42" spans="1:10" ht="16.5" x14ac:dyDescent="0.35">
      <c r="A42" s="298" t="s">
        <v>164</v>
      </c>
      <c r="B42" s="255"/>
      <c r="C42" s="255"/>
      <c r="D42" s="248"/>
      <c r="E42" s="248"/>
      <c r="F42" s="300">
        <v>0</v>
      </c>
      <c r="G42" s="300">
        <v>0</v>
      </c>
      <c r="H42" s="301"/>
      <c r="I42" s="302" t="s">
        <v>233</v>
      </c>
      <c r="J42" s="138"/>
    </row>
    <row r="43" spans="1:10" hidden="1" x14ac:dyDescent="0.2">
      <c r="A43" s="385" t="s">
        <v>165</v>
      </c>
      <c r="B43" s="386"/>
      <c r="C43" s="386"/>
      <c r="D43" s="386"/>
      <c r="E43" s="386"/>
      <c r="F43" s="386"/>
      <c r="G43" s="386"/>
      <c r="H43" s="386"/>
      <c r="I43" s="386"/>
      <c r="J43" s="138"/>
    </row>
    <row r="44" spans="1:10" ht="27"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0</v>
      </c>
      <c r="F50" s="329">
        <v>40000</v>
      </c>
      <c r="G50" s="330">
        <v>40000</v>
      </c>
      <c r="H50" s="330">
        <f>E50+F50-G50</f>
        <v>0</v>
      </c>
      <c r="I50" s="331">
        <v>0</v>
      </c>
      <c r="J50" s="332"/>
    </row>
    <row r="51" spans="1:10" x14ac:dyDescent="0.2">
      <c r="A51" s="333"/>
      <c r="B51" s="334"/>
      <c r="C51" s="334" t="s">
        <v>2</v>
      </c>
      <c r="D51" s="334"/>
      <c r="E51" s="335">
        <v>58166.17</v>
      </c>
      <c r="F51" s="336">
        <v>166655.93</v>
      </c>
      <c r="G51" s="337">
        <v>118710</v>
      </c>
      <c r="H51" s="337">
        <f>E51+F51-G51</f>
        <v>106112.09999999998</v>
      </c>
      <c r="I51" s="338">
        <v>35932.1</v>
      </c>
      <c r="J51" s="332"/>
    </row>
    <row r="52" spans="1:10" x14ac:dyDescent="0.2">
      <c r="A52" s="333"/>
      <c r="B52" s="334"/>
      <c r="C52" s="334" t="s">
        <v>153</v>
      </c>
      <c r="D52" s="334"/>
      <c r="E52" s="335">
        <v>0</v>
      </c>
      <c r="F52" s="336">
        <v>829314.6100000001</v>
      </c>
      <c r="G52" s="337">
        <v>829314.61</v>
      </c>
      <c r="H52" s="337">
        <f>E52+F52-G52</f>
        <v>0</v>
      </c>
      <c r="I52" s="338">
        <v>0</v>
      </c>
      <c r="J52" s="332"/>
    </row>
    <row r="53" spans="1:10" x14ac:dyDescent="0.2">
      <c r="A53" s="333"/>
      <c r="B53" s="334"/>
      <c r="C53" s="334" t="s">
        <v>174</v>
      </c>
      <c r="D53" s="334"/>
      <c r="E53" s="335">
        <v>383009.41</v>
      </c>
      <c r="F53" s="336">
        <v>2942856.17</v>
      </c>
      <c r="G53" s="337">
        <v>3061254.6500000004</v>
      </c>
      <c r="H53" s="337">
        <f>E53+F53-G53</f>
        <v>264610.9299999997</v>
      </c>
      <c r="I53" s="338">
        <v>264610.93</v>
      </c>
      <c r="J53" s="332"/>
    </row>
    <row r="54" spans="1:10" ht="18.75" thickBot="1" x14ac:dyDescent="0.4">
      <c r="A54" s="339" t="s">
        <v>0</v>
      </c>
      <c r="B54" s="340"/>
      <c r="C54" s="340"/>
      <c r="D54" s="340"/>
      <c r="E54" s="341">
        <f>E50+E51+E52+E53</f>
        <v>441175.57999999996</v>
      </c>
      <c r="F54" s="342">
        <f>F50+F51+F52+F53</f>
        <v>3978826.71</v>
      </c>
      <c r="G54" s="343">
        <f>G50+G51+G52+G53</f>
        <v>4049279.2600000002</v>
      </c>
      <c r="H54" s="343">
        <f>H50+H51+H52+H53</f>
        <v>370723.02999999968</v>
      </c>
      <c r="I54" s="344">
        <f>SUM(I50:I53)</f>
        <v>300543.02999999997</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E13:F13"/>
    <mergeCell ref="H13:I13"/>
    <mergeCell ref="E16:F16"/>
    <mergeCell ref="E18:F18"/>
    <mergeCell ref="C6:G6"/>
    <mergeCell ref="H6:I6"/>
    <mergeCell ref="E7:I7"/>
    <mergeCell ref="E11:F11"/>
    <mergeCell ref="E12:F12"/>
    <mergeCell ref="A2:D2"/>
    <mergeCell ref="E2:I2"/>
    <mergeCell ref="E3:I3"/>
    <mergeCell ref="E4:I4"/>
    <mergeCell ref="E5:I5"/>
    <mergeCell ref="A43:I43"/>
    <mergeCell ref="B44:I44"/>
    <mergeCell ref="H45:I45"/>
    <mergeCell ref="F47:F48"/>
    <mergeCell ref="C29:E29"/>
    <mergeCell ref="C32:F32"/>
    <mergeCell ref="B33:F33"/>
    <mergeCell ref="A34:I34"/>
  </mergeCells>
  <printOptions horizontalCentered="1"/>
  <pageMargins left="0.78740157480314965" right="0" top="0.59055118110236227" bottom="0.59055118110236227" header="0.51181102362204722" footer="0.51181102362204722"/>
  <pageSetup paperSize="9" scale="83" firstPageNumber="288"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topLeftCell="A19" zoomScaleNormal="100"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90</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277</v>
      </c>
      <c r="F4" s="396"/>
      <c r="G4" s="396"/>
      <c r="H4" s="396"/>
      <c r="I4" s="396"/>
    </row>
    <row r="5" spans="1:10" ht="7.5" customHeight="1" x14ac:dyDescent="0.3">
      <c r="A5" s="242"/>
      <c r="E5" s="395" t="s">
        <v>131</v>
      </c>
      <c r="F5" s="395"/>
      <c r="G5" s="395"/>
      <c r="H5" s="395"/>
      <c r="I5" s="395"/>
    </row>
    <row r="6" spans="1:10" ht="19.5" x14ac:dyDescent="0.4">
      <c r="A6" s="240" t="s">
        <v>40</v>
      </c>
      <c r="C6" s="401">
        <v>66935733</v>
      </c>
      <c r="D6" s="401"/>
      <c r="E6" s="401"/>
      <c r="F6" s="401"/>
      <c r="G6" s="401"/>
      <c r="H6" s="402" t="s">
        <v>278</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6950000</v>
      </c>
      <c r="F16" s="400"/>
      <c r="G16" s="258">
        <v>33862785.740000002</v>
      </c>
      <c r="H16" s="259">
        <v>33198581.830000002</v>
      </c>
      <c r="I16" s="259">
        <v>664203.90999999992</v>
      </c>
    </row>
    <row r="17" spans="1:10" ht="20.25" customHeight="1" x14ac:dyDescent="0.35">
      <c r="A17" s="255"/>
      <c r="E17" s="260"/>
      <c r="F17" s="260"/>
      <c r="G17" s="260"/>
      <c r="H17" s="260"/>
      <c r="I17" s="260"/>
    </row>
    <row r="18" spans="1:10" ht="19.5" x14ac:dyDescent="0.4">
      <c r="A18" s="257" t="s">
        <v>142</v>
      </c>
      <c r="B18" s="261"/>
      <c r="C18" s="261"/>
      <c r="D18" s="261"/>
      <c r="E18" s="399">
        <v>8539000</v>
      </c>
      <c r="F18" s="400"/>
      <c r="G18" s="258">
        <v>35167876.660000004</v>
      </c>
      <c r="H18" s="259">
        <v>34225490.560000002</v>
      </c>
      <c r="I18" s="259">
        <v>942386.1</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0</v>
      </c>
      <c r="H22" s="270">
        <v>0</v>
      </c>
      <c r="I22" s="270">
        <v>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1305090.9200000018</v>
      </c>
      <c r="H24" s="273">
        <f>H18-H16-H22</f>
        <v>1026908.7300000004</v>
      </c>
      <c r="I24" s="273">
        <f>I18-I16-I22</f>
        <v>278182.19000000006</v>
      </c>
      <c r="J24" s="274"/>
    </row>
    <row r="25" spans="1:10" s="275" customFormat="1" ht="18.95" customHeight="1" x14ac:dyDescent="0.3">
      <c r="A25" s="272" t="s">
        <v>146</v>
      </c>
      <c r="B25" s="272"/>
      <c r="C25" s="272"/>
      <c r="D25" s="272"/>
      <c r="E25" s="272"/>
      <c r="F25" s="272"/>
      <c r="G25" s="276">
        <f>G24-G26</f>
        <v>13636.920000001788</v>
      </c>
      <c r="H25" s="277">
        <f>H24-H26</f>
        <v>-264545.26999999955</v>
      </c>
      <c r="I25" s="277">
        <f>I24-I26</f>
        <v>278182.19000000006</v>
      </c>
      <c r="J25" s="278"/>
    </row>
    <row r="26" spans="1:10" s="275" customFormat="1" ht="15" x14ac:dyDescent="0.3">
      <c r="A26" s="272" t="s">
        <v>147</v>
      </c>
      <c r="B26" s="272"/>
      <c r="C26" s="272"/>
      <c r="D26" s="272"/>
      <c r="E26" s="272"/>
      <c r="F26" s="272"/>
      <c r="G26" s="276">
        <f>H26+I26</f>
        <v>1291454</v>
      </c>
      <c r="H26" s="277">
        <v>1291454</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13636.92</v>
      </c>
      <c r="H29" s="281"/>
      <c r="I29" s="280"/>
      <c r="J29" s="282"/>
    </row>
    <row r="30" spans="1:10" s="275" customFormat="1" ht="18.75" x14ac:dyDescent="0.4">
      <c r="A30" s="284"/>
      <c r="B30" s="284"/>
      <c r="C30" s="285"/>
      <c r="D30" s="286"/>
      <c r="E30" s="287" t="s">
        <v>151</v>
      </c>
      <c r="F30" s="288" t="s">
        <v>152</v>
      </c>
      <c r="G30" s="289">
        <v>4600</v>
      </c>
      <c r="H30" s="281"/>
      <c r="I30" s="280"/>
    </row>
    <row r="31" spans="1:10" s="275" customFormat="1" ht="18.75" x14ac:dyDescent="0.4">
      <c r="A31" s="284"/>
      <c r="B31" s="284"/>
      <c r="C31" s="290"/>
      <c r="D31" s="286"/>
      <c r="E31" s="291"/>
      <c r="F31" s="288" t="s">
        <v>153</v>
      </c>
      <c r="G31" s="289">
        <v>9036.92</v>
      </c>
      <c r="H31" s="281"/>
      <c r="I31" s="280"/>
    </row>
    <row r="32" spans="1:10" s="275" customFormat="1" ht="18.75" x14ac:dyDescent="0.4">
      <c r="A32" s="284"/>
      <c r="B32" s="292"/>
      <c r="C32" s="390" t="s">
        <v>154</v>
      </c>
      <c r="D32" s="390"/>
      <c r="E32" s="390"/>
      <c r="F32" s="390"/>
      <c r="G32" s="283">
        <f>G26</f>
        <v>1291454</v>
      </c>
      <c r="H32" s="281"/>
      <c r="I32" s="280"/>
    </row>
    <row r="33" spans="1:10" ht="20.25" customHeight="1" x14ac:dyDescent="0.3">
      <c r="A33" s="293"/>
      <c r="B33" s="391" t="s">
        <v>323</v>
      </c>
      <c r="C33" s="391"/>
      <c r="D33" s="391"/>
      <c r="E33" s="391"/>
      <c r="F33" s="391"/>
      <c r="G33" s="58">
        <v>4751708</v>
      </c>
      <c r="H33" s="293"/>
      <c r="I33" s="293"/>
      <c r="J33" s="133"/>
    </row>
    <row r="34" spans="1:10" ht="38.25" customHeight="1" x14ac:dyDescent="0.2">
      <c r="A34" s="392" t="s">
        <v>209</v>
      </c>
      <c r="B34" s="392"/>
      <c r="C34" s="392"/>
      <c r="D34" s="392"/>
      <c r="E34" s="392"/>
      <c r="F34" s="392"/>
      <c r="G34" s="392"/>
      <c r="H34" s="392"/>
      <c r="I34" s="392"/>
      <c r="J34" s="13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30000</v>
      </c>
      <c r="G37" s="300">
        <v>30000</v>
      </c>
      <c r="H37" s="301"/>
      <c r="I37" s="302">
        <v>1</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1625602</v>
      </c>
      <c r="G41" s="300">
        <v>1625602</v>
      </c>
      <c r="H41" s="301"/>
      <c r="I41" s="302">
        <v>1</v>
      </c>
      <c r="J41" s="138"/>
    </row>
    <row r="42" spans="1:10" ht="16.5" x14ac:dyDescent="0.35">
      <c r="A42" s="298" t="s">
        <v>164</v>
      </c>
      <c r="B42" s="255"/>
      <c r="C42" s="255"/>
      <c r="D42" s="248"/>
      <c r="E42" s="248"/>
      <c r="F42" s="300">
        <v>0</v>
      </c>
      <c r="G42" s="300">
        <v>0</v>
      </c>
      <c r="H42" s="301"/>
      <c r="I42" s="302" t="s">
        <v>233</v>
      </c>
      <c r="J42" s="138"/>
    </row>
    <row r="43" spans="1:10" hidden="1" x14ac:dyDescent="0.2">
      <c r="A43" s="385" t="s">
        <v>165</v>
      </c>
      <c r="B43" s="386"/>
      <c r="C43" s="386"/>
      <c r="D43" s="386"/>
      <c r="E43" s="386"/>
      <c r="F43" s="386"/>
      <c r="G43" s="386"/>
      <c r="H43" s="386"/>
      <c r="I43" s="386"/>
      <c r="J43" s="138"/>
    </row>
    <row r="44" spans="1:10" ht="27"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11100</v>
      </c>
      <c r="F50" s="329">
        <v>6261</v>
      </c>
      <c r="G50" s="330">
        <v>13000</v>
      </c>
      <c r="H50" s="330">
        <f>E50+F50-G50</f>
        <v>4361</v>
      </c>
      <c r="I50" s="331">
        <v>4361</v>
      </c>
      <c r="J50" s="332"/>
    </row>
    <row r="51" spans="1:10" x14ac:dyDescent="0.2">
      <c r="A51" s="333"/>
      <c r="B51" s="334"/>
      <c r="C51" s="334" t="s">
        <v>2</v>
      </c>
      <c r="D51" s="334"/>
      <c r="E51" s="335">
        <v>194870.42</v>
      </c>
      <c r="F51" s="336">
        <v>289319</v>
      </c>
      <c r="G51" s="337">
        <v>218880.6</v>
      </c>
      <c r="H51" s="337">
        <f>E51+F51-G51</f>
        <v>265308.82000000007</v>
      </c>
      <c r="I51" s="338">
        <v>180024.82</v>
      </c>
      <c r="J51" s="332"/>
    </row>
    <row r="52" spans="1:10" x14ac:dyDescent="0.2">
      <c r="A52" s="333"/>
      <c r="B52" s="334"/>
      <c r="C52" s="334" t="s">
        <v>153</v>
      </c>
      <c r="D52" s="334"/>
      <c r="E52" s="335">
        <v>472069.11</v>
      </c>
      <c r="F52" s="336">
        <v>113026.44</v>
      </c>
      <c r="G52" s="337">
        <v>225271.05000000002</v>
      </c>
      <c r="H52" s="337">
        <f>E52+F52-G52</f>
        <v>359824.5</v>
      </c>
      <c r="I52" s="338">
        <v>349267.4</v>
      </c>
      <c r="J52" s="332"/>
    </row>
    <row r="53" spans="1:10" x14ac:dyDescent="0.2">
      <c r="A53" s="333"/>
      <c r="B53" s="334"/>
      <c r="C53" s="334" t="s">
        <v>174</v>
      </c>
      <c r="D53" s="334"/>
      <c r="E53" s="335">
        <v>1018941.56</v>
      </c>
      <c r="F53" s="336">
        <v>2034570.3399999999</v>
      </c>
      <c r="G53" s="337">
        <v>2566924</v>
      </c>
      <c r="H53" s="337">
        <f>E53+F53-G53</f>
        <v>486587.89999999991</v>
      </c>
      <c r="I53" s="338">
        <v>486587.9</v>
      </c>
      <c r="J53" s="332"/>
    </row>
    <row r="54" spans="1:10" ht="18.75" thickBot="1" x14ac:dyDescent="0.4">
      <c r="A54" s="339" t="s">
        <v>0</v>
      </c>
      <c r="B54" s="340"/>
      <c r="C54" s="340"/>
      <c r="D54" s="340"/>
      <c r="E54" s="341">
        <f>E50+E51+E52+E53</f>
        <v>1696981.09</v>
      </c>
      <c r="F54" s="342">
        <f>F50+F51+F52+F53</f>
        <v>2443176.7799999998</v>
      </c>
      <c r="G54" s="343">
        <f>G50+G51+G52+G53</f>
        <v>3024075.65</v>
      </c>
      <c r="H54" s="343">
        <f>H50+H51+H52+H53</f>
        <v>1116082.22</v>
      </c>
      <c r="I54" s="344">
        <f>SUM(I50:I53)</f>
        <v>1020241.12</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E13:F13"/>
    <mergeCell ref="H13:I13"/>
    <mergeCell ref="E16:F16"/>
    <mergeCell ref="E18:F18"/>
    <mergeCell ref="C6:G6"/>
    <mergeCell ref="H6:I6"/>
    <mergeCell ref="E7:I7"/>
    <mergeCell ref="E11:F11"/>
    <mergeCell ref="E12:F12"/>
    <mergeCell ref="A2:D2"/>
    <mergeCell ref="E2:I2"/>
    <mergeCell ref="E3:I3"/>
    <mergeCell ref="E4:I4"/>
    <mergeCell ref="E5:I5"/>
    <mergeCell ref="A43:I43"/>
    <mergeCell ref="B44:I44"/>
    <mergeCell ref="H45:I45"/>
    <mergeCell ref="F47:F48"/>
    <mergeCell ref="C29:E29"/>
    <mergeCell ref="C32:F32"/>
    <mergeCell ref="B33:F33"/>
    <mergeCell ref="A34:I34"/>
  </mergeCells>
  <printOptions horizontalCentered="1"/>
  <pageMargins left="0.78740157480314965" right="0" top="0.59055118110236227" bottom="0.59055118110236227" header="0.51181102362204722" footer="0.51181102362204722"/>
  <pageSetup paperSize="9" scale="83" firstPageNumber="289"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topLeftCell="A19" zoomScaleNormal="100"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92</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279</v>
      </c>
      <c r="F4" s="396"/>
      <c r="G4" s="396"/>
      <c r="H4" s="396"/>
      <c r="I4" s="396"/>
    </row>
    <row r="5" spans="1:10" ht="7.5" customHeight="1" x14ac:dyDescent="0.3">
      <c r="A5" s="242"/>
      <c r="E5" s="395" t="s">
        <v>131</v>
      </c>
      <c r="F5" s="395"/>
      <c r="G5" s="395"/>
      <c r="H5" s="395"/>
      <c r="I5" s="395"/>
    </row>
    <row r="6" spans="1:10" ht="19.5" x14ac:dyDescent="0.4">
      <c r="A6" s="240" t="s">
        <v>40</v>
      </c>
      <c r="C6" s="401">
        <v>845337</v>
      </c>
      <c r="D6" s="401"/>
      <c r="E6" s="401"/>
      <c r="F6" s="401"/>
      <c r="G6" s="401"/>
      <c r="H6" s="402" t="s">
        <v>280</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7664076</v>
      </c>
      <c r="F16" s="400"/>
      <c r="G16" s="258">
        <v>32448967.990000006</v>
      </c>
      <c r="H16" s="259">
        <v>31589888.990000006</v>
      </c>
      <c r="I16" s="259">
        <v>859079</v>
      </c>
    </row>
    <row r="17" spans="1:10" ht="20.25" customHeight="1" x14ac:dyDescent="0.35">
      <c r="A17" s="255"/>
      <c r="E17" s="260"/>
      <c r="F17" s="260"/>
      <c r="G17" s="260"/>
      <c r="H17" s="260"/>
      <c r="I17" s="260"/>
    </row>
    <row r="18" spans="1:10" ht="19.5" x14ac:dyDescent="0.4">
      <c r="A18" s="257" t="s">
        <v>142</v>
      </c>
      <c r="B18" s="261"/>
      <c r="C18" s="261"/>
      <c r="D18" s="261"/>
      <c r="E18" s="399">
        <v>7709000</v>
      </c>
      <c r="F18" s="400"/>
      <c r="G18" s="258">
        <v>32840531.079999998</v>
      </c>
      <c r="H18" s="259">
        <v>31856614.079999998</v>
      </c>
      <c r="I18" s="259">
        <v>983917</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0</v>
      </c>
      <c r="H22" s="270">
        <v>0</v>
      </c>
      <c r="I22" s="270">
        <v>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391563.0899999924</v>
      </c>
      <c r="H24" s="273">
        <f>H18-H16-H22</f>
        <v>266725.0899999924</v>
      </c>
      <c r="I24" s="273">
        <f>I18-I16-I22</f>
        <v>124838</v>
      </c>
      <c r="J24" s="274"/>
    </row>
    <row r="25" spans="1:10" s="275" customFormat="1" ht="18.95" customHeight="1" x14ac:dyDescent="0.3">
      <c r="A25" s="272" t="s">
        <v>146</v>
      </c>
      <c r="B25" s="272"/>
      <c r="C25" s="272"/>
      <c r="D25" s="272"/>
      <c r="E25" s="272"/>
      <c r="F25" s="272"/>
      <c r="G25" s="276">
        <f>G24-G26</f>
        <v>264929.00999999238</v>
      </c>
      <c r="H25" s="277">
        <f>H24-H26</f>
        <v>140091.00999999238</v>
      </c>
      <c r="I25" s="277">
        <f>I24-I26</f>
        <v>124838</v>
      </c>
      <c r="J25" s="278"/>
    </row>
    <row r="26" spans="1:10" s="275" customFormat="1" ht="15" x14ac:dyDescent="0.3">
      <c r="A26" s="272" t="s">
        <v>147</v>
      </c>
      <c r="B26" s="272"/>
      <c r="C26" s="272"/>
      <c r="D26" s="272"/>
      <c r="E26" s="272"/>
      <c r="F26" s="272"/>
      <c r="G26" s="276">
        <f>H26+I26</f>
        <v>126634.08</v>
      </c>
      <c r="H26" s="277">
        <v>126634.08</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264929.01</v>
      </c>
      <c r="H29" s="281"/>
      <c r="I29" s="280"/>
      <c r="J29" s="282"/>
    </row>
    <row r="30" spans="1:10" s="275" customFormat="1" ht="18.75" x14ac:dyDescent="0.4">
      <c r="A30" s="284"/>
      <c r="B30" s="284"/>
      <c r="C30" s="285"/>
      <c r="D30" s="286"/>
      <c r="E30" s="287" t="s">
        <v>151</v>
      </c>
      <c r="F30" s="288" t="s">
        <v>152</v>
      </c>
      <c r="G30" s="289">
        <v>10000</v>
      </c>
      <c r="H30" s="281"/>
      <c r="I30" s="280"/>
    </row>
    <row r="31" spans="1:10" s="275" customFormat="1" ht="18.75" x14ac:dyDescent="0.4">
      <c r="A31" s="284"/>
      <c r="B31" s="284"/>
      <c r="C31" s="290"/>
      <c r="D31" s="286"/>
      <c r="E31" s="291"/>
      <c r="F31" s="288" t="s">
        <v>153</v>
      </c>
      <c r="G31" s="289">
        <v>254929.01</v>
      </c>
      <c r="H31" s="281"/>
      <c r="I31" s="280"/>
    </row>
    <row r="32" spans="1:10" s="275" customFormat="1" ht="18.75" x14ac:dyDescent="0.4">
      <c r="A32" s="284"/>
      <c r="B32" s="292"/>
      <c r="C32" s="390" t="s">
        <v>154</v>
      </c>
      <c r="D32" s="390"/>
      <c r="E32" s="390"/>
      <c r="F32" s="390"/>
      <c r="G32" s="283">
        <f>G26</f>
        <v>126634.08</v>
      </c>
      <c r="H32" s="281"/>
      <c r="I32" s="280"/>
    </row>
    <row r="33" spans="1:10" ht="20.25" customHeight="1" x14ac:dyDescent="0.3">
      <c r="A33" s="293"/>
      <c r="B33" s="391" t="s">
        <v>323</v>
      </c>
      <c r="C33" s="391"/>
      <c r="D33" s="391"/>
      <c r="E33" s="391"/>
      <c r="F33" s="391"/>
      <c r="G33" s="58">
        <v>41314</v>
      </c>
      <c r="H33" s="293"/>
      <c r="I33" s="293"/>
      <c r="J33" s="133"/>
    </row>
    <row r="34" spans="1:10" ht="38.25" customHeight="1" x14ac:dyDescent="0.2">
      <c r="A34" s="392" t="s">
        <v>210</v>
      </c>
      <c r="B34" s="392"/>
      <c r="C34" s="392"/>
      <c r="D34" s="392"/>
      <c r="E34" s="392"/>
      <c r="F34" s="392"/>
      <c r="G34" s="392"/>
      <c r="H34" s="392"/>
      <c r="I34" s="392"/>
      <c r="J34" s="13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0</v>
      </c>
      <c r="G37" s="300">
        <v>0</v>
      </c>
      <c r="H37" s="301"/>
      <c r="I37" s="302" t="s">
        <v>233</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693996</v>
      </c>
      <c r="G41" s="300">
        <v>693996</v>
      </c>
      <c r="H41" s="301"/>
      <c r="I41" s="302">
        <v>1</v>
      </c>
      <c r="J41" s="138"/>
    </row>
    <row r="42" spans="1:10" ht="16.5" x14ac:dyDescent="0.35">
      <c r="A42" s="298" t="s">
        <v>164</v>
      </c>
      <c r="B42" s="255"/>
      <c r="C42" s="255"/>
      <c r="D42" s="248"/>
      <c r="E42" s="248"/>
      <c r="F42" s="300">
        <v>0</v>
      </c>
      <c r="G42" s="300">
        <v>0</v>
      </c>
      <c r="H42" s="301"/>
      <c r="I42" s="302" t="s">
        <v>233</v>
      </c>
      <c r="J42" s="138"/>
    </row>
    <row r="43" spans="1:10" hidden="1" x14ac:dyDescent="0.2">
      <c r="A43" s="385" t="s">
        <v>165</v>
      </c>
      <c r="B43" s="386"/>
      <c r="C43" s="386"/>
      <c r="D43" s="386"/>
      <c r="E43" s="386"/>
      <c r="F43" s="386"/>
      <c r="G43" s="386"/>
      <c r="H43" s="386"/>
      <c r="I43" s="386"/>
      <c r="J43" s="138"/>
    </row>
    <row r="44" spans="1:10" ht="27"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54827</v>
      </c>
      <c r="F50" s="329">
        <v>25000</v>
      </c>
      <c r="G50" s="330">
        <v>38223</v>
      </c>
      <c r="H50" s="330">
        <f>E50+F50-G50</f>
        <v>41604</v>
      </c>
      <c r="I50" s="331">
        <v>41604</v>
      </c>
      <c r="J50" s="332"/>
    </row>
    <row r="51" spans="1:10" x14ac:dyDescent="0.2">
      <c r="A51" s="333"/>
      <c r="B51" s="334"/>
      <c r="C51" s="334" t="s">
        <v>2</v>
      </c>
      <c r="D51" s="334"/>
      <c r="E51" s="335">
        <v>121646.49</v>
      </c>
      <c r="F51" s="336">
        <v>246747.01</v>
      </c>
      <c r="G51" s="337">
        <v>181804</v>
      </c>
      <c r="H51" s="337">
        <f>E51+F51-G51</f>
        <v>186589.5</v>
      </c>
      <c r="I51" s="338">
        <v>163258.49</v>
      </c>
      <c r="J51" s="332"/>
    </row>
    <row r="52" spans="1:10" x14ac:dyDescent="0.2">
      <c r="A52" s="333"/>
      <c r="B52" s="334"/>
      <c r="C52" s="334" t="s">
        <v>153</v>
      </c>
      <c r="D52" s="334"/>
      <c r="E52" s="335">
        <v>432282.3</v>
      </c>
      <c r="F52" s="336">
        <v>195296.23</v>
      </c>
      <c r="G52" s="337">
        <v>273414</v>
      </c>
      <c r="H52" s="337">
        <f>E52+F52-G52</f>
        <v>354164.53</v>
      </c>
      <c r="I52" s="338">
        <v>354164.52999999997</v>
      </c>
      <c r="J52" s="332"/>
    </row>
    <row r="53" spans="1:10" x14ac:dyDescent="0.2">
      <c r="A53" s="333"/>
      <c r="B53" s="334"/>
      <c r="C53" s="334" t="s">
        <v>174</v>
      </c>
      <c r="D53" s="334"/>
      <c r="E53" s="335">
        <v>128684.2</v>
      </c>
      <c r="F53" s="336">
        <v>860712</v>
      </c>
      <c r="G53" s="337">
        <v>693996</v>
      </c>
      <c r="H53" s="337">
        <f>E53+F53-G53</f>
        <v>295400.19999999995</v>
      </c>
      <c r="I53" s="338">
        <v>295400.2</v>
      </c>
      <c r="J53" s="332"/>
    </row>
    <row r="54" spans="1:10" ht="18.75" thickBot="1" x14ac:dyDescent="0.4">
      <c r="A54" s="339" t="s">
        <v>0</v>
      </c>
      <c r="B54" s="340"/>
      <c r="C54" s="340"/>
      <c r="D54" s="340"/>
      <c r="E54" s="341">
        <f>E50+E51+E52+E53</f>
        <v>737439.99</v>
      </c>
      <c r="F54" s="342">
        <f>F50+F51+F52+F53</f>
        <v>1327755.24</v>
      </c>
      <c r="G54" s="343">
        <f>G50+G51+G52+G53</f>
        <v>1187437</v>
      </c>
      <c r="H54" s="343">
        <f>H50+H51+H52+H53</f>
        <v>877758.23</v>
      </c>
      <c r="I54" s="344">
        <f>SUM(I50:I53)</f>
        <v>854427.22</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E13:F13"/>
    <mergeCell ref="H13:I13"/>
    <mergeCell ref="E16:F16"/>
    <mergeCell ref="E18:F18"/>
    <mergeCell ref="C6:G6"/>
    <mergeCell ref="H6:I6"/>
    <mergeCell ref="E7:I7"/>
    <mergeCell ref="E11:F11"/>
    <mergeCell ref="E12:F12"/>
    <mergeCell ref="A2:D2"/>
    <mergeCell ref="E2:I2"/>
    <mergeCell ref="E3:I3"/>
    <mergeCell ref="E4:I4"/>
    <mergeCell ref="E5:I5"/>
    <mergeCell ref="A43:I43"/>
    <mergeCell ref="B44:I44"/>
    <mergeCell ref="H45:I45"/>
    <mergeCell ref="F47:F48"/>
    <mergeCell ref="C29:E29"/>
    <mergeCell ref="C32:F32"/>
    <mergeCell ref="B33:F33"/>
    <mergeCell ref="A34:I34"/>
  </mergeCells>
  <printOptions horizontalCentered="1"/>
  <pageMargins left="0.78740157480314965" right="0" top="0.59055118110236227" bottom="0.59055118110236227" header="0.51181102362204722" footer="0.51181102362204722"/>
  <pageSetup paperSize="9" scale="83" firstPageNumber="290"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topLeftCell="A22" zoomScaleNormal="100"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94</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281</v>
      </c>
      <c r="F4" s="396"/>
      <c r="G4" s="396"/>
      <c r="H4" s="396"/>
      <c r="I4" s="396"/>
    </row>
    <row r="5" spans="1:10" ht="7.5" customHeight="1" x14ac:dyDescent="0.3">
      <c r="A5" s="242"/>
      <c r="E5" s="395" t="s">
        <v>131</v>
      </c>
      <c r="F5" s="395"/>
      <c r="G5" s="395"/>
      <c r="H5" s="395"/>
      <c r="I5" s="395"/>
    </row>
    <row r="6" spans="1:10" ht="19.5" x14ac:dyDescent="0.4">
      <c r="A6" s="240" t="s">
        <v>40</v>
      </c>
      <c r="C6" s="401">
        <v>13643606</v>
      </c>
      <c r="D6" s="401"/>
      <c r="E6" s="401"/>
      <c r="F6" s="401"/>
      <c r="G6" s="401"/>
      <c r="H6" s="402" t="s">
        <v>282</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21390000</v>
      </c>
      <c r="F16" s="400"/>
      <c r="G16" s="258">
        <v>69902343.099999994</v>
      </c>
      <c r="H16" s="259">
        <v>65715497.140000001</v>
      </c>
      <c r="I16" s="259">
        <v>4186845.9600000009</v>
      </c>
    </row>
    <row r="17" spans="1:10" ht="20.25" customHeight="1" x14ac:dyDescent="0.35">
      <c r="A17" s="255"/>
      <c r="E17" s="260"/>
      <c r="F17" s="260"/>
      <c r="G17" s="260"/>
      <c r="H17" s="260"/>
      <c r="I17" s="260"/>
    </row>
    <row r="18" spans="1:10" ht="19.5" x14ac:dyDescent="0.4">
      <c r="A18" s="257" t="s">
        <v>142</v>
      </c>
      <c r="B18" s="261"/>
      <c r="C18" s="261"/>
      <c r="D18" s="261"/>
      <c r="E18" s="399">
        <v>23087000</v>
      </c>
      <c r="F18" s="400"/>
      <c r="G18" s="258">
        <v>71774818.400000006</v>
      </c>
      <c r="H18" s="259">
        <v>66356686.670000002</v>
      </c>
      <c r="I18" s="259">
        <v>5418131.7300000004</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107020</v>
      </c>
      <c r="H22" s="270">
        <v>0</v>
      </c>
      <c r="I22" s="270">
        <v>107020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1765455.3000000119</v>
      </c>
      <c r="H24" s="273">
        <f>H18-H16-H22</f>
        <v>641189.53000000119</v>
      </c>
      <c r="I24" s="273">
        <f>I18-I16-I22</f>
        <v>1124265.7699999996</v>
      </c>
      <c r="J24" s="274"/>
    </row>
    <row r="25" spans="1:10" s="275" customFormat="1" ht="18.95" customHeight="1" x14ac:dyDescent="0.3">
      <c r="A25" s="272" t="s">
        <v>146</v>
      </c>
      <c r="B25" s="272"/>
      <c r="C25" s="272"/>
      <c r="D25" s="272"/>
      <c r="E25" s="272"/>
      <c r="F25" s="272"/>
      <c r="G25" s="276">
        <f>G24-G26</f>
        <v>256119.30000001192</v>
      </c>
      <c r="H25" s="277">
        <f>H24-H26</f>
        <v>-868146.46999999881</v>
      </c>
      <c r="I25" s="277">
        <f>I24-I26</f>
        <v>1124265.7699999996</v>
      </c>
      <c r="J25" s="278"/>
    </row>
    <row r="26" spans="1:10" s="275" customFormat="1" ht="15" x14ac:dyDescent="0.3">
      <c r="A26" s="272" t="s">
        <v>147</v>
      </c>
      <c r="B26" s="272"/>
      <c r="C26" s="272"/>
      <c r="D26" s="272"/>
      <c r="E26" s="272"/>
      <c r="F26" s="272"/>
      <c r="G26" s="276">
        <f>H26+I26</f>
        <v>1509336</v>
      </c>
      <c r="H26" s="277">
        <v>1509336</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256119.3</v>
      </c>
      <c r="H29" s="281"/>
      <c r="I29" s="280"/>
      <c r="J29" s="282"/>
    </row>
    <row r="30" spans="1:10" s="275" customFormat="1" ht="18.75" x14ac:dyDescent="0.4">
      <c r="A30" s="284"/>
      <c r="B30" s="284"/>
      <c r="C30" s="285"/>
      <c r="D30" s="286"/>
      <c r="E30" s="287" t="s">
        <v>151</v>
      </c>
      <c r="F30" s="288" t="s">
        <v>152</v>
      </c>
      <c r="G30" s="289">
        <v>20000</v>
      </c>
      <c r="H30" s="281"/>
      <c r="I30" s="280"/>
    </row>
    <row r="31" spans="1:10" s="275" customFormat="1" ht="18.75" x14ac:dyDescent="0.4">
      <c r="A31" s="284"/>
      <c r="B31" s="284"/>
      <c r="C31" s="290"/>
      <c r="D31" s="286"/>
      <c r="E31" s="291"/>
      <c r="F31" s="288" t="s">
        <v>153</v>
      </c>
      <c r="G31" s="289">
        <v>236119.3</v>
      </c>
      <c r="H31" s="281"/>
      <c r="I31" s="280"/>
    </row>
    <row r="32" spans="1:10" s="275" customFormat="1" ht="18.75" x14ac:dyDescent="0.4">
      <c r="A32" s="284"/>
      <c r="B32" s="292"/>
      <c r="C32" s="390" t="s">
        <v>154</v>
      </c>
      <c r="D32" s="390"/>
      <c r="E32" s="390"/>
      <c r="F32" s="390"/>
      <c r="G32" s="283">
        <f>G26</f>
        <v>1509336</v>
      </c>
      <c r="H32" s="281"/>
      <c r="I32" s="280"/>
    </row>
    <row r="33" spans="1:10" ht="20.25" customHeight="1" x14ac:dyDescent="0.3">
      <c r="A33" s="293"/>
      <c r="B33" s="391" t="s">
        <v>323</v>
      </c>
      <c r="C33" s="391"/>
      <c r="D33" s="391"/>
      <c r="E33" s="391"/>
      <c r="F33" s="391"/>
      <c r="G33" s="58">
        <v>1630456</v>
      </c>
      <c r="H33" s="293"/>
      <c r="I33" s="293"/>
      <c r="J33" s="133"/>
    </row>
    <row r="34" spans="1:10" ht="38.25" customHeight="1" x14ac:dyDescent="0.2">
      <c r="A34" s="392" t="s">
        <v>211</v>
      </c>
      <c r="B34" s="392"/>
      <c r="C34" s="392"/>
      <c r="D34" s="392"/>
      <c r="E34" s="392"/>
      <c r="F34" s="392"/>
      <c r="G34" s="392"/>
      <c r="H34" s="392"/>
      <c r="I34" s="392"/>
      <c r="J34" s="13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300000</v>
      </c>
      <c r="G37" s="300">
        <v>235879</v>
      </c>
      <c r="H37" s="301"/>
      <c r="I37" s="302">
        <v>0.78626333333333331</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2961655</v>
      </c>
      <c r="G41" s="300">
        <v>2961655</v>
      </c>
      <c r="H41" s="301"/>
      <c r="I41" s="302">
        <v>1</v>
      </c>
      <c r="J41" s="138"/>
    </row>
    <row r="42" spans="1:10" ht="16.5" x14ac:dyDescent="0.35">
      <c r="A42" s="298" t="s">
        <v>164</v>
      </c>
      <c r="B42" s="255"/>
      <c r="C42" s="255"/>
      <c r="D42" s="248"/>
      <c r="E42" s="248"/>
      <c r="F42" s="300">
        <v>0</v>
      </c>
      <c r="G42" s="300">
        <v>0</v>
      </c>
      <c r="H42" s="301"/>
      <c r="I42" s="302" t="s">
        <v>233</v>
      </c>
      <c r="J42" s="138"/>
    </row>
    <row r="43" spans="1:10" hidden="1" x14ac:dyDescent="0.2">
      <c r="A43" s="385" t="s">
        <v>165</v>
      </c>
      <c r="B43" s="386"/>
      <c r="C43" s="386"/>
      <c r="D43" s="386"/>
      <c r="E43" s="386"/>
      <c r="F43" s="386"/>
      <c r="G43" s="386"/>
      <c r="H43" s="386"/>
      <c r="I43" s="386"/>
      <c r="J43" s="138"/>
    </row>
    <row r="44" spans="1:10" ht="27"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15880</v>
      </c>
      <c r="F50" s="329">
        <v>40000</v>
      </c>
      <c r="G50" s="330">
        <v>18000</v>
      </c>
      <c r="H50" s="330">
        <f>E50+F50-G50</f>
        <v>37880</v>
      </c>
      <c r="I50" s="331">
        <v>37880</v>
      </c>
      <c r="J50" s="332"/>
    </row>
    <row r="51" spans="1:10" x14ac:dyDescent="0.2">
      <c r="A51" s="333"/>
      <c r="B51" s="334"/>
      <c r="C51" s="334" t="s">
        <v>2</v>
      </c>
      <c r="D51" s="334"/>
      <c r="E51" s="335">
        <v>390902.74</v>
      </c>
      <c r="F51" s="336">
        <v>526693.93999999994</v>
      </c>
      <c r="G51" s="337">
        <v>262319.73</v>
      </c>
      <c r="H51" s="337">
        <f>E51+F51-G51</f>
        <v>655276.94999999995</v>
      </c>
      <c r="I51" s="338">
        <v>618489.32999999996</v>
      </c>
      <c r="J51" s="332"/>
    </row>
    <row r="52" spans="1:10" x14ac:dyDescent="0.2">
      <c r="A52" s="333"/>
      <c r="B52" s="334"/>
      <c r="C52" s="334" t="s">
        <v>153</v>
      </c>
      <c r="D52" s="334"/>
      <c r="E52" s="335">
        <v>683556.03</v>
      </c>
      <c r="F52" s="336">
        <v>303055.46000000002</v>
      </c>
      <c r="G52" s="337">
        <v>32387</v>
      </c>
      <c r="H52" s="337">
        <f>E52+F52-G52</f>
        <v>954224.49</v>
      </c>
      <c r="I52" s="338">
        <v>954224.49</v>
      </c>
      <c r="J52" s="332"/>
    </row>
    <row r="53" spans="1:10" x14ac:dyDescent="0.2">
      <c r="A53" s="333"/>
      <c r="B53" s="334"/>
      <c r="C53" s="334" t="s">
        <v>174</v>
      </c>
      <c r="D53" s="334"/>
      <c r="E53" s="335">
        <v>354060.67</v>
      </c>
      <c r="F53" s="336">
        <v>4616325</v>
      </c>
      <c r="G53" s="337">
        <v>4867333</v>
      </c>
      <c r="H53" s="337">
        <f>E53+F53-G53</f>
        <v>103052.66999999993</v>
      </c>
      <c r="I53" s="338">
        <v>103052.67</v>
      </c>
      <c r="J53" s="332"/>
    </row>
    <row r="54" spans="1:10" ht="18.75" thickBot="1" x14ac:dyDescent="0.4">
      <c r="A54" s="339" t="s">
        <v>0</v>
      </c>
      <c r="B54" s="340"/>
      <c r="C54" s="340"/>
      <c r="D54" s="340"/>
      <c r="E54" s="341">
        <f>E50+E51+E52+E53</f>
        <v>1444399.44</v>
      </c>
      <c r="F54" s="342">
        <f>F50+F51+F52+F53</f>
        <v>5486074.4000000004</v>
      </c>
      <c r="G54" s="343">
        <f>G50+G51+G52+G53</f>
        <v>5180039.7300000004</v>
      </c>
      <c r="H54" s="343">
        <f>H50+H51+H52+H53</f>
        <v>1750434.1099999999</v>
      </c>
      <c r="I54" s="344">
        <f>SUM(I50:I53)</f>
        <v>1713646.4899999998</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E13:F13"/>
    <mergeCell ref="H13:I13"/>
    <mergeCell ref="E16:F16"/>
    <mergeCell ref="E18:F18"/>
    <mergeCell ref="C6:G6"/>
    <mergeCell ref="H6:I6"/>
    <mergeCell ref="E7:I7"/>
    <mergeCell ref="E11:F11"/>
    <mergeCell ref="E12:F12"/>
    <mergeCell ref="A2:D2"/>
    <mergeCell ref="E2:I2"/>
    <mergeCell ref="E3:I3"/>
    <mergeCell ref="E4:I4"/>
    <mergeCell ref="E5:I5"/>
    <mergeCell ref="A43:I43"/>
    <mergeCell ref="B44:I44"/>
    <mergeCell ref="H45:I45"/>
    <mergeCell ref="F47:F48"/>
    <mergeCell ref="C29:E29"/>
    <mergeCell ref="C32:F32"/>
    <mergeCell ref="B33:F33"/>
    <mergeCell ref="A34:I34"/>
  </mergeCells>
  <printOptions horizontalCentered="1"/>
  <pageMargins left="0.78740157480314965" right="0" top="0.59055118110236227" bottom="0.59055118110236227" header="0.51181102362204722" footer="0.51181102362204722"/>
  <pageSetup paperSize="9" scale="83" firstPageNumber="291"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topLeftCell="A19" zoomScaleNormal="100"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97</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283</v>
      </c>
      <c r="F4" s="396"/>
      <c r="G4" s="396"/>
      <c r="H4" s="396"/>
      <c r="I4" s="396"/>
    </row>
    <row r="5" spans="1:10" ht="7.5" customHeight="1" x14ac:dyDescent="0.3">
      <c r="A5" s="242"/>
      <c r="E5" s="395" t="s">
        <v>131</v>
      </c>
      <c r="F5" s="395"/>
      <c r="G5" s="395"/>
      <c r="H5" s="395"/>
      <c r="I5" s="395"/>
    </row>
    <row r="6" spans="1:10" ht="19.5" x14ac:dyDescent="0.4">
      <c r="A6" s="240" t="s">
        <v>40</v>
      </c>
      <c r="C6" s="401" t="s">
        <v>96</v>
      </c>
      <c r="D6" s="401"/>
      <c r="E6" s="401"/>
      <c r="F6" s="401"/>
      <c r="G6" s="401"/>
      <c r="H6" s="402" t="s">
        <v>284</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6165000</v>
      </c>
      <c r="F16" s="400"/>
      <c r="G16" s="258">
        <v>25633651.23</v>
      </c>
      <c r="H16" s="259">
        <v>25028054.990000002</v>
      </c>
      <c r="I16" s="259">
        <v>605596.24</v>
      </c>
    </row>
    <row r="17" spans="1:10" ht="20.25" customHeight="1" x14ac:dyDescent="0.35">
      <c r="A17" s="255"/>
      <c r="E17" s="260"/>
      <c r="F17" s="260"/>
      <c r="G17" s="260"/>
      <c r="H17" s="260"/>
      <c r="I17" s="260"/>
    </row>
    <row r="18" spans="1:10" ht="19.5" x14ac:dyDescent="0.4">
      <c r="A18" s="257" t="s">
        <v>142</v>
      </c>
      <c r="B18" s="261"/>
      <c r="C18" s="261"/>
      <c r="D18" s="261"/>
      <c r="E18" s="399">
        <v>7834000</v>
      </c>
      <c r="F18" s="400"/>
      <c r="G18" s="258">
        <v>27352716.899999999</v>
      </c>
      <c r="H18" s="259">
        <v>26435645.779999997</v>
      </c>
      <c r="I18" s="259">
        <v>917071.12</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4750</v>
      </c>
      <c r="H22" s="270">
        <v>0</v>
      </c>
      <c r="I22" s="270">
        <v>4750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1714315.6699999981</v>
      </c>
      <c r="H24" s="273">
        <f>H18-H16-H22</f>
        <v>1407590.7899999954</v>
      </c>
      <c r="I24" s="273">
        <f>I18-I16-I22</f>
        <v>306724.88</v>
      </c>
      <c r="J24" s="274"/>
    </row>
    <row r="25" spans="1:10" s="275" customFormat="1" ht="18.95" customHeight="1" x14ac:dyDescent="0.3">
      <c r="A25" s="272" t="s">
        <v>146</v>
      </c>
      <c r="B25" s="272"/>
      <c r="C25" s="272"/>
      <c r="D25" s="272"/>
      <c r="E25" s="272"/>
      <c r="F25" s="272"/>
      <c r="G25" s="276">
        <f>G24-G26</f>
        <v>399444.66999999806</v>
      </c>
      <c r="H25" s="277">
        <f>H24-H26</f>
        <v>92719.789999995381</v>
      </c>
      <c r="I25" s="277">
        <f>I24-I26</f>
        <v>306724.88</v>
      </c>
      <c r="J25" s="278"/>
    </row>
    <row r="26" spans="1:10" s="275" customFormat="1" ht="15" x14ac:dyDescent="0.3">
      <c r="A26" s="272" t="s">
        <v>147</v>
      </c>
      <c r="B26" s="272"/>
      <c r="C26" s="272"/>
      <c r="D26" s="272"/>
      <c r="E26" s="272"/>
      <c r="F26" s="272"/>
      <c r="G26" s="276">
        <f>H26+I26</f>
        <v>1314871</v>
      </c>
      <c r="H26" s="277">
        <v>1314871</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399444.67</v>
      </c>
      <c r="H29" s="281"/>
      <c r="I29" s="280"/>
      <c r="J29" s="282"/>
    </row>
    <row r="30" spans="1:10" s="275" customFormat="1" ht="18.75" x14ac:dyDescent="0.4">
      <c r="A30" s="284"/>
      <c r="B30" s="284"/>
      <c r="C30" s="285"/>
      <c r="D30" s="286"/>
      <c r="E30" s="287" t="s">
        <v>151</v>
      </c>
      <c r="F30" s="288" t="s">
        <v>152</v>
      </c>
      <c r="G30" s="289">
        <v>40000</v>
      </c>
      <c r="H30" s="281"/>
      <c r="I30" s="280"/>
    </row>
    <row r="31" spans="1:10" s="275" customFormat="1" ht="18.75" x14ac:dyDescent="0.4">
      <c r="A31" s="284"/>
      <c r="B31" s="284"/>
      <c r="C31" s="290"/>
      <c r="D31" s="286"/>
      <c r="E31" s="291"/>
      <c r="F31" s="288" t="s">
        <v>153</v>
      </c>
      <c r="G31" s="289">
        <v>359444.67</v>
      </c>
      <c r="H31" s="281"/>
      <c r="I31" s="280"/>
    </row>
    <row r="32" spans="1:10" s="275" customFormat="1" ht="18.75" x14ac:dyDescent="0.4">
      <c r="A32" s="284"/>
      <c r="B32" s="292"/>
      <c r="C32" s="390" t="s">
        <v>154</v>
      </c>
      <c r="D32" s="390"/>
      <c r="E32" s="390"/>
      <c r="F32" s="390"/>
      <c r="G32" s="283">
        <f>G26</f>
        <v>1314871</v>
      </c>
      <c r="H32" s="281"/>
      <c r="I32" s="280"/>
    </row>
    <row r="33" spans="1:10" ht="20.25" customHeight="1" x14ac:dyDescent="0.3">
      <c r="A33" s="293"/>
      <c r="B33" s="391" t="s">
        <v>323</v>
      </c>
      <c r="C33" s="391"/>
      <c r="D33" s="391"/>
      <c r="E33" s="391"/>
      <c r="F33" s="391"/>
      <c r="G33" s="58">
        <v>2360152</v>
      </c>
      <c r="H33" s="293"/>
      <c r="I33" s="293"/>
      <c r="J33" s="133"/>
    </row>
    <row r="34" spans="1:10" ht="38.25" customHeight="1" x14ac:dyDescent="0.2">
      <c r="A34" s="392" t="s">
        <v>212</v>
      </c>
      <c r="B34" s="392"/>
      <c r="C34" s="392"/>
      <c r="D34" s="392"/>
      <c r="E34" s="392"/>
      <c r="F34" s="392"/>
      <c r="G34" s="392"/>
      <c r="H34" s="392"/>
      <c r="I34" s="392"/>
      <c r="J34" s="13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250000</v>
      </c>
      <c r="G37" s="300">
        <v>21120</v>
      </c>
      <c r="H37" s="301"/>
      <c r="I37" s="302">
        <v>8.448E-2</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1519750</v>
      </c>
      <c r="G41" s="300">
        <v>1519750</v>
      </c>
      <c r="H41" s="301"/>
      <c r="I41" s="302">
        <v>1</v>
      </c>
      <c r="J41" s="138"/>
    </row>
    <row r="42" spans="1:10" ht="16.5" x14ac:dyDescent="0.35">
      <c r="A42" s="298" t="s">
        <v>164</v>
      </c>
      <c r="B42" s="255"/>
      <c r="C42" s="255"/>
      <c r="D42" s="248"/>
      <c r="E42" s="248"/>
      <c r="F42" s="300">
        <v>0</v>
      </c>
      <c r="G42" s="300">
        <v>0</v>
      </c>
      <c r="H42" s="301"/>
      <c r="I42" s="302" t="s">
        <v>233</v>
      </c>
      <c r="J42" s="138"/>
    </row>
    <row r="43" spans="1:10" hidden="1" x14ac:dyDescent="0.2">
      <c r="A43" s="385" t="s">
        <v>165</v>
      </c>
      <c r="B43" s="386"/>
      <c r="C43" s="386"/>
      <c r="D43" s="386"/>
      <c r="E43" s="386"/>
      <c r="F43" s="386"/>
      <c r="G43" s="386"/>
      <c r="H43" s="386"/>
      <c r="I43" s="386"/>
      <c r="J43" s="138"/>
    </row>
    <row r="44" spans="1:10" ht="27"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7348</v>
      </c>
      <c r="F50" s="329">
        <v>40000</v>
      </c>
      <c r="G50" s="330">
        <v>45000</v>
      </c>
      <c r="H50" s="330">
        <f>E50+F50-G50</f>
        <v>2348</v>
      </c>
      <c r="I50" s="331">
        <v>2348</v>
      </c>
      <c r="J50" s="332"/>
    </row>
    <row r="51" spans="1:10" x14ac:dyDescent="0.2">
      <c r="A51" s="333"/>
      <c r="B51" s="334"/>
      <c r="C51" s="334" t="s">
        <v>2</v>
      </c>
      <c r="D51" s="334"/>
      <c r="E51" s="335">
        <v>45948.74</v>
      </c>
      <c r="F51" s="336">
        <v>209486</v>
      </c>
      <c r="G51" s="337">
        <v>162967</v>
      </c>
      <c r="H51" s="337">
        <f>E51+F51-G51</f>
        <v>92467.739999999991</v>
      </c>
      <c r="I51" s="338">
        <v>70888.7</v>
      </c>
      <c r="J51" s="332"/>
    </row>
    <row r="52" spans="1:10" x14ac:dyDescent="0.2">
      <c r="A52" s="333"/>
      <c r="B52" s="334"/>
      <c r="C52" s="334" t="s">
        <v>153</v>
      </c>
      <c r="D52" s="334"/>
      <c r="E52" s="335">
        <v>2478059.94</v>
      </c>
      <c r="F52" s="336">
        <v>835385.93</v>
      </c>
      <c r="G52" s="337">
        <v>950000</v>
      </c>
      <c r="H52" s="337">
        <f>E52+F52-G52</f>
        <v>2363445.87</v>
      </c>
      <c r="I52" s="338">
        <v>2363445.87</v>
      </c>
      <c r="J52" s="332"/>
    </row>
    <row r="53" spans="1:10" x14ac:dyDescent="0.2">
      <c r="A53" s="333"/>
      <c r="B53" s="334"/>
      <c r="C53" s="334" t="s">
        <v>174</v>
      </c>
      <c r="D53" s="334"/>
      <c r="E53" s="335">
        <v>635560.6</v>
      </c>
      <c r="F53" s="336">
        <v>2848400</v>
      </c>
      <c r="G53" s="337">
        <v>2809062</v>
      </c>
      <c r="H53" s="337">
        <f>E53+F53-G53</f>
        <v>674898.60000000009</v>
      </c>
      <c r="I53" s="338">
        <v>674898.6</v>
      </c>
      <c r="J53" s="332"/>
    </row>
    <row r="54" spans="1:10" ht="18.75" thickBot="1" x14ac:dyDescent="0.4">
      <c r="A54" s="339" t="s">
        <v>0</v>
      </c>
      <c r="B54" s="340"/>
      <c r="C54" s="340"/>
      <c r="D54" s="340"/>
      <c r="E54" s="341">
        <f>E50+E51+E52+E53</f>
        <v>3166917.2800000003</v>
      </c>
      <c r="F54" s="342">
        <f>F50+F51+F52+F53</f>
        <v>3933271.93</v>
      </c>
      <c r="G54" s="343">
        <f>G50+G51+G52+G53</f>
        <v>3967029</v>
      </c>
      <c r="H54" s="343">
        <f>H50+H51+H52+H53</f>
        <v>3133160.2100000004</v>
      </c>
      <c r="I54" s="344">
        <f>SUM(I50:I53)</f>
        <v>3111581.1700000004</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E13:F13"/>
    <mergeCell ref="H13:I13"/>
    <mergeCell ref="E16:F16"/>
    <mergeCell ref="E18:F18"/>
    <mergeCell ref="C6:G6"/>
    <mergeCell ref="H6:I6"/>
    <mergeCell ref="E7:I7"/>
    <mergeCell ref="E11:F11"/>
    <mergeCell ref="E12:F12"/>
    <mergeCell ref="A2:D2"/>
    <mergeCell ref="E2:I2"/>
    <mergeCell ref="E3:I3"/>
    <mergeCell ref="E4:I4"/>
    <mergeCell ref="E5:I5"/>
    <mergeCell ref="A43:I43"/>
    <mergeCell ref="B44:I44"/>
    <mergeCell ref="H45:I45"/>
    <mergeCell ref="F47:F48"/>
    <mergeCell ref="C29:E29"/>
    <mergeCell ref="C32:F32"/>
    <mergeCell ref="B33:F33"/>
    <mergeCell ref="A34:I34"/>
  </mergeCells>
  <printOptions horizontalCentered="1"/>
  <pageMargins left="0.78740157480314965" right="0" top="0.59055118110236227" bottom="0.59055118110236227" header="0.51181102362204722" footer="0.51181102362204722"/>
  <pageSetup paperSize="9" scale="83" firstPageNumber="292"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topLeftCell="A19" zoomScaleNormal="100"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100</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285</v>
      </c>
      <c r="F4" s="396"/>
      <c r="G4" s="396"/>
      <c r="H4" s="396"/>
      <c r="I4" s="396"/>
    </row>
    <row r="5" spans="1:10" ht="7.5" customHeight="1" x14ac:dyDescent="0.3">
      <c r="A5" s="242"/>
      <c r="E5" s="395" t="s">
        <v>131</v>
      </c>
      <c r="F5" s="395"/>
      <c r="G5" s="395"/>
      <c r="H5" s="395"/>
      <c r="I5" s="395"/>
    </row>
    <row r="6" spans="1:10" ht="19.5" x14ac:dyDescent="0.4">
      <c r="A6" s="240" t="s">
        <v>40</v>
      </c>
      <c r="C6" s="401" t="s">
        <v>99</v>
      </c>
      <c r="D6" s="401"/>
      <c r="E6" s="401"/>
      <c r="F6" s="401"/>
      <c r="G6" s="401"/>
      <c r="H6" s="402" t="s">
        <v>286</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6613000</v>
      </c>
      <c r="F16" s="400"/>
      <c r="G16" s="258">
        <v>36281309.510000005</v>
      </c>
      <c r="H16" s="259">
        <v>35692336.060000002</v>
      </c>
      <c r="I16" s="259">
        <v>588973.44999999995</v>
      </c>
    </row>
    <row r="17" spans="1:10" ht="20.25" customHeight="1" x14ac:dyDescent="0.35">
      <c r="A17" s="255"/>
      <c r="E17" s="260"/>
      <c r="F17" s="260"/>
      <c r="G17" s="260"/>
      <c r="H17" s="260"/>
      <c r="I17" s="260"/>
    </row>
    <row r="18" spans="1:10" ht="19.5" x14ac:dyDescent="0.4">
      <c r="A18" s="257" t="s">
        <v>142</v>
      </c>
      <c r="B18" s="261"/>
      <c r="C18" s="261"/>
      <c r="D18" s="261"/>
      <c r="E18" s="399">
        <v>6613000</v>
      </c>
      <c r="F18" s="400"/>
      <c r="G18" s="258">
        <v>36281351.5</v>
      </c>
      <c r="H18" s="259">
        <v>35570063.5</v>
      </c>
      <c r="I18" s="259">
        <v>711288</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0</v>
      </c>
      <c r="H22" s="270">
        <v>0</v>
      </c>
      <c r="I22" s="270">
        <v>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41.989999994635582</v>
      </c>
      <c r="H24" s="273">
        <f>H18-H16-H22</f>
        <v>-122272.56000000238</v>
      </c>
      <c r="I24" s="273">
        <f>I18-I16-I22</f>
        <v>122314.55000000005</v>
      </c>
      <c r="J24" s="274"/>
    </row>
    <row r="25" spans="1:10" s="275" customFormat="1" ht="18.95" customHeight="1" x14ac:dyDescent="0.3">
      <c r="A25" s="272" t="s">
        <v>146</v>
      </c>
      <c r="B25" s="272"/>
      <c r="C25" s="272"/>
      <c r="D25" s="272"/>
      <c r="E25" s="272"/>
      <c r="F25" s="272"/>
      <c r="G25" s="276">
        <f>G24-G26</f>
        <v>41.989999994635582</v>
      </c>
      <c r="H25" s="277">
        <f>H24-H26</f>
        <v>-122272.56000000238</v>
      </c>
      <c r="I25" s="277">
        <f>I24-I26</f>
        <v>122314.55000000005</v>
      </c>
      <c r="J25" s="278"/>
    </row>
    <row r="26" spans="1:10" s="275" customFormat="1" ht="15" x14ac:dyDescent="0.3">
      <c r="A26" s="272" t="s">
        <v>147</v>
      </c>
      <c r="B26" s="272"/>
      <c r="C26" s="272"/>
      <c r="D26" s="272"/>
      <c r="E26" s="272"/>
      <c r="F26" s="272"/>
      <c r="G26" s="276">
        <f>H26+I26</f>
        <v>0</v>
      </c>
      <c r="H26" s="277">
        <v>0</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41.99</v>
      </c>
      <c r="H29" s="281"/>
      <c r="I29" s="280"/>
      <c r="J29" s="282"/>
    </row>
    <row r="30" spans="1:10" s="275" customFormat="1" ht="18.75" x14ac:dyDescent="0.4">
      <c r="A30" s="284"/>
      <c r="B30" s="284"/>
      <c r="C30" s="285"/>
      <c r="D30" s="286"/>
      <c r="E30" s="287" t="s">
        <v>151</v>
      </c>
      <c r="F30" s="288" t="s">
        <v>152</v>
      </c>
      <c r="G30" s="289">
        <v>0</v>
      </c>
      <c r="H30" s="281"/>
      <c r="I30" s="280"/>
    </row>
    <row r="31" spans="1:10" s="275" customFormat="1" ht="18.75" x14ac:dyDescent="0.4">
      <c r="A31" s="284"/>
      <c r="B31" s="284"/>
      <c r="C31" s="290"/>
      <c r="D31" s="286"/>
      <c r="E31" s="291"/>
      <c r="F31" s="288" t="s">
        <v>153</v>
      </c>
      <c r="G31" s="289">
        <v>41.99</v>
      </c>
      <c r="H31" s="281"/>
      <c r="I31" s="280"/>
    </row>
    <row r="32" spans="1:10" s="275" customFormat="1" ht="18.75" x14ac:dyDescent="0.4">
      <c r="A32" s="284"/>
      <c r="B32" s="292"/>
      <c r="C32" s="390" t="s">
        <v>154</v>
      </c>
      <c r="D32" s="390"/>
      <c r="E32" s="390"/>
      <c r="F32" s="390"/>
      <c r="G32" s="283">
        <f>G26</f>
        <v>0</v>
      </c>
      <c r="H32" s="281"/>
      <c r="I32" s="280"/>
    </row>
    <row r="33" spans="1:10" ht="20.25" customHeight="1" x14ac:dyDescent="0.3">
      <c r="A33" s="293"/>
      <c r="B33" s="391" t="s">
        <v>323</v>
      </c>
      <c r="C33" s="391"/>
      <c r="D33" s="391"/>
      <c r="E33" s="391"/>
      <c r="F33" s="391"/>
      <c r="G33" s="58">
        <v>0</v>
      </c>
      <c r="H33" s="293"/>
      <c r="I33" s="293"/>
      <c r="J33" s="133"/>
    </row>
    <row r="34" spans="1:10" ht="38.25" customHeight="1" x14ac:dyDescent="0.2">
      <c r="A34" s="392"/>
      <c r="B34" s="392"/>
      <c r="C34" s="392"/>
      <c r="D34" s="392"/>
      <c r="E34" s="392"/>
      <c r="F34" s="392"/>
      <c r="G34" s="392"/>
      <c r="H34" s="392"/>
      <c r="I34" s="392"/>
      <c r="J34" s="13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280000</v>
      </c>
      <c r="G37" s="300">
        <v>206853</v>
      </c>
      <c r="H37" s="301"/>
      <c r="I37" s="302">
        <v>0.73876071428571433</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410000</v>
      </c>
      <c r="G41" s="300">
        <v>410000</v>
      </c>
      <c r="H41" s="301"/>
      <c r="I41" s="302">
        <v>1</v>
      </c>
      <c r="J41" s="138"/>
    </row>
    <row r="42" spans="1:10" ht="16.5" x14ac:dyDescent="0.35">
      <c r="A42" s="298" t="s">
        <v>164</v>
      </c>
      <c r="B42" s="255"/>
      <c r="C42" s="255"/>
      <c r="D42" s="248"/>
      <c r="E42" s="248"/>
      <c r="F42" s="300">
        <v>0</v>
      </c>
      <c r="G42" s="300">
        <v>0</v>
      </c>
      <c r="H42" s="301"/>
      <c r="I42" s="302" t="s">
        <v>233</v>
      </c>
      <c r="J42" s="138"/>
    </row>
    <row r="43" spans="1:10" hidden="1" x14ac:dyDescent="0.2">
      <c r="A43" s="385" t="s">
        <v>165</v>
      </c>
      <c r="B43" s="386"/>
      <c r="C43" s="386"/>
      <c r="D43" s="386"/>
      <c r="E43" s="386"/>
      <c r="F43" s="386"/>
      <c r="G43" s="386"/>
      <c r="H43" s="386"/>
      <c r="I43" s="386"/>
      <c r="J43" s="138"/>
    </row>
    <row r="44" spans="1:10" ht="27"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151408.72</v>
      </c>
      <c r="F50" s="329">
        <v>1000.88</v>
      </c>
      <c r="G50" s="330">
        <v>0</v>
      </c>
      <c r="H50" s="330">
        <f>E50+F50-G50</f>
        <v>152409.60000000001</v>
      </c>
      <c r="I50" s="331">
        <v>152409.60000000001</v>
      </c>
      <c r="J50" s="332"/>
    </row>
    <row r="51" spans="1:10" x14ac:dyDescent="0.2">
      <c r="A51" s="333"/>
      <c r="B51" s="334"/>
      <c r="C51" s="334" t="s">
        <v>2</v>
      </c>
      <c r="D51" s="334"/>
      <c r="E51" s="335">
        <v>677289.22</v>
      </c>
      <c r="F51" s="336">
        <v>302009</v>
      </c>
      <c r="G51" s="337">
        <v>257161</v>
      </c>
      <c r="H51" s="337">
        <f>E51+F51-G51</f>
        <v>722137.22</v>
      </c>
      <c r="I51" s="338">
        <v>679147.6</v>
      </c>
      <c r="J51" s="332"/>
    </row>
    <row r="52" spans="1:10" x14ac:dyDescent="0.2">
      <c r="A52" s="333"/>
      <c r="B52" s="334"/>
      <c r="C52" s="334" t="s">
        <v>153</v>
      </c>
      <c r="D52" s="334"/>
      <c r="E52" s="335">
        <v>417501.55</v>
      </c>
      <c r="F52" s="336">
        <v>1751.73</v>
      </c>
      <c r="G52" s="337">
        <v>0</v>
      </c>
      <c r="H52" s="337">
        <f>E52+F52-G52</f>
        <v>419253.27999999997</v>
      </c>
      <c r="I52" s="338">
        <v>419253.28</v>
      </c>
      <c r="J52" s="332"/>
    </row>
    <row r="53" spans="1:10" x14ac:dyDescent="0.2">
      <c r="A53" s="333"/>
      <c r="B53" s="334"/>
      <c r="C53" s="334" t="s">
        <v>174</v>
      </c>
      <c r="D53" s="334"/>
      <c r="E53" s="335">
        <v>132407.07</v>
      </c>
      <c r="F53" s="336">
        <v>569580</v>
      </c>
      <c r="G53" s="337">
        <v>698000</v>
      </c>
      <c r="H53" s="337">
        <f>E53+F53-G53</f>
        <v>3987.0700000000652</v>
      </c>
      <c r="I53" s="338">
        <v>3987.07</v>
      </c>
      <c r="J53" s="332"/>
    </row>
    <row r="54" spans="1:10" ht="18.75" thickBot="1" x14ac:dyDescent="0.4">
      <c r="A54" s="339" t="s">
        <v>0</v>
      </c>
      <c r="B54" s="340"/>
      <c r="C54" s="340"/>
      <c r="D54" s="340"/>
      <c r="E54" s="341">
        <f>E50+E51+E52+E53</f>
        <v>1378606.56</v>
      </c>
      <c r="F54" s="342">
        <f>F50+F51+F52+F53</f>
        <v>874341.61</v>
      </c>
      <c r="G54" s="343">
        <f>G50+G51+G52+G53</f>
        <v>955161</v>
      </c>
      <c r="H54" s="343">
        <f>H50+H51+H52+H53</f>
        <v>1297787.17</v>
      </c>
      <c r="I54" s="344">
        <f>SUM(I50:I53)</f>
        <v>1254797.55</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E13:F13"/>
    <mergeCell ref="H13:I13"/>
    <mergeCell ref="E16:F16"/>
    <mergeCell ref="E18:F18"/>
    <mergeCell ref="C6:G6"/>
    <mergeCell ref="H6:I6"/>
    <mergeCell ref="E7:I7"/>
    <mergeCell ref="E11:F11"/>
    <mergeCell ref="E12:F12"/>
    <mergeCell ref="A2:D2"/>
    <mergeCell ref="E2:I2"/>
    <mergeCell ref="E3:I3"/>
    <mergeCell ref="E4:I4"/>
    <mergeCell ref="E5:I5"/>
    <mergeCell ref="A43:I43"/>
    <mergeCell ref="B44:I44"/>
    <mergeCell ref="H45:I45"/>
    <mergeCell ref="F47:F48"/>
    <mergeCell ref="C29:E29"/>
    <mergeCell ref="C32:F32"/>
    <mergeCell ref="B33:F33"/>
    <mergeCell ref="A34:I34"/>
  </mergeCells>
  <printOptions horizontalCentered="1"/>
  <pageMargins left="0.78740157480314965" right="0" top="0.59055118110236227" bottom="0.59055118110236227" header="0.51181102362204722" footer="0.51181102362204722"/>
  <pageSetup paperSize="9" scale="83" firstPageNumber="293"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topLeftCell="A25" zoomScaleNormal="85"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102</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287</v>
      </c>
      <c r="F4" s="396"/>
      <c r="G4" s="396"/>
      <c r="H4" s="396"/>
      <c r="I4" s="396"/>
    </row>
    <row r="5" spans="1:10" ht="7.5" customHeight="1" x14ac:dyDescent="0.3">
      <c r="A5" s="242"/>
      <c r="E5" s="395" t="s">
        <v>131</v>
      </c>
      <c r="F5" s="395"/>
      <c r="G5" s="395"/>
      <c r="H5" s="395"/>
      <c r="I5" s="395"/>
    </row>
    <row r="6" spans="1:10" ht="19.5" x14ac:dyDescent="0.4">
      <c r="A6" s="240" t="s">
        <v>40</v>
      </c>
      <c r="C6" s="401">
        <v>14451085</v>
      </c>
      <c r="D6" s="401"/>
      <c r="E6" s="401"/>
      <c r="F6" s="401"/>
      <c r="G6" s="401"/>
      <c r="H6" s="402" t="s">
        <v>288</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4567000</v>
      </c>
      <c r="F16" s="400"/>
      <c r="G16" s="258">
        <v>35349476.649999999</v>
      </c>
      <c r="H16" s="259">
        <v>34843859.189999998</v>
      </c>
      <c r="I16" s="259">
        <v>505617.45999999996</v>
      </c>
    </row>
    <row r="17" spans="1:10" ht="20.25" customHeight="1" x14ac:dyDescent="0.35">
      <c r="A17" s="255"/>
      <c r="E17" s="260"/>
      <c r="F17" s="260"/>
      <c r="G17" s="260"/>
      <c r="H17" s="260"/>
      <c r="I17" s="260"/>
    </row>
    <row r="18" spans="1:10" ht="19.5" x14ac:dyDescent="0.4">
      <c r="A18" s="257" t="s">
        <v>142</v>
      </c>
      <c r="B18" s="261"/>
      <c r="C18" s="261"/>
      <c r="D18" s="261"/>
      <c r="E18" s="399">
        <v>4850000</v>
      </c>
      <c r="F18" s="400"/>
      <c r="G18" s="258">
        <v>35697396.100000001</v>
      </c>
      <c r="H18" s="259">
        <v>34545479.950000003</v>
      </c>
      <c r="I18" s="259">
        <v>1151916.1499999999</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64220</v>
      </c>
      <c r="H22" s="270">
        <v>0</v>
      </c>
      <c r="I22" s="270">
        <v>64220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283699.45000000298</v>
      </c>
      <c r="H24" s="273">
        <f>H18-H16-H22</f>
        <v>-298379.23999999464</v>
      </c>
      <c r="I24" s="273">
        <f>I18-I16-I22</f>
        <v>582078.68999999994</v>
      </c>
      <c r="J24" s="274"/>
    </row>
    <row r="25" spans="1:10" s="275" customFormat="1" ht="18.95" customHeight="1" x14ac:dyDescent="0.3">
      <c r="A25" s="272" t="s">
        <v>146</v>
      </c>
      <c r="B25" s="272"/>
      <c r="C25" s="272"/>
      <c r="D25" s="272"/>
      <c r="E25" s="272"/>
      <c r="F25" s="272"/>
      <c r="G25" s="276">
        <f>G24-G26</f>
        <v>142795.45000000298</v>
      </c>
      <c r="H25" s="277">
        <f>H24-H26</f>
        <v>-439283.23999999464</v>
      </c>
      <c r="I25" s="277">
        <f>I24-I26</f>
        <v>582078.68999999994</v>
      </c>
      <c r="J25" s="278"/>
    </row>
    <row r="26" spans="1:10" s="275" customFormat="1" ht="15" x14ac:dyDescent="0.3">
      <c r="A26" s="272" t="s">
        <v>147</v>
      </c>
      <c r="B26" s="272"/>
      <c r="C26" s="272"/>
      <c r="D26" s="272"/>
      <c r="E26" s="272"/>
      <c r="F26" s="272"/>
      <c r="G26" s="276">
        <f>H26+I26</f>
        <v>140904</v>
      </c>
      <c r="H26" s="277">
        <v>140904</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142795.45000000001</v>
      </c>
      <c r="H29" s="281"/>
      <c r="I29" s="280"/>
      <c r="J29" s="282"/>
    </row>
    <row r="30" spans="1:10" s="275" customFormat="1" ht="18.75" x14ac:dyDescent="0.4">
      <c r="A30" s="284"/>
      <c r="B30" s="284"/>
      <c r="C30" s="285"/>
      <c r="D30" s="286"/>
      <c r="E30" s="287" t="s">
        <v>151</v>
      </c>
      <c r="F30" s="288" t="s">
        <v>152</v>
      </c>
      <c r="G30" s="289">
        <v>40000</v>
      </c>
      <c r="H30" s="281"/>
      <c r="I30" s="280"/>
    </row>
    <row r="31" spans="1:10" s="275" customFormat="1" ht="18.75" x14ac:dyDescent="0.4">
      <c r="A31" s="284"/>
      <c r="B31" s="284"/>
      <c r="C31" s="290"/>
      <c r="D31" s="286"/>
      <c r="E31" s="291"/>
      <c r="F31" s="288" t="s">
        <v>153</v>
      </c>
      <c r="G31" s="289">
        <v>102795.45</v>
      </c>
      <c r="H31" s="281"/>
      <c r="I31" s="280"/>
    </row>
    <row r="32" spans="1:10" s="275" customFormat="1" ht="18.75" x14ac:dyDescent="0.4">
      <c r="A32" s="284"/>
      <c r="B32" s="292"/>
      <c r="C32" s="390" t="s">
        <v>154</v>
      </c>
      <c r="D32" s="390"/>
      <c r="E32" s="390"/>
      <c r="F32" s="390"/>
      <c r="G32" s="283">
        <f>G26</f>
        <v>140904</v>
      </c>
      <c r="H32" s="281"/>
      <c r="I32" s="280"/>
    </row>
    <row r="33" spans="1:10" ht="20.25" customHeight="1" x14ac:dyDescent="0.3">
      <c r="A33" s="293"/>
      <c r="B33" s="391" t="s">
        <v>323</v>
      </c>
      <c r="C33" s="391"/>
      <c r="D33" s="391"/>
      <c r="E33" s="391"/>
      <c r="F33" s="391"/>
      <c r="G33" s="58">
        <v>127318</v>
      </c>
      <c r="H33" s="293"/>
      <c r="I33" s="293"/>
      <c r="J33" s="133"/>
    </row>
    <row r="34" spans="1:10" ht="38.25" customHeight="1" x14ac:dyDescent="0.2">
      <c r="A34" s="392" t="s">
        <v>213</v>
      </c>
      <c r="B34" s="392"/>
      <c r="C34" s="392"/>
      <c r="D34" s="392"/>
      <c r="E34" s="392"/>
      <c r="F34" s="392"/>
      <c r="G34" s="392"/>
      <c r="H34" s="392"/>
      <c r="I34" s="392"/>
      <c r="J34" s="13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124600</v>
      </c>
      <c r="G37" s="300">
        <v>67872</v>
      </c>
      <c r="H37" s="301"/>
      <c r="I37" s="302">
        <v>0.54471910112359545</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664856</v>
      </c>
      <c r="G41" s="300">
        <v>664856</v>
      </c>
      <c r="H41" s="301"/>
      <c r="I41" s="302">
        <v>1</v>
      </c>
      <c r="J41" s="138"/>
    </row>
    <row r="42" spans="1:10" ht="16.5" x14ac:dyDescent="0.35">
      <c r="A42" s="298" t="s">
        <v>164</v>
      </c>
      <c r="B42" s="255"/>
      <c r="C42" s="255"/>
      <c r="D42" s="248"/>
      <c r="E42" s="248"/>
      <c r="F42" s="300">
        <v>0</v>
      </c>
      <c r="G42" s="300">
        <v>0</v>
      </c>
      <c r="H42" s="301"/>
      <c r="I42" s="302" t="s">
        <v>233</v>
      </c>
      <c r="J42" s="138"/>
    </row>
    <row r="43" spans="1:10" hidden="1" x14ac:dyDescent="0.2">
      <c r="A43" s="385" t="s">
        <v>165</v>
      </c>
      <c r="B43" s="386"/>
      <c r="C43" s="386"/>
      <c r="D43" s="386"/>
      <c r="E43" s="386"/>
      <c r="F43" s="386"/>
      <c r="G43" s="386"/>
      <c r="H43" s="386"/>
      <c r="I43" s="386"/>
      <c r="J43" s="138"/>
    </row>
    <row r="44" spans="1:10" ht="27"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25400</v>
      </c>
      <c r="F50" s="329">
        <v>10000</v>
      </c>
      <c r="G50" s="330">
        <v>35400</v>
      </c>
      <c r="H50" s="330">
        <f>E50+F50-G50</f>
        <v>0</v>
      </c>
      <c r="I50" s="331">
        <v>0</v>
      </c>
      <c r="J50" s="332"/>
    </row>
    <row r="51" spans="1:10" x14ac:dyDescent="0.2">
      <c r="A51" s="333"/>
      <c r="B51" s="334"/>
      <c r="C51" s="334" t="s">
        <v>2</v>
      </c>
      <c r="D51" s="334"/>
      <c r="E51" s="335">
        <v>94686.18</v>
      </c>
      <c r="F51" s="336">
        <v>321669</v>
      </c>
      <c r="G51" s="337">
        <v>238361</v>
      </c>
      <c r="H51" s="337">
        <f>E51+F51-G51</f>
        <v>177994.18</v>
      </c>
      <c r="I51" s="338">
        <v>147113.18</v>
      </c>
      <c r="J51" s="332"/>
    </row>
    <row r="52" spans="1:10" x14ac:dyDescent="0.2">
      <c r="A52" s="333"/>
      <c r="B52" s="334"/>
      <c r="C52" s="334" t="s">
        <v>153</v>
      </c>
      <c r="D52" s="334"/>
      <c r="E52" s="335">
        <v>268429.84000000003</v>
      </c>
      <c r="F52" s="336">
        <v>42572.83</v>
      </c>
      <c r="G52" s="337">
        <v>100000</v>
      </c>
      <c r="H52" s="337">
        <f>E52+F52-G52</f>
        <v>211002.67000000004</v>
      </c>
      <c r="I52" s="338">
        <v>211002.67</v>
      </c>
      <c r="J52" s="332"/>
    </row>
    <row r="53" spans="1:10" x14ac:dyDescent="0.2">
      <c r="A53" s="333"/>
      <c r="B53" s="334"/>
      <c r="C53" s="334" t="s">
        <v>174</v>
      </c>
      <c r="D53" s="334"/>
      <c r="E53" s="335">
        <v>36462.04</v>
      </c>
      <c r="F53" s="336">
        <v>927856</v>
      </c>
      <c r="G53" s="337">
        <v>754311</v>
      </c>
      <c r="H53" s="337">
        <f>E53+F53-G53</f>
        <v>210007.04000000004</v>
      </c>
      <c r="I53" s="338">
        <v>210007.04000000001</v>
      </c>
      <c r="J53" s="332"/>
    </row>
    <row r="54" spans="1:10" ht="18.75" thickBot="1" x14ac:dyDescent="0.4">
      <c r="A54" s="339" t="s">
        <v>0</v>
      </c>
      <c r="B54" s="340"/>
      <c r="C54" s="340"/>
      <c r="D54" s="340"/>
      <c r="E54" s="341">
        <f>E50+E51+E52+E53</f>
        <v>424978.06</v>
      </c>
      <c r="F54" s="342">
        <f>F50+F51+F52+F53</f>
        <v>1302097.83</v>
      </c>
      <c r="G54" s="343">
        <f>G50+G51+G52+G53</f>
        <v>1128072</v>
      </c>
      <c r="H54" s="343">
        <f>H50+H51+H52+H53</f>
        <v>599003.89000000013</v>
      </c>
      <c r="I54" s="344">
        <f>SUM(I50:I53)</f>
        <v>568122.89</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A2:D2"/>
    <mergeCell ref="E2:I2"/>
    <mergeCell ref="E3:I3"/>
    <mergeCell ref="E4:I4"/>
    <mergeCell ref="E5:I5"/>
    <mergeCell ref="C6:G6"/>
    <mergeCell ref="H6:I6"/>
    <mergeCell ref="E7:I7"/>
    <mergeCell ref="E11:F11"/>
    <mergeCell ref="E12:F12"/>
    <mergeCell ref="E13:F13"/>
    <mergeCell ref="H13:I13"/>
    <mergeCell ref="E16:F16"/>
    <mergeCell ref="E18:F18"/>
    <mergeCell ref="C29:E29"/>
    <mergeCell ref="H45:I45"/>
    <mergeCell ref="F47:F48"/>
    <mergeCell ref="C32:F32"/>
    <mergeCell ref="B33:F33"/>
    <mergeCell ref="A34:I34"/>
    <mergeCell ref="A43:I43"/>
    <mergeCell ref="B44:I44"/>
  </mergeCells>
  <printOptions horizontalCentered="1"/>
  <pageMargins left="0.78740157480314965" right="0" top="0.59055118110236227" bottom="0.59055118110236227" header="0.51181102362204722" footer="0.51181102362204722"/>
  <pageSetup paperSize="9" scale="83" firstPageNumber="294"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colBreaks count="1" manualBreakCount="1">
    <brk id="9"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250"/>
  <sheetViews>
    <sheetView view="pageBreakPreview" topLeftCell="B13" zoomScaleNormal="85"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2" width="9.140625" style="133"/>
    <col min="13" max="13" width="12.28515625" style="133" customWidth="1"/>
    <col min="14" max="14" width="10.140625" style="133" bestFit="1" customWidth="1"/>
    <col min="15" max="15" width="14.5703125" style="133" customWidth="1"/>
    <col min="16"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105</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289</v>
      </c>
      <c r="F4" s="396"/>
      <c r="G4" s="396"/>
      <c r="H4" s="396"/>
      <c r="I4" s="396"/>
    </row>
    <row r="5" spans="1:10" ht="7.5" customHeight="1" x14ac:dyDescent="0.3">
      <c r="A5" s="242"/>
      <c r="E5" s="395" t="s">
        <v>131</v>
      </c>
      <c r="F5" s="395"/>
      <c r="G5" s="395"/>
      <c r="H5" s="395"/>
      <c r="I5" s="395"/>
    </row>
    <row r="6" spans="1:10" ht="19.5" x14ac:dyDescent="0.4">
      <c r="A6" s="240" t="s">
        <v>40</v>
      </c>
      <c r="C6" s="401" t="s">
        <v>104</v>
      </c>
      <c r="D6" s="401"/>
      <c r="E6" s="401"/>
      <c r="F6" s="401"/>
      <c r="G6" s="401"/>
      <c r="H6" s="402" t="s">
        <v>290</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8215000</v>
      </c>
      <c r="F16" s="400"/>
      <c r="G16" s="258">
        <v>32939342.93</v>
      </c>
      <c r="H16" s="259">
        <v>31050382.100000001</v>
      </c>
      <c r="I16" s="259">
        <v>1888960.8299999998</v>
      </c>
    </row>
    <row r="17" spans="1:14" ht="20.25" customHeight="1" x14ac:dyDescent="0.35">
      <c r="A17" s="255"/>
      <c r="E17" s="260"/>
      <c r="F17" s="260"/>
      <c r="G17" s="260"/>
      <c r="H17" s="260"/>
      <c r="I17" s="260"/>
    </row>
    <row r="18" spans="1:14" ht="19.5" x14ac:dyDescent="0.4">
      <c r="A18" s="257" t="s">
        <v>142</v>
      </c>
      <c r="B18" s="261"/>
      <c r="C18" s="261"/>
      <c r="D18" s="261"/>
      <c r="E18" s="399">
        <v>8498000</v>
      </c>
      <c r="F18" s="400"/>
      <c r="G18" s="258">
        <v>33246555.16</v>
      </c>
      <c r="H18" s="259">
        <v>29941859.100000001</v>
      </c>
      <c r="I18" s="259">
        <v>3304696.0599999996</v>
      </c>
    </row>
    <row r="19" spans="1:14" ht="19.5" customHeight="1" x14ac:dyDescent="0.35">
      <c r="A19" s="255"/>
      <c r="B19" s="261"/>
      <c r="C19" s="261"/>
      <c r="D19" s="261"/>
      <c r="E19" s="258"/>
      <c r="F19" s="262"/>
      <c r="G19" s="258"/>
      <c r="H19" s="263"/>
      <c r="I19" s="263"/>
      <c r="J19" s="264"/>
    </row>
    <row r="20" spans="1:14" ht="14.25" customHeight="1" x14ac:dyDescent="0.35">
      <c r="A20" s="255"/>
      <c r="B20" s="261"/>
      <c r="C20" s="261"/>
      <c r="D20" s="261"/>
      <c r="E20" s="261"/>
      <c r="F20" s="261"/>
      <c r="G20" s="261"/>
      <c r="H20" s="265"/>
      <c r="I20" s="265"/>
      <c r="J20" s="264"/>
    </row>
    <row r="21" spans="1:14" ht="19.5" x14ac:dyDescent="0.4">
      <c r="A21" s="257" t="s">
        <v>143</v>
      </c>
      <c r="B21" s="261"/>
      <c r="C21" s="261"/>
      <c r="D21" s="261"/>
      <c r="E21" s="261"/>
      <c r="F21" s="261"/>
      <c r="G21" s="266"/>
      <c r="H21" s="261"/>
      <c r="I21" s="261"/>
      <c r="J21" s="267"/>
    </row>
    <row r="22" spans="1:14" ht="18" x14ac:dyDescent="0.35">
      <c r="A22" s="261"/>
      <c r="B22" s="261"/>
      <c r="C22" s="268" t="s">
        <v>144</v>
      </c>
      <c r="D22" s="261"/>
      <c r="E22" s="261"/>
      <c r="F22" s="261"/>
      <c r="G22" s="269">
        <v>191828</v>
      </c>
      <c r="H22" s="270">
        <v>191828</v>
      </c>
      <c r="I22" s="270">
        <v>0</v>
      </c>
      <c r="J22" s="267"/>
    </row>
    <row r="23" spans="1:14" ht="18" x14ac:dyDescent="0.35">
      <c r="A23" s="261"/>
      <c r="B23" s="261"/>
      <c r="C23" s="268"/>
      <c r="D23" s="261"/>
      <c r="E23" s="261"/>
      <c r="F23" s="261"/>
      <c r="G23" s="269"/>
      <c r="H23" s="270"/>
      <c r="I23" s="270"/>
      <c r="J23" s="267"/>
    </row>
    <row r="24" spans="1:14" s="275" customFormat="1" ht="19.5" x14ac:dyDescent="0.4">
      <c r="A24" s="271" t="s">
        <v>145</v>
      </c>
      <c r="B24" s="271"/>
      <c r="C24" s="272"/>
      <c r="D24" s="271"/>
      <c r="E24" s="271"/>
      <c r="F24" s="271"/>
      <c r="G24" s="273">
        <f>G18-G16-G22</f>
        <v>115384.23000000045</v>
      </c>
      <c r="H24" s="273">
        <f>H18-H16-H22</f>
        <v>-1300351</v>
      </c>
      <c r="I24" s="273">
        <f>I18-I16-I22</f>
        <v>1415735.2299999997</v>
      </c>
      <c r="J24" s="274"/>
      <c r="M24" s="353"/>
    </row>
    <row r="25" spans="1:14" s="275" customFormat="1" ht="18.95" customHeight="1" x14ac:dyDescent="0.3">
      <c r="A25" s="272" t="s">
        <v>146</v>
      </c>
      <c r="B25" s="272"/>
      <c r="C25" s="272"/>
      <c r="D25" s="272"/>
      <c r="E25" s="272"/>
      <c r="F25" s="272"/>
      <c r="G25" s="276">
        <f>G24-G26</f>
        <v>29944.230000000447</v>
      </c>
      <c r="H25" s="277">
        <f>H24-H26</f>
        <v>-1385791</v>
      </c>
      <c r="I25" s="277">
        <f>I24-I26</f>
        <v>1415735.2299999997</v>
      </c>
      <c r="J25" s="278"/>
      <c r="M25" s="353"/>
      <c r="N25" s="354"/>
    </row>
    <row r="26" spans="1:14" s="275" customFormat="1" ht="15" x14ac:dyDescent="0.3">
      <c r="A26" s="272" t="s">
        <v>147</v>
      </c>
      <c r="B26" s="272"/>
      <c r="C26" s="272"/>
      <c r="D26" s="272"/>
      <c r="E26" s="272"/>
      <c r="F26" s="272"/>
      <c r="G26" s="276">
        <f>H26+I26</f>
        <v>85440</v>
      </c>
      <c r="H26" s="277">
        <v>85440</v>
      </c>
      <c r="I26" s="277">
        <v>0</v>
      </c>
      <c r="J26" s="278"/>
      <c r="M26" s="355"/>
      <c r="N26" s="354"/>
    </row>
    <row r="27" spans="1:14" s="275" customFormat="1" x14ac:dyDescent="0.2">
      <c r="A27" s="278"/>
      <c r="B27" s="278"/>
      <c r="C27" s="278"/>
      <c r="D27" s="278"/>
      <c r="E27" s="278"/>
      <c r="F27" s="278"/>
      <c r="G27" s="278"/>
      <c r="H27" s="278"/>
      <c r="I27" s="278"/>
      <c r="J27" s="278"/>
      <c r="M27" s="353"/>
      <c r="N27" s="354"/>
    </row>
    <row r="28" spans="1:14" s="275" customFormat="1" ht="16.5" x14ac:dyDescent="0.35">
      <c r="A28" s="271" t="s">
        <v>148</v>
      </c>
      <c r="B28" s="271" t="s">
        <v>149</v>
      </c>
      <c r="C28" s="271"/>
      <c r="D28" s="279"/>
      <c r="E28" s="279"/>
      <c r="F28" s="280"/>
      <c r="G28" s="273"/>
      <c r="H28" s="281"/>
      <c r="I28" s="280"/>
      <c r="J28" s="282"/>
      <c r="M28" s="353"/>
      <c r="N28" s="354"/>
    </row>
    <row r="29" spans="1:14" s="275" customFormat="1" ht="16.5" customHeight="1" x14ac:dyDescent="0.3">
      <c r="A29" s="271"/>
      <c r="B29" s="271"/>
      <c r="C29" s="390" t="s">
        <v>150</v>
      </c>
      <c r="D29" s="390"/>
      <c r="E29" s="390"/>
      <c r="F29" s="280"/>
      <c r="G29" s="283">
        <f>G30+G31</f>
        <v>29944.23</v>
      </c>
      <c r="H29" s="281"/>
      <c r="I29" s="280"/>
      <c r="J29" s="282"/>
      <c r="M29" s="353"/>
    </row>
    <row r="30" spans="1:14" s="275" customFormat="1" ht="18.75" x14ac:dyDescent="0.4">
      <c r="A30" s="284"/>
      <c r="B30" s="284"/>
      <c r="C30" s="285"/>
      <c r="D30" s="286"/>
      <c r="E30" s="287" t="s">
        <v>151</v>
      </c>
      <c r="F30" s="288" t="s">
        <v>152</v>
      </c>
      <c r="G30" s="289">
        <v>23955</v>
      </c>
      <c r="H30" s="281"/>
      <c r="I30" s="280"/>
    </row>
    <row r="31" spans="1:14" s="275" customFormat="1" ht="18.75" x14ac:dyDescent="0.4">
      <c r="A31" s="284"/>
      <c r="B31" s="284"/>
      <c r="C31" s="290"/>
      <c r="D31" s="286"/>
      <c r="E31" s="291"/>
      <c r="F31" s="288" t="s">
        <v>153</v>
      </c>
      <c r="G31" s="289">
        <v>5989.23</v>
      </c>
      <c r="H31" s="281"/>
      <c r="I31" s="280"/>
    </row>
    <row r="32" spans="1:14" s="275" customFormat="1" ht="18.75" x14ac:dyDescent="0.4">
      <c r="A32" s="284"/>
      <c r="B32" s="292"/>
      <c r="C32" s="390" t="s">
        <v>154</v>
      </c>
      <c r="D32" s="390"/>
      <c r="E32" s="390"/>
      <c r="F32" s="390"/>
      <c r="G32" s="283">
        <f>G26</f>
        <v>85440</v>
      </c>
      <c r="H32" s="281"/>
      <c r="I32" s="280"/>
    </row>
    <row r="33" spans="1:10" ht="20.25" customHeight="1" x14ac:dyDescent="0.3">
      <c r="A33" s="293"/>
      <c r="B33" s="391" t="s">
        <v>323</v>
      </c>
      <c r="C33" s="391"/>
      <c r="D33" s="391"/>
      <c r="E33" s="391"/>
      <c r="F33" s="391"/>
      <c r="G33" s="58">
        <v>165195</v>
      </c>
      <c r="H33" s="293"/>
      <c r="I33" s="293"/>
      <c r="J33" s="133"/>
    </row>
    <row r="34" spans="1:10" ht="38.25" customHeight="1" x14ac:dyDescent="0.2">
      <c r="A34" s="392" t="s">
        <v>214</v>
      </c>
      <c r="B34" s="392"/>
      <c r="C34" s="392"/>
      <c r="D34" s="392"/>
      <c r="E34" s="392"/>
      <c r="F34" s="392"/>
      <c r="G34" s="392"/>
      <c r="H34" s="392"/>
      <c r="I34" s="392"/>
      <c r="J34" s="13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300000</v>
      </c>
      <c r="G37" s="300">
        <v>282605</v>
      </c>
      <c r="H37" s="301"/>
      <c r="I37" s="302">
        <v>0.94201666666666661</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694775</v>
      </c>
      <c r="G41" s="300">
        <v>694775</v>
      </c>
      <c r="H41" s="301"/>
      <c r="I41" s="302">
        <v>1</v>
      </c>
      <c r="J41" s="138"/>
    </row>
    <row r="42" spans="1:10" ht="16.5" x14ac:dyDescent="0.35">
      <c r="A42" s="298" t="s">
        <v>164</v>
      </c>
      <c r="B42" s="255"/>
      <c r="C42" s="255"/>
      <c r="D42" s="248"/>
      <c r="E42" s="248"/>
      <c r="F42" s="300">
        <v>0</v>
      </c>
      <c r="G42" s="300">
        <v>0</v>
      </c>
      <c r="H42" s="301"/>
      <c r="I42" s="302" t="s">
        <v>233</v>
      </c>
      <c r="J42" s="138"/>
    </row>
    <row r="43" spans="1:10" hidden="1" x14ac:dyDescent="0.2">
      <c r="A43" s="385" t="s">
        <v>165</v>
      </c>
      <c r="B43" s="386"/>
      <c r="C43" s="386"/>
      <c r="D43" s="386"/>
      <c r="E43" s="386"/>
      <c r="F43" s="386"/>
      <c r="G43" s="386"/>
      <c r="H43" s="386"/>
      <c r="I43" s="386"/>
      <c r="J43" s="138"/>
    </row>
    <row r="44" spans="1:10" ht="27"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0</v>
      </c>
      <c r="F50" s="329">
        <v>9700</v>
      </c>
      <c r="G50" s="330">
        <v>9700</v>
      </c>
      <c r="H50" s="330">
        <f>E50+F50-G50</f>
        <v>0</v>
      </c>
      <c r="I50" s="331">
        <v>0</v>
      </c>
      <c r="J50" s="332"/>
    </row>
    <row r="51" spans="1:10" x14ac:dyDescent="0.2">
      <c r="A51" s="333"/>
      <c r="B51" s="334"/>
      <c r="C51" s="334" t="s">
        <v>2</v>
      </c>
      <c r="D51" s="334"/>
      <c r="E51" s="335">
        <v>31280.93</v>
      </c>
      <c r="F51" s="336">
        <v>225204</v>
      </c>
      <c r="G51" s="337">
        <v>137796.5</v>
      </c>
      <c r="H51" s="337">
        <f>E51+F51-G51</f>
        <v>118688.43</v>
      </c>
      <c r="I51" s="338">
        <v>114641.43</v>
      </c>
      <c r="J51" s="332"/>
    </row>
    <row r="52" spans="1:10" x14ac:dyDescent="0.2">
      <c r="A52" s="333"/>
      <c r="B52" s="334"/>
      <c r="C52" s="334" t="s">
        <v>153</v>
      </c>
      <c r="D52" s="334"/>
      <c r="E52" s="335">
        <v>23212.92</v>
      </c>
      <c r="F52" s="336">
        <v>39581.32</v>
      </c>
      <c r="G52" s="337">
        <v>0</v>
      </c>
      <c r="H52" s="337">
        <f>E52+F52-G52</f>
        <v>62794.239999999998</v>
      </c>
      <c r="I52" s="338">
        <v>62794.239999999998</v>
      </c>
      <c r="J52" s="332"/>
    </row>
    <row r="53" spans="1:10" x14ac:dyDescent="0.2">
      <c r="A53" s="333"/>
      <c r="B53" s="334"/>
      <c r="C53" s="334" t="s">
        <v>174</v>
      </c>
      <c r="D53" s="334"/>
      <c r="E53" s="335">
        <v>79295.13</v>
      </c>
      <c r="F53" s="336">
        <v>1053672</v>
      </c>
      <c r="G53" s="337">
        <v>694775</v>
      </c>
      <c r="H53" s="337">
        <f>E53+F53-G53</f>
        <v>438192.12999999989</v>
      </c>
      <c r="I53" s="338">
        <v>438192.13</v>
      </c>
      <c r="J53" s="332"/>
    </row>
    <row r="54" spans="1:10" ht="18.75" thickBot="1" x14ac:dyDescent="0.4">
      <c r="A54" s="339" t="s">
        <v>0</v>
      </c>
      <c r="B54" s="340"/>
      <c r="C54" s="340"/>
      <c r="D54" s="340"/>
      <c r="E54" s="341">
        <f>E50+E51+E52+E53</f>
        <v>133788.98000000001</v>
      </c>
      <c r="F54" s="342">
        <f>F50+F51+F52+F53</f>
        <v>1328157.32</v>
      </c>
      <c r="G54" s="343">
        <f>G50+G51+G52+G53</f>
        <v>842271.5</v>
      </c>
      <c r="H54" s="343">
        <f>H50+H51+H52+H53</f>
        <v>619674.79999999981</v>
      </c>
      <c r="I54" s="344">
        <f>SUM(I50:I53)</f>
        <v>615627.80000000005</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133" customFormat="1" x14ac:dyDescent="0.2"/>
    <row r="69" s="133" customFormat="1" x14ac:dyDescent="0.2"/>
    <row r="70" s="133" customFormat="1" x14ac:dyDescent="0.2"/>
    <row r="71" s="133" customFormat="1" x14ac:dyDescent="0.2"/>
    <row r="72" s="133" customFormat="1" x14ac:dyDescent="0.2"/>
    <row r="73" s="133" customFormat="1" x14ac:dyDescent="0.2"/>
    <row r="74" s="133" customFormat="1" x14ac:dyDescent="0.2"/>
    <row r="75" s="133" customFormat="1" x14ac:dyDescent="0.2"/>
    <row r="76" s="133" customFormat="1" x14ac:dyDescent="0.2"/>
    <row r="77" s="133" customFormat="1" x14ac:dyDescent="0.2"/>
    <row r="78" s="133" customFormat="1" x14ac:dyDescent="0.2"/>
    <row r="79" s="133" customFormat="1" x14ac:dyDescent="0.2"/>
    <row r="80" s="133" customFormat="1" x14ac:dyDescent="0.2"/>
    <row r="81" s="133" customFormat="1" x14ac:dyDescent="0.2"/>
    <row r="82" s="133" customFormat="1" x14ac:dyDescent="0.2"/>
    <row r="83" s="133" customFormat="1" x14ac:dyDescent="0.2"/>
    <row r="84" s="133" customFormat="1" x14ac:dyDescent="0.2"/>
    <row r="85" s="133" customFormat="1" x14ac:dyDescent="0.2"/>
    <row r="86" s="133" customFormat="1" x14ac:dyDescent="0.2"/>
    <row r="87" s="133" customFormat="1" x14ac:dyDescent="0.2"/>
    <row r="88" s="133" customFormat="1" x14ac:dyDescent="0.2"/>
    <row r="89" s="133" customFormat="1" x14ac:dyDescent="0.2"/>
    <row r="90" s="133" customFormat="1" x14ac:dyDescent="0.2"/>
    <row r="91" s="133" customFormat="1" x14ac:dyDescent="0.2"/>
    <row r="92" s="133" customFormat="1" x14ac:dyDescent="0.2"/>
    <row r="93" s="133" customFormat="1" x14ac:dyDescent="0.2"/>
    <row r="94" s="133" customFormat="1" x14ac:dyDescent="0.2"/>
    <row r="95" s="133" customFormat="1" x14ac:dyDescent="0.2"/>
    <row r="96" s="133" customFormat="1" x14ac:dyDescent="0.2"/>
    <row r="97" s="133" customFormat="1" x14ac:dyDescent="0.2"/>
    <row r="98" s="133" customFormat="1" x14ac:dyDescent="0.2"/>
    <row r="100" s="133" customFormat="1" x14ac:dyDescent="0.2"/>
    <row r="101" s="133" customFormat="1" x14ac:dyDescent="0.2"/>
    <row r="102" s="133" customFormat="1" x14ac:dyDescent="0.2"/>
    <row r="103" s="133" customFormat="1" x14ac:dyDescent="0.2"/>
    <row r="104" s="133" customFormat="1" x14ac:dyDescent="0.2"/>
    <row r="106" s="133" customFormat="1" x14ac:dyDescent="0.2"/>
    <row r="107" s="133" customFormat="1" x14ac:dyDescent="0.2"/>
    <row r="108" s="133" customFormat="1" x14ac:dyDescent="0.2"/>
    <row r="110" s="133" customFormat="1" x14ac:dyDescent="0.2"/>
    <row r="111" s="133" customFormat="1" x14ac:dyDescent="0.2"/>
    <row r="113" s="133" customFormat="1" x14ac:dyDescent="0.2"/>
    <row r="114" s="133" customFormat="1" x14ac:dyDescent="0.2"/>
    <row r="115" s="133" customFormat="1" x14ac:dyDescent="0.2"/>
    <row r="116" s="133" customFormat="1" x14ac:dyDescent="0.2"/>
    <row r="117" s="133" customFormat="1" x14ac:dyDescent="0.2"/>
    <row r="118" s="133" customFormat="1" x14ac:dyDescent="0.2"/>
    <row r="120" s="133" customFormat="1" x14ac:dyDescent="0.2"/>
    <row r="121" s="133" customFormat="1" x14ac:dyDescent="0.2"/>
    <row r="124" s="133" customFormat="1" x14ac:dyDescent="0.2"/>
    <row r="125" s="133" customFormat="1" x14ac:dyDescent="0.2"/>
    <row r="126" s="133" customFormat="1" x14ac:dyDescent="0.2"/>
    <row r="127" s="133" customFormat="1" x14ac:dyDescent="0.2"/>
    <row r="128" s="133" customFormat="1" x14ac:dyDescent="0.2"/>
    <row r="131" s="133" customFormat="1" x14ac:dyDescent="0.2"/>
    <row r="132" s="133" customFormat="1" x14ac:dyDescent="0.2"/>
    <row r="134" s="133" customFormat="1" x14ac:dyDescent="0.2"/>
    <row r="135" s="133" customFormat="1" x14ac:dyDescent="0.2"/>
    <row r="136" s="133" customFormat="1" x14ac:dyDescent="0.2"/>
    <row r="137" s="133" customFormat="1" x14ac:dyDescent="0.2"/>
    <row r="139" s="133" customFormat="1" x14ac:dyDescent="0.2"/>
    <row r="142" s="133" customFormat="1" x14ac:dyDescent="0.2"/>
    <row r="143" s="133" customFormat="1" x14ac:dyDescent="0.2"/>
    <row r="144" s="133" customFormat="1" x14ac:dyDescent="0.2"/>
    <row r="145" s="133" customFormat="1" x14ac:dyDescent="0.2"/>
    <row r="146" s="133" customFormat="1" x14ac:dyDescent="0.2"/>
    <row r="150" s="133" customFormat="1" x14ac:dyDescent="0.2"/>
    <row r="156" s="133" customFormat="1" x14ac:dyDescent="0.2"/>
    <row r="161" s="133" customFormat="1" x14ac:dyDescent="0.2"/>
    <row r="162" s="133" customFormat="1" x14ac:dyDescent="0.2"/>
    <row r="163" s="133" customFormat="1" x14ac:dyDescent="0.2"/>
    <row r="164" s="133" customFormat="1" x14ac:dyDescent="0.2"/>
    <row r="165" s="133" customFormat="1" x14ac:dyDescent="0.2"/>
    <row r="166" s="133" customFormat="1" x14ac:dyDescent="0.2"/>
    <row r="167" s="133" customFormat="1" x14ac:dyDescent="0.2"/>
    <row r="168" s="133" customFormat="1" x14ac:dyDescent="0.2"/>
    <row r="169" s="133" customFormat="1" x14ac:dyDescent="0.2"/>
    <row r="170" s="133" customFormat="1" x14ac:dyDescent="0.2"/>
    <row r="171" s="133" customFormat="1" x14ac:dyDescent="0.2"/>
    <row r="172" s="133" customFormat="1" x14ac:dyDescent="0.2"/>
    <row r="173" s="133" customFormat="1" x14ac:dyDescent="0.2"/>
    <row r="174" s="133" customFormat="1" x14ac:dyDescent="0.2"/>
    <row r="175" s="133" customFormat="1" x14ac:dyDescent="0.2"/>
    <row r="176" s="133" customFormat="1" x14ac:dyDescent="0.2"/>
    <row r="177" s="133" customFormat="1" x14ac:dyDescent="0.2"/>
    <row r="178" s="133" customFormat="1" x14ac:dyDescent="0.2"/>
    <row r="179" s="133" customFormat="1" x14ac:dyDescent="0.2"/>
    <row r="180" s="133" customFormat="1" x14ac:dyDescent="0.2"/>
    <row r="181" s="133" customFormat="1" x14ac:dyDescent="0.2"/>
    <row r="183" s="133" customFormat="1" x14ac:dyDescent="0.2"/>
    <row r="184" s="133" customFormat="1" x14ac:dyDescent="0.2"/>
    <row r="185" s="133" customFormat="1" x14ac:dyDescent="0.2"/>
    <row r="186" s="133" customFormat="1" x14ac:dyDescent="0.2"/>
    <row r="187" s="133" customFormat="1" x14ac:dyDescent="0.2"/>
    <row r="188" s="133" customFormat="1" x14ac:dyDescent="0.2"/>
    <row r="194" s="133" customFormat="1" x14ac:dyDescent="0.2"/>
    <row r="196" s="133" customFormat="1" x14ac:dyDescent="0.2"/>
    <row r="197" s="133" customFormat="1" x14ac:dyDescent="0.2"/>
    <row r="198" s="133" customFormat="1" x14ac:dyDescent="0.2"/>
    <row r="199" s="133" customFormat="1" x14ac:dyDescent="0.2"/>
    <row r="200" s="133" customFormat="1" x14ac:dyDescent="0.2"/>
    <row r="201" s="133" customFormat="1" x14ac:dyDescent="0.2"/>
    <row r="203" s="133" customFormat="1" x14ac:dyDescent="0.2"/>
    <row r="204" s="133" customFormat="1" x14ac:dyDescent="0.2"/>
    <row r="205" s="133" customFormat="1" x14ac:dyDescent="0.2"/>
    <row r="211" s="133" customFormat="1" x14ac:dyDescent="0.2"/>
    <row r="212" s="133" customFormat="1" x14ac:dyDescent="0.2"/>
    <row r="213" s="133" customFormat="1" x14ac:dyDescent="0.2"/>
    <row r="214" s="133" customFormat="1" x14ac:dyDescent="0.2"/>
    <row r="215" s="133" customFormat="1" x14ac:dyDescent="0.2"/>
    <row r="216" s="133" customFormat="1" x14ac:dyDescent="0.2"/>
    <row r="217" s="133" customFormat="1" x14ac:dyDescent="0.2"/>
    <row r="218" s="133" customFormat="1" x14ac:dyDescent="0.2"/>
    <row r="219" s="133" customFormat="1" x14ac:dyDescent="0.2"/>
    <row r="220" s="133" customFormat="1" x14ac:dyDescent="0.2"/>
    <row r="222" s="133" customFormat="1" x14ac:dyDescent="0.2"/>
    <row r="223" s="133" customFormat="1" x14ac:dyDescent="0.2"/>
    <row r="224" s="133" customFormat="1" x14ac:dyDescent="0.2"/>
    <row r="225" s="133" customFormat="1" x14ac:dyDescent="0.2"/>
    <row r="226" s="133" customFormat="1" x14ac:dyDescent="0.2"/>
    <row r="227" s="133" customFormat="1" x14ac:dyDescent="0.2"/>
    <row r="228" s="133" customFormat="1" x14ac:dyDescent="0.2"/>
    <row r="229" s="133" customFormat="1" x14ac:dyDescent="0.2"/>
    <row r="230" s="133" customFormat="1" x14ac:dyDescent="0.2"/>
    <row r="231" s="133" customFormat="1" x14ac:dyDescent="0.2"/>
    <row r="232" s="133" customFormat="1" x14ac:dyDescent="0.2"/>
    <row r="233" s="133" customFormat="1" x14ac:dyDescent="0.2"/>
    <row r="234" s="133" customFormat="1" x14ac:dyDescent="0.2"/>
    <row r="235" s="133" customFormat="1" x14ac:dyDescent="0.2"/>
    <row r="236" s="133" customFormat="1" x14ac:dyDescent="0.2"/>
    <row r="240" s="133" customFormat="1" x14ac:dyDescent="0.2"/>
    <row r="250" s="133" customFormat="1" x14ac:dyDescent="0.2"/>
  </sheetData>
  <mergeCells count="22">
    <mergeCell ref="A2:D2"/>
    <mergeCell ref="E2:I2"/>
    <mergeCell ref="E3:I3"/>
    <mergeCell ref="E4:I4"/>
    <mergeCell ref="E5:I5"/>
    <mergeCell ref="C6:G6"/>
    <mergeCell ref="H6:I6"/>
    <mergeCell ref="E7:I7"/>
    <mergeCell ref="E11:F11"/>
    <mergeCell ref="E12:F12"/>
    <mergeCell ref="E13:F13"/>
    <mergeCell ref="H13:I13"/>
    <mergeCell ref="E16:F16"/>
    <mergeCell ref="E18:F18"/>
    <mergeCell ref="C29:E29"/>
    <mergeCell ref="H45:I45"/>
    <mergeCell ref="F47:F48"/>
    <mergeCell ref="C32:F32"/>
    <mergeCell ref="B33:F33"/>
    <mergeCell ref="A34:I34"/>
    <mergeCell ref="A43:I43"/>
    <mergeCell ref="B44:I44"/>
  </mergeCells>
  <printOptions horizontalCentered="1"/>
  <pageMargins left="0.78740157480314965" right="0" top="0.59055118110236227" bottom="0.59055118110236227" header="0.51181102362204722" footer="0.51181102362204722"/>
  <pageSetup paperSize="9" scale="83" firstPageNumber="295"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colBreaks count="1" manualBreakCount="1">
    <brk id="9"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topLeftCell="A22" zoomScaleNormal="85"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107</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291</v>
      </c>
      <c r="F4" s="396"/>
      <c r="G4" s="396"/>
      <c r="H4" s="396"/>
      <c r="I4" s="396"/>
    </row>
    <row r="5" spans="1:10" ht="7.5" customHeight="1" x14ac:dyDescent="0.3">
      <c r="A5" s="242"/>
      <c r="E5" s="395" t="s">
        <v>131</v>
      </c>
      <c r="F5" s="395"/>
      <c r="G5" s="395"/>
      <c r="H5" s="395"/>
      <c r="I5" s="395"/>
    </row>
    <row r="6" spans="1:10" ht="19.5" x14ac:dyDescent="0.4">
      <c r="A6" s="240" t="s">
        <v>40</v>
      </c>
      <c r="C6" s="401">
        <v>47654236</v>
      </c>
      <c r="D6" s="401"/>
      <c r="E6" s="401"/>
      <c r="F6" s="401"/>
      <c r="G6" s="401"/>
      <c r="H6" s="402" t="s">
        <v>292</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2330000</v>
      </c>
      <c r="F16" s="400"/>
      <c r="G16" s="258">
        <v>17012612.879999999</v>
      </c>
      <c r="H16" s="259">
        <v>16908419.879999999</v>
      </c>
      <c r="I16" s="259">
        <v>104193</v>
      </c>
    </row>
    <row r="17" spans="1:10" ht="20.25" customHeight="1" x14ac:dyDescent="0.35">
      <c r="A17" s="255"/>
      <c r="E17" s="260"/>
      <c r="F17" s="260"/>
      <c r="G17" s="260"/>
      <c r="H17" s="260"/>
      <c r="I17" s="260"/>
    </row>
    <row r="18" spans="1:10" ht="19.5" x14ac:dyDescent="0.4">
      <c r="A18" s="257" t="s">
        <v>142</v>
      </c>
      <c r="B18" s="261"/>
      <c r="C18" s="261"/>
      <c r="D18" s="261"/>
      <c r="E18" s="399">
        <v>2349000</v>
      </c>
      <c r="F18" s="400"/>
      <c r="G18" s="258">
        <v>17013162.379999999</v>
      </c>
      <c r="H18" s="259">
        <v>16908969.379999999</v>
      </c>
      <c r="I18" s="259">
        <v>104193</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0</v>
      </c>
      <c r="H22" s="270">
        <v>0</v>
      </c>
      <c r="I22" s="270">
        <v>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549.5</v>
      </c>
      <c r="H24" s="273">
        <f>H18-H16-H22</f>
        <v>549.5</v>
      </c>
      <c r="I24" s="273">
        <f>I18-I16-I22</f>
        <v>0</v>
      </c>
      <c r="J24" s="274"/>
    </row>
    <row r="25" spans="1:10" s="275" customFormat="1" ht="18.95" customHeight="1" x14ac:dyDescent="0.3">
      <c r="A25" s="272" t="s">
        <v>146</v>
      </c>
      <c r="B25" s="272"/>
      <c r="C25" s="272"/>
      <c r="D25" s="272"/>
      <c r="E25" s="272"/>
      <c r="F25" s="272"/>
      <c r="G25" s="276">
        <f>G24-G26</f>
        <v>549.5</v>
      </c>
      <c r="H25" s="277">
        <f>H24-H26</f>
        <v>549.5</v>
      </c>
      <c r="I25" s="277">
        <f>I24-I26</f>
        <v>0</v>
      </c>
      <c r="J25" s="278"/>
    </row>
    <row r="26" spans="1:10" s="275" customFormat="1" ht="15" x14ac:dyDescent="0.3">
      <c r="A26" s="272" t="s">
        <v>147</v>
      </c>
      <c r="B26" s="272"/>
      <c r="C26" s="272"/>
      <c r="D26" s="272"/>
      <c r="E26" s="272"/>
      <c r="F26" s="272"/>
      <c r="G26" s="276">
        <f>H26+I26</f>
        <v>0</v>
      </c>
      <c r="H26" s="277">
        <v>0</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549.5</v>
      </c>
      <c r="H29" s="281"/>
      <c r="I29" s="280"/>
      <c r="J29" s="282"/>
    </row>
    <row r="30" spans="1:10" s="275" customFormat="1" ht="18.75" x14ac:dyDescent="0.4">
      <c r="A30" s="284"/>
      <c r="B30" s="284"/>
      <c r="C30" s="285"/>
      <c r="D30" s="286"/>
      <c r="E30" s="287" t="s">
        <v>151</v>
      </c>
      <c r="F30" s="288" t="s">
        <v>152</v>
      </c>
      <c r="G30" s="289">
        <v>0</v>
      </c>
      <c r="H30" s="281"/>
      <c r="I30" s="280"/>
    </row>
    <row r="31" spans="1:10" s="275" customFormat="1" ht="18.75" x14ac:dyDescent="0.4">
      <c r="A31" s="284"/>
      <c r="B31" s="284"/>
      <c r="C31" s="290"/>
      <c r="D31" s="286"/>
      <c r="E31" s="291"/>
      <c r="F31" s="288" t="s">
        <v>153</v>
      </c>
      <c r="G31" s="289">
        <v>549.5</v>
      </c>
      <c r="H31" s="281"/>
      <c r="I31" s="280"/>
    </row>
    <row r="32" spans="1:10" s="275" customFormat="1" ht="18.75" x14ac:dyDescent="0.4">
      <c r="A32" s="284"/>
      <c r="B32" s="292"/>
      <c r="C32" s="390" t="s">
        <v>154</v>
      </c>
      <c r="D32" s="390"/>
      <c r="E32" s="390"/>
      <c r="F32" s="390"/>
      <c r="G32" s="283">
        <f>G26</f>
        <v>0</v>
      </c>
      <c r="H32" s="281"/>
      <c r="I32" s="280"/>
    </row>
    <row r="33" spans="1:10" ht="20.25" customHeight="1" x14ac:dyDescent="0.3">
      <c r="A33" s="293"/>
      <c r="B33" s="391" t="s">
        <v>323</v>
      </c>
      <c r="C33" s="391"/>
      <c r="D33" s="391"/>
      <c r="E33" s="391"/>
      <c r="F33" s="391"/>
      <c r="G33" s="58">
        <v>384706.7</v>
      </c>
      <c r="H33" s="293"/>
      <c r="I33" s="293"/>
      <c r="J33" s="133"/>
    </row>
    <row r="34" spans="1:10" ht="38.25" customHeight="1" x14ac:dyDescent="0.2">
      <c r="A34" s="392"/>
      <c r="B34" s="392"/>
      <c r="C34" s="392"/>
      <c r="D34" s="392"/>
      <c r="E34" s="392"/>
      <c r="F34" s="392"/>
      <c r="G34" s="392"/>
      <c r="H34" s="392"/>
      <c r="I34" s="392"/>
      <c r="J34" s="13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0</v>
      </c>
      <c r="G37" s="300">
        <v>0</v>
      </c>
      <c r="H37" s="301"/>
      <c r="I37" s="302" t="s">
        <v>233</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122004</v>
      </c>
      <c r="G41" s="300">
        <v>122004</v>
      </c>
      <c r="H41" s="301"/>
      <c r="I41" s="302">
        <v>1</v>
      </c>
      <c r="J41" s="138"/>
    </row>
    <row r="42" spans="1:10" ht="16.5" x14ac:dyDescent="0.35">
      <c r="A42" s="298" t="s">
        <v>164</v>
      </c>
      <c r="B42" s="255"/>
      <c r="C42" s="255"/>
      <c r="D42" s="248"/>
      <c r="E42" s="248"/>
      <c r="F42" s="300">
        <v>0</v>
      </c>
      <c r="G42" s="300">
        <v>0</v>
      </c>
      <c r="H42" s="301"/>
      <c r="I42" s="302" t="s">
        <v>233</v>
      </c>
      <c r="J42" s="138"/>
    </row>
    <row r="43" spans="1:10" hidden="1" x14ac:dyDescent="0.2">
      <c r="A43" s="385" t="s">
        <v>165</v>
      </c>
      <c r="B43" s="386"/>
      <c r="C43" s="386"/>
      <c r="D43" s="386"/>
      <c r="E43" s="386"/>
      <c r="F43" s="386"/>
      <c r="G43" s="386"/>
      <c r="H43" s="386"/>
      <c r="I43" s="386"/>
      <c r="J43" s="138"/>
    </row>
    <row r="44" spans="1:10" ht="27"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43515</v>
      </c>
      <c r="F50" s="329">
        <v>10000</v>
      </c>
      <c r="G50" s="330">
        <v>0</v>
      </c>
      <c r="H50" s="330">
        <f>E50+F50-G50</f>
        <v>53515</v>
      </c>
      <c r="I50" s="331">
        <v>53515</v>
      </c>
      <c r="J50" s="332"/>
    </row>
    <row r="51" spans="1:10" x14ac:dyDescent="0.2">
      <c r="A51" s="333"/>
      <c r="B51" s="334"/>
      <c r="C51" s="334" t="s">
        <v>2</v>
      </c>
      <c r="D51" s="334"/>
      <c r="E51" s="335">
        <v>62119.42</v>
      </c>
      <c r="F51" s="336">
        <v>157732.31</v>
      </c>
      <c r="G51" s="337">
        <v>149490</v>
      </c>
      <c r="H51" s="337">
        <f>E51+F51-G51</f>
        <v>70361.729999999981</v>
      </c>
      <c r="I51" s="338">
        <v>59732.87</v>
      </c>
      <c r="J51" s="332"/>
    </row>
    <row r="52" spans="1:10" x14ac:dyDescent="0.2">
      <c r="A52" s="333"/>
      <c r="B52" s="334"/>
      <c r="C52" s="334" t="s">
        <v>153</v>
      </c>
      <c r="D52" s="334"/>
      <c r="E52" s="335">
        <v>790231.62</v>
      </c>
      <c r="F52" s="336">
        <v>131539.25</v>
      </c>
      <c r="G52" s="337">
        <v>732000</v>
      </c>
      <c r="H52" s="337">
        <f>E52+F52-G52</f>
        <v>189770.87</v>
      </c>
      <c r="I52" s="338">
        <v>189770.87</v>
      </c>
      <c r="J52" s="332"/>
    </row>
    <row r="53" spans="1:10" x14ac:dyDescent="0.2">
      <c r="A53" s="333"/>
      <c r="B53" s="334"/>
      <c r="C53" s="334" t="s">
        <v>174</v>
      </c>
      <c r="D53" s="334"/>
      <c r="E53" s="335">
        <v>394029.59</v>
      </c>
      <c r="F53" s="336">
        <v>882204</v>
      </c>
      <c r="G53" s="337">
        <v>1274107</v>
      </c>
      <c r="H53" s="337">
        <f>E53+F53-G53</f>
        <v>2126.5900000000838</v>
      </c>
      <c r="I53" s="338">
        <v>2126.59</v>
      </c>
      <c r="J53" s="332"/>
    </row>
    <row r="54" spans="1:10" ht="18.75" thickBot="1" x14ac:dyDescent="0.4">
      <c r="A54" s="339" t="s">
        <v>0</v>
      </c>
      <c r="B54" s="340"/>
      <c r="C54" s="340"/>
      <c r="D54" s="340"/>
      <c r="E54" s="341">
        <f>E50+E51+E52+E53</f>
        <v>1289895.6300000001</v>
      </c>
      <c r="F54" s="342">
        <f>F50+F51+F52+F53</f>
        <v>1181475.56</v>
      </c>
      <c r="G54" s="343">
        <f>G50+G51+G52+G53</f>
        <v>2155597</v>
      </c>
      <c r="H54" s="343">
        <f>H50+H51+H52+H53</f>
        <v>315774.19000000006</v>
      </c>
      <c r="I54" s="344">
        <f>SUM(I50:I53)</f>
        <v>305145.33</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A2:D2"/>
    <mergeCell ref="E2:I2"/>
    <mergeCell ref="E3:I3"/>
    <mergeCell ref="E4:I4"/>
    <mergeCell ref="E5:I5"/>
    <mergeCell ref="C6:G6"/>
    <mergeCell ref="H6:I6"/>
    <mergeCell ref="E7:I7"/>
    <mergeCell ref="E11:F11"/>
    <mergeCell ref="E12:F12"/>
    <mergeCell ref="E13:F13"/>
    <mergeCell ref="H13:I13"/>
    <mergeCell ref="E16:F16"/>
    <mergeCell ref="E18:F18"/>
    <mergeCell ref="C29:E29"/>
    <mergeCell ref="H45:I45"/>
    <mergeCell ref="F47:F48"/>
    <mergeCell ref="C32:F32"/>
    <mergeCell ref="B33:F33"/>
    <mergeCell ref="A34:I34"/>
    <mergeCell ref="A43:I43"/>
    <mergeCell ref="B44:I44"/>
  </mergeCells>
  <printOptions horizontalCentered="1"/>
  <pageMargins left="0.78740157480314965" right="0" top="0.59055118110236227" bottom="0.59055118110236227" header="0.51181102362204722" footer="0.51181102362204722"/>
  <pageSetup paperSize="9" scale="83" firstPageNumber="296"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topLeftCell="A7" zoomScaleNormal="100"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43</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238</v>
      </c>
      <c r="F4" s="396"/>
      <c r="G4" s="396"/>
      <c r="H4" s="396"/>
      <c r="I4" s="396"/>
    </row>
    <row r="5" spans="1:10" ht="7.5" customHeight="1" x14ac:dyDescent="0.3">
      <c r="A5" s="242"/>
      <c r="E5" s="395" t="s">
        <v>131</v>
      </c>
      <c r="F5" s="395"/>
      <c r="G5" s="395"/>
      <c r="H5" s="395"/>
      <c r="I5" s="395"/>
    </row>
    <row r="6" spans="1:10" ht="19.5" x14ac:dyDescent="0.4">
      <c r="A6" s="240" t="s">
        <v>40</v>
      </c>
      <c r="C6" s="401">
        <v>601683</v>
      </c>
      <c r="D6" s="401"/>
      <c r="E6" s="401"/>
      <c r="F6" s="401"/>
      <c r="G6" s="401"/>
      <c r="H6" s="402" t="s">
        <v>239</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6827000</v>
      </c>
      <c r="F16" s="400"/>
      <c r="G16" s="258">
        <v>44709820.600000009</v>
      </c>
      <c r="H16" s="259">
        <v>44023349.470000006</v>
      </c>
      <c r="I16" s="259">
        <v>686471.13000000012</v>
      </c>
    </row>
    <row r="17" spans="1:10" ht="20.25" customHeight="1" x14ac:dyDescent="0.35">
      <c r="A17" s="255"/>
      <c r="E17" s="260"/>
      <c r="F17" s="260"/>
      <c r="G17" s="260"/>
      <c r="H17" s="260"/>
      <c r="I17" s="260"/>
    </row>
    <row r="18" spans="1:10" ht="19.5" x14ac:dyDescent="0.4">
      <c r="A18" s="257" t="s">
        <v>142</v>
      </c>
      <c r="B18" s="261"/>
      <c r="C18" s="261"/>
      <c r="D18" s="261"/>
      <c r="E18" s="399">
        <v>6952000</v>
      </c>
      <c r="F18" s="400"/>
      <c r="G18" s="258">
        <v>44884435.989999995</v>
      </c>
      <c r="H18" s="259">
        <v>43997926.449999996</v>
      </c>
      <c r="I18" s="259">
        <v>886509.54</v>
      </c>
    </row>
    <row r="19" spans="1:10" ht="19.5" hidden="1" customHeight="1" x14ac:dyDescent="0.35">
      <c r="A19" s="255"/>
      <c r="B19" s="261"/>
      <c r="C19" s="261"/>
      <c r="D19" s="261"/>
      <c r="E19" s="258"/>
      <c r="F19" s="262"/>
      <c r="G19" s="258"/>
      <c r="H19" s="263"/>
      <c r="I19" s="263"/>
      <c r="J19" s="264"/>
    </row>
    <row r="20" spans="1:10" ht="2.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0</v>
      </c>
      <c r="H22" s="270">
        <v>0</v>
      </c>
      <c r="I22" s="270">
        <v>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174615.38999998569</v>
      </c>
      <c r="H24" s="273">
        <f>H18-H16-H22</f>
        <v>-25423.020000010729</v>
      </c>
      <c r="I24" s="273">
        <f>I18-I16-I22</f>
        <v>200038.40999999992</v>
      </c>
      <c r="J24" s="274"/>
    </row>
    <row r="25" spans="1:10" s="275" customFormat="1" ht="18.95" customHeight="1" x14ac:dyDescent="0.3">
      <c r="A25" s="272" t="s">
        <v>146</v>
      </c>
      <c r="B25" s="272"/>
      <c r="C25" s="272"/>
      <c r="D25" s="272"/>
      <c r="E25" s="272"/>
      <c r="F25" s="272"/>
      <c r="G25" s="276">
        <f>G24-G26</f>
        <v>99309.989999985701</v>
      </c>
      <c r="H25" s="277">
        <f>H24-H26</f>
        <v>-100728.42000001072</v>
      </c>
      <c r="I25" s="277">
        <f>I24-I26</f>
        <v>200038.40999999992</v>
      </c>
      <c r="J25" s="278"/>
    </row>
    <row r="26" spans="1:10" s="275" customFormat="1" ht="15" x14ac:dyDescent="0.3">
      <c r="A26" s="272" t="s">
        <v>147</v>
      </c>
      <c r="B26" s="272"/>
      <c r="C26" s="272"/>
      <c r="D26" s="272"/>
      <c r="E26" s="272"/>
      <c r="F26" s="272"/>
      <c r="G26" s="276">
        <f>H26+I26</f>
        <v>75305.399999999994</v>
      </c>
      <c r="H26" s="277">
        <v>75305.399999999994</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99309.99</v>
      </c>
      <c r="H29" s="281"/>
      <c r="I29" s="280"/>
      <c r="J29" s="282"/>
    </row>
    <row r="30" spans="1:10" s="275" customFormat="1" ht="18.75" x14ac:dyDescent="0.4">
      <c r="A30" s="284"/>
      <c r="B30" s="284"/>
      <c r="C30" s="285"/>
      <c r="D30" s="286"/>
      <c r="E30" s="287" t="s">
        <v>151</v>
      </c>
      <c r="F30" s="288" t="s">
        <v>152</v>
      </c>
      <c r="G30" s="289">
        <v>2000</v>
      </c>
      <c r="H30" s="281"/>
      <c r="I30" s="280"/>
    </row>
    <row r="31" spans="1:10" s="275" customFormat="1" ht="18.75" x14ac:dyDescent="0.4">
      <c r="A31" s="284"/>
      <c r="B31" s="284"/>
      <c r="C31" s="290"/>
      <c r="D31" s="286"/>
      <c r="E31" s="291"/>
      <c r="F31" s="288" t="s">
        <v>153</v>
      </c>
      <c r="G31" s="289">
        <v>97309.99</v>
      </c>
      <c r="H31" s="281"/>
      <c r="I31" s="280"/>
    </row>
    <row r="32" spans="1:10" s="275" customFormat="1" ht="18.75" x14ac:dyDescent="0.4">
      <c r="A32" s="284"/>
      <c r="B32" s="292"/>
      <c r="C32" s="390" t="s">
        <v>154</v>
      </c>
      <c r="D32" s="390"/>
      <c r="E32" s="390"/>
      <c r="F32" s="390"/>
      <c r="G32" s="283">
        <f>G26</f>
        <v>75305.399999999994</v>
      </c>
      <c r="H32" s="281"/>
      <c r="I32" s="280"/>
    </row>
    <row r="33" spans="1:10" ht="20.25" customHeight="1" x14ac:dyDescent="0.3">
      <c r="A33" s="293"/>
      <c r="B33" s="391" t="s">
        <v>323</v>
      </c>
      <c r="C33" s="391"/>
      <c r="D33" s="391"/>
      <c r="E33" s="391"/>
      <c r="F33" s="391"/>
      <c r="G33" s="58">
        <v>75305.039999999994</v>
      </c>
      <c r="H33" s="293"/>
      <c r="I33" s="58"/>
      <c r="J33" s="229"/>
    </row>
    <row r="34" spans="1:10" ht="45" customHeight="1" x14ac:dyDescent="0.2">
      <c r="A34" s="392" t="s">
        <v>201</v>
      </c>
      <c r="B34" s="392"/>
      <c r="C34" s="392"/>
      <c r="D34" s="392"/>
      <c r="E34" s="392"/>
      <c r="F34" s="392"/>
      <c r="G34" s="392"/>
      <c r="H34" s="392"/>
      <c r="I34" s="392"/>
      <c r="J34" s="138"/>
    </row>
    <row r="35" spans="1:10" ht="67.7" customHeight="1" x14ac:dyDescent="0.2">
      <c r="A35" s="403" t="s">
        <v>326</v>
      </c>
      <c r="B35" s="404"/>
      <c r="C35" s="404"/>
      <c r="D35" s="404"/>
      <c r="E35" s="404"/>
      <c r="F35" s="404"/>
      <c r="G35" s="404"/>
      <c r="H35" s="404"/>
      <c r="I35" s="404"/>
      <c r="J35" s="138"/>
    </row>
    <row r="36" spans="1:10" ht="18.75" x14ac:dyDescent="0.4">
      <c r="A36" s="253" t="s">
        <v>155</v>
      </c>
      <c r="B36" s="253" t="s">
        <v>156</v>
      </c>
      <c r="C36" s="253"/>
      <c r="D36" s="294"/>
      <c r="E36" s="256"/>
      <c r="F36" s="296" t="s">
        <v>157</v>
      </c>
      <c r="G36" s="250" t="s">
        <v>134</v>
      </c>
      <c r="H36" s="248"/>
      <c r="I36" s="297" t="s">
        <v>158</v>
      </c>
      <c r="J36" s="138"/>
    </row>
    <row r="37" spans="1:10" ht="16.5" x14ac:dyDescent="0.35">
      <c r="A37" s="298" t="s">
        <v>159</v>
      </c>
      <c r="B37" s="299"/>
      <c r="C37" s="255"/>
      <c r="D37" s="299"/>
      <c r="E37" s="256"/>
      <c r="F37" s="300">
        <v>0</v>
      </c>
      <c r="G37" s="300">
        <v>0</v>
      </c>
      <c r="H37" s="301"/>
      <c r="I37" s="302" t="s">
        <v>233</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639631</v>
      </c>
      <c r="G41" s="300">
        <v>639631</v>
      </c>
      <c r="H41" s="301"/>
      <c r="I41" s="302">
        <v>1</v>
      </c>
      <c r="J41" s="138"/>
    </row>
    <row r="42" spans="1:10" ht="16.5" x14ac:dyDescent="0.35">
      <c r="A42" s="298" t="s">
        <v>164</v>
      </c>
      <c r="B42" s="255"/>
      <c r="C42" s="255"/>
      <c r="D42" s="248"/>
      <c r="E42" s="248"/>
      <c r="F42" s="300">
        <v>0</v>
      </c>
      <c r="G42" s="300">
        <v>0</v>
      </c>
      <c r="H42" s="301"/>
      <c r="I42" s="302" t="s">
        <v>233</v>
      </c>
      <c r="J42" s="138"/>
    </row>
    <row r="43" spans="1:10" hidden="1" x14ac:dyDescent="0.2">
      <c r="A43" s="385" t="s">
        <v>165</v>
      </c>
      <c r="B43" s="386"/>
      <c r="C43" s="386"/>
      <c r="D43" s="386"/>
      <c r="E43" s="386"/>
      <c r="F43" s="386"/>
      <c r="G43" s="386"/>
      <c r="H43" s="386"/>
      <c r="I43" s="386"/>
      <c r="J43" s="138"/>
    </row>
    <row r="44" spans="1:10" ht="18.95" hidden="1"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32900</v>
      </c>
      <c r="F50" s="329">
        <v>26500</v>
      </c>
      <c r="G50" s="330">
        <v>5000</v>
      </c>
      <c r="H50" s="330">
        <f>E50+F50-G50</f>
        <v>54400</v>
      </c>
      <c r="I50" s="331">
        <v>54400</v>
      </c>
      <c r="J50" s="332"/>
    </row>
    <row r="51" spans="1:10" x14ac:dyDescent="0.2">
      <c r="A51" s="333"/>
      <c r="B51" s="334"/>
      <c r="C51" s="334" t="s">
        <v>2</v>
      </c>
      <c r="D51" s="334"/>
      <c r="E51" s="335">
        <v>96327.33</v>
      </c>
      <c r="F51" s="336">
        <v>413448.41</v>
      </c>
      <c r="G51" s="337">
        <v>360683.4</v>
      </c>
      <c r="H51" s="337">
        <f>E51+F51-G51</f>
        <v>149092.33999999997</v>
      </c>
      <c r="I51" s="338">
        <v>152088.34</v>
      </c>
      <c r="J51" s="332"/>
    </row>
    <row r="52" spans="1:10" x14ac:dyDescent="0.2">
      <c r="A52" s="333"/>
      <c r="B52" s="334"/>
      <c r="C52" s="334" t="s">
        <v>153</v>
      </c>
      <c r="D52" s="334"/>
      <c r="E52" s="335">
        <v>304664.62</v>
      </c>
      <c r="F52" s="336">
        <v>289099.86</v>
      </c>
      <c r="G52" s="337">
        <v>350000</v>
      </c>
      <c r="H52" s="337">
        <f>E52+F52-G52</f>
        <v>243764.47999999998</v>
      </c>
      <c r="I52" s="338">
        <v>243764.48000000001</v>
      </c>
      <c r="J52" s="332"/>
    </row>
    <row r="53" spans="1:10" x14ac:dyDescent="0.2">
      <c r="A53" s="333"/>
      <c r="B53" s="334"/>
      <c r="C53" s="334" t="s">
        <v>174</v>
      </c>
      <c r="D53" s="334"/>
      <c r="E53" s="335">
        <v>80337.72</v>
      </c>
      <c r="F53" s="336">
        <v>1366912.5</v>
      </c>
      <c r="G53" s="337">
        <v>1298370.3</v>
      </c>
      <c r="H53" s="337">
        <f>E53+F53-G53</f>
        <v>148879.91999999993</v>
      </c>
      <c r="I53" s="338">
        <v>148879.92000000001</v>
      </c>
      <c r="J53" s="332"/>
    </row>
    <row r="54" spans="1:10" ht="18.75" thickBot="1" x14ac:dyDescent="0.4">
      <c r="A54" s="339" t="s">
        <v>0</v>
      </c>
      <c r="B54" s="340"/>
      <c r="C54" s="340"/>
      <c r="D54" s="340"/>
      <c r="E54" s="341">
        <f>E50+E51+E52+E53</f>
        <v>514229.67000000004</v>
      </c>
      <c r="F54" s="342">
        <f>F50+F51+F52+F53</f>
        <v>2095960.77</v>
      </c>
      <c r="G54" s="343">
        <f>G50+G51+G52+G53</f>
        <v>2014053.7000000002</v>
      </c>
      <c r="H54" s="343">
        <f>H50+H51+H52+H53</f>
        <v>596136.73999999987</v>
      </c>
      <c r="I54" s="344">
        <f>SUM(I50:I53)</f>
        <v>599132.74</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3">
    <mergeCell ref="E13:F13"/>
    <mergeCell ref="H13:I13"/>
    <mergeCell ref="E16:F16"/>
    <mergeCell ref="E18:F18"/>
    <mergeCell ref="C6:G6"/>
    <mergeCell ref="H6:I6"/>
    <mergeCell ref="E7:I7"/>
    <mergeCell ref="E11:F11"/>
    <mergeCell ref="E12:F12"/>
    <mergeCell ref="A2:D2"/>
    <mergeCell ref="E2:I2"/>
    <mergeCell ref="E3:I3"/>
    <mergeCell ref="E4:I4"/>
    <mergeCell ref="E5:I5"/>
    <mergeCell ref="A43:I43"/>
    <mergeCell ref="B44:I44"/>
    <mergeCell ref="H45:I45"/>
    <mergeCell ref="F47:F48"/>
    <mergeCell ref="C29:E29"/>
    <mergeCell ref="C32:F32"/>
    <mergeCell ref="B33:F33"/>
    <mergeCell ref="A34:I34"/>
    <mergeCell ref="A35:I35"/>
  </mergeCells>
  <printOptions horizontalCentered="1"/>
  <pageMargins left="0.78740157480314965" right="0" top="0.59055118110236227" bottom="0.59055118110236227" header="0.51181102362204722" footer="0.51181102362204722"/>
  <pageSetup paperSize="9" scale="83" firstPageNumber="270"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topLeftCell="A13" zoomScaleNormal="85"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110</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293</v>
      </c>
      <c r="F4" s="396"/>
      <c r="G4" s="396"/>
      <c r="H4" s="396"/>
      <c r="I4" s="396"/>
    </row>
    <row r="5" spans="1:10" ht="7.5" customHeight="1" x14ac:dyDescent="0.3">
      <c r="A5" s="242"/>
      <c r="E5" s="395" t="s">
        <v>131</v>
      </c>
      <c r="F5" s="395"/>
      <c r="G5" s="395"/>
      <c r="H5" s="395"/>
      <c r="I5" s="395"/>
    </row>
    <row r="6" spans="1:10" ht="19.5" x14ac:dyDescent="0.4">
      <c r="A6" s="240" t="s">
        <v>40</v>
      </c>
      <c r="C6" s="401" t="s">
        <v>109</v>
      </c>
      <c r="D6" s="401"/>
      <c r="E6" s="401"/>
      <c r="F6" s="401"/>
      <c r="G6" s="401"/>
      <c r="H6" s="402" t="s">
        <v>294</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5101000</v>
      </c>
      <c r="F16" s="400"/>
      <c r="G16" s="258">
        <v>34900616.780000001</v>
      </c>
      <c r="H16" s="259">
        <v>34878491.829999998</v>
      </c>
      <c r="I16" s="259">
        <v>22124.95</v>
      </c>
    </row>
    <row r="17" spans="1:10" ht="20.25" customHeight="1" x14ac:dyDescent="0.35">
      <c r="A17" s="255"/>
      <c r="E17" s="260"/>
      <c r="F17" s="260"/>
      <c r="G17" s="260"/>
      <c r="H17" s="260"/>
      <c r="I17" s="260"/>
    </row>
    <row r="18" spans="1:10" ht="19.5" x14ac:dyDescent="0.4">
      <c r="A18" s="257" t="s">
        <v>142</v>
      </c>
      <c r="B18" s="261"/>
      <c r="C18" s="261"/>
      <c r="D18" s="261"/>
      <c r="E18" s="399">
        <v>5166000</v>
      </c>
      <c r="F18" s="400"/>
      <c r="G18" s="258">
        <v>35634723.140000001</v>
      </c>
      <c r="H18" s="259">
        <v>35437104.140000001</v>
      </c>
      <c r="I18" s="259">
        <v>197619</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0</v>
      </c>
      <c r="H22" s="270">
        <v>0</v>
      </c>
      <c r="I22" s="270">
        <v>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734106.3599999994</v>
      </c>
      <c r="H24" s="273">
        <f>H18-H16-H22</f>
        <v>558612.31000000238</v>
      </c>
      <c r="I24" s="273">
        <f>I18-I16-I22</f>
        <v>175494.05</v>
      </c>
      <c r="J24" s="274"/>
    </row>
    <row r="25" spans="1:10" s="275" customFormat="1" ht="18.95" customHeight="1" x14ac:dyDescent="0.3">
      <c r="A25" s="272" t="s">
        <v>146</v>
      </c>
      <c r="B25" s="272"/>
      <c r="C25" s="272"/>
      <c r="D25" s="272"/>
      <c r="E25" s="272"/>
      <c r="F25" s="272"/>
      <c r="G25" s="276">
        <f>G24-G26</f>
        <v>734106.3599999994</v>
      </c>
      <c r="H25" s="277">
        <f>H24-H26</f>
        <v>558612.31000000238</v>
      </c>
      <c r="I25" s="277">
        <f>I24-I26</f>
        <v>175494.05</v>
      </c>
      <c r="J25" s="278"/>
    </row>
    <row r="26" spans="1:10" s="275" customFormat="1" ht="15" x14ac:dyDescent="0.3">
      <c r="A26" s="272" t="s">
        <v>147</v>
      </c>
      <c r="B26" s="272"/>
      <c r="C26" s="272"/>
      <c r="D26" s="272"/>
      <c r="E26" s="272"/>
      <c r="F26" s="272"/>
      <c r="G26" s="276">
        <f>H26+I26</f>
        <v>0</v>
      </c>
      <c r="H26" s="277">
        <v>0</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734106.36</v>
      </c>
      <c r="H29" s="281"/>
      <c r="I29" s="280"/>
      <c r="J29" s="282"/>
    </row>
    <row r="30" spans="1:10" s="275" customFormat="1" ht="18.75" x14ac:dyDescent="0.4">
      <c r="A30" s="284"/>
      <c r="B30" s="284"/>
      <c r="C30" s="285"/>
      <c r="D30" s="286"/>
      <c r="E30" s="287" t="s">
        <v>151</v>
      </c>
      <c r="F30" s="288" t="s">
        <v>152</v>
      </c>
      <c r="G30" s="289">
        <v>10000</v>
      </c>
      <c r="H30" s="281"/>
      <c r="I30" s="280"/>
    </row>
    <row r="31" spans="1:10" s="275" customFormat="1" ht="18.75" x14ac:dyDescent="0.4">
      <c r="A31" s="284"/>
      <c r="B31" s="284"/>
      <c r="C31" s="290"/>
      <c r="D31" s="286"/>
      <c r="E31" s="291"/>
      <c r="F31" s="288" t="s">
        <v>153</v>
      </c>
      <c r="G31" s="289">
        <v>724106.36</v>
      </c>
      <c r="H31" s="281"/>
      <c r="I31" s="280"/>
    </row>
    <row r="32" spans="1:10" s="275" customFormat="1" ht="18.75" x14ac:dyDescent="0.4">
      <c r="A32" s="284"/>
      <c r="B32" s="292"/>
      <c r="C32" s="390" t="s">
        <v>154</v>
      </c>
      <c r="D32" s="390"/>
      <c r="E32" s="390"/>
      <c r="F32" s="390"/>
      <c r="G32" s="283">
        <f>G26</f>
        <v>0</v>
      </c>
      <c r="H32" s="281"/>
      <c r="I32" s="280"/>
    </row>
    <row r="33" spans="1:10" ht="20.25" customHeight="1" x14ac:dyDescent="0.3">
      <c r="A33" s="293"/>
      <c r="B33" s="391" t="s">
        <v>323</v>
      </c>
      <c r="C33" s="391"/>
      <c r="D33" s="391"/>
      <c r="E33" s="391"/>
      <c r="F33" s="391"/>
      <c r="G33" s="58">
        <v>0</v>
      </c>
      <c r="H33" s="293"/>
      <c r="I33" s="293"/>
      <c r="J33" s="133"/>
    </row>
    <row r="34" spans="1:10" ht="38.25" customHeight="1" x14ac:dyDescent="0.2">
      <c r="A34" s="392"/>
      <c r="B34" s="392"/>
      <c r="C34" s="392"/>
      <c r="D34" s="392"/>
      <c r="E34" s="392"/>
      <c r="F34" s="392"/>
      <c r="G34" s="392"/>
      <c r="H34" s="392"/>
      <c r="I34" s="392"/>
      <c r="J34" s="13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30000</v>
      </c>
      <c r="G37" s="300">
        <v>30000</v>
      </c>
      <c r="H37" s="301"/>
      <c r="I37" s="302">
        <v>1</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566866</v>
      </c>
      <c r="G41" s="300">
        <v>566866</v>
      </c>
      <c r="H41" s="301"/>
      <c r="I41" s="302">
        <v>1</v>
      </c>
      <c r="J41" s="138"/>
    </row>
    <row r="42" spans="1:10" ht="16.5" x14ac:dyDescent="0.35">
      <c r="A42" s="298" t="s">
        <v>164</v>
      </c>
      <c r="B42" s="255"/>
      <c r="C42" s="255"/>
      <c r="D42" s="248"/>
      <c r="E42" s="248"/>
      <c r="F42" s="300">
        <v>700000</v>
      </c>
      <c r="G42" s="300">
        <v>700000</v>
      </c>
      <c r="H42" s="301"/>
      <c r="I42" s="302">
        <v>1</v>
      </c>
      <c r="J42" s="138"/>
    </row>
    <row r="43" spans="1:10" hidden="1" x14ac:dyDescent="0.2">
      <c r="A43" s="385" t="s">
        <v>165</v>
      </c>
      <c r="B43" s="386"/>
      <c r="C43" s="386"/>
      <c r="D43" s="386"/>
      <c r="E43" s="386"/>
      <c r="F43" s="386"/>
      <c r="G43" s="386"/>
      <c r="H43" s="386"/>
      <c r="I43" s="386"/>
      <c r="J43" s="138"/>
    </row>
    <row r="44" spans="1:10" ht="27"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2000</v>
      </c>
      <c r="F50" s="329">
        <v>0</v>
      </c>
      <c r="G50" s="330">
        <v>0</v>
      </c>
      <c r="H50" s="330">
        <f>E50+F50-G50</f>
        <v>2000</v>
      </c>
      <c r="I50" s="331">
        <v>2000</v>
      </c>
      <c r="J50" s="332"/>
    </row>
    <row r="51" spans="1:10" x14ac:dyDescent="0.2">
      <c r="A51" s="333"/>
      <c r="B51" s="334"/>
      <c r="C51" s="334" t="s">
        <v>2</v>
      </c>
      <c r="D51" s="334"/>
      <c r="E51" s="335">
        <v>169012.88</v>
      </c>
      <c r="F51" s="336">
        <v>328970</v>
      </c>
      <c r="G51" s="337">
        <v>218808</v>
      </c>
      <c r="H51" s="337">
        <f>E51+F51-G51</f>
        <v>279174.88</v>
      </c>
      <c r="I51" s="338">
        <v>215165.98</v>
      </c>
      <c r="J51" s="332"/>
    </row>
    <row r="52" spans="1:10" x14ac:dyDescent="0.2">
      <c r="A52" s="333"/>
      <c r="B52" s="334"/>
      <c r="C52" s="334" t="s">
        <v>153</v>
      </c>
      <c r="D52" s="334"/>
      <c r="E52" s="335">
        <v>691321.29</v>
      </c>
      <c r="F52" s="336">
        <v>0</v>
      </c>
      <c r="G52" s="337">
        <v>0</v>
      </c>
      <c r="H52" s="337">
        <f>E52+F52-G52</f>
        <v>691321.29</v>
      </c>
      <c r="I52" s="338">
        <v>691321.29</v>
      </c>
      <c r="J52" s="332"/>
    </row>
    <row r="53" spans="1:10" x14ac:dyDescent="0.2">
      <c r="A53" s="333"/>
      <c r="B53" s="334"/>
      <c r="C53" s="334" t="s">
        <v>174</v>
      </c>
      <c r="D53" s="334"/>
      <c r="E53" s="335">
        <v>1514182.58</v>
      </c>
      <c r="F53" s="336">
        <v>716117</v>
      </c>
      <c r="G53" s="337">
        <v>1761486</v>
      </c>
      <c r="H53" s="337">
        <f>E53+F53-G53</f>
        <v>468813.58000000007</v>
      </c>
      <c r="I53" s="338">
        <v>468813.58</v>
      </c>
      <c r="J53" s="332"/>
    </row>
    <row r="54" spans="1:10" ht="18.75" thickBot="1" x14ac:dyDescent="0.4">
      <c r="A54" s="339" t="s">
        <v>0</v>
      </c>
      <c r="B54" s="340"/>
      <c r="C54" s="340"/>
      <c r="D54" s="340"/>
      <c r="E54" s="341">
        <f>E50+E51+E52+E53</f>
        <v>2376516.75</v>
      </c>
      <c r="F54" s="342">
        <f>F50+F51+F52+F53</f>
        <v>1045087</v>
      </c>
      <c r="G54" s="343">
        <f>G50+G51+G52+G53</f>
        <v>1980294</v>
      </c>
      <c r="H54" s="343">
        <f>H50+H51+H52+H53</f>
        <v>1441309.75</v>
      </c>
      <c r="I54" s="344">
        <f>SUM(I50:I53)</f>
        <v>1377300.85</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A2:D2"/>
    <mergeCell ref="E2:I2"/>
    <mergeCell ref="E3:I3"/>
    <mergeCell ref="E4:I4"/>
    <mergeCell ref="E5:I5"/>
    <mergeCell ref="C6:G6"/>
    <mergeCell ref="H6:I6"/>
    <mergeCell ref="E7:I7"/>
    <mergeCell ref="E11:F11"/>
    <mergeCell ref="E12:F12"/>
    <mergeCell ref="E13:F13"/>
    <mergeCell ref="H13:I13"/>
    <mergeCell ref="E16:F16"/>
    <mergeCell ref="E18:F18"/>
    <mergeCell ref="C29:E29"/>
    <mergeCell ref="H45:I45"/>
    <mergeCell ref="F47:F48"/>
    <mergeCell ref="C32:F32"/>
    <mergeCell ref="B33:F33"/>
    <mergeCell ref="A34:I34"/>
    <mergeCell ref="A43:I43"/>
    <mergeCell ref="B44:I44"/>
  </mergeCells>
  <printOptions horizontalCentered="1"/>
  <pageMargins left="0.78740157480314965" right="0" top="0.59055118110236227" bottom="0.59055118110236227" header="0.51181102362204722" footer="0.51181102362204722"/>
  <pageSetup paperSize="9" scale="83" firstPageNumber="297"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colBreaks count="1" manualBreakCount="1">
    <brk id="9"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topLeftCell="A13" zoomScaleNormal="85"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112</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295</v>
      </c>
      <c r="F4" s="396"/>
      <c r="G4" s="396"/>
      <c r="H4" s="396"/>
      <c r="I4" s="396"/>
    </row>
    <row r="5" spans="1:10" ht="7.5" customHeight="1" x14ac:dyDescent="0.3">
      <c r="A5" s="242"/>
      <c r="E5" s="395" t="s">
        <v>131</v>
      </c>
      <c r="F5" s="395"/>
      <c r="G5" s="395"/>
      <c r="H5" s="395"/>
      <c r="I5" s="395"/>
    </row>
    <row r="6" spans="1:10" ht="19.5" x14ac:dyDescent="0.4">
      <c r="A6" s="240" t="s">
        <v>40</v>
      </c>
      <c r="C6" s="401">
        <v>47654279</v>
      </c>
      <c r="D6" s="401"/>
      <c r="E6" s="401"/>
      <c r="F6" s="401"/>
      <c r="G6" s="401"/>
      <c r="H6" s="402" t="s">
        <v>296</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1595000</v>
      </c>
      <c r="F16" s="400"/>
      <c r="G16" s="258">
        <v>5905983.75</v>
      </c>
      <c r="H16" s="259">
        <v>5818503.75</v>
      </c>
      <c r="I16" s="259">
        <v>87480</v>
      </c>
    </row>
    <row r="17" spans="1:10" ht="20.25" customHeight="1" x14ac:dyDescent="0.35">
      <c r="A17" s="255"/>
      <c r="E17" s="260"/>
      <c r="F17" s="260"/>
      <c r="G17" s="260"/>
      <c r="H17" s="260"/>
      <c r="I17" s="260"/>
    </row>
    <row r="18" spans="1:10" ht="19.5" x14ac:dyDescent="0.4">
      <c r="A18" s="257" t="s">
        <v>142</v>
      </c>
      <c r="B18" s="261"/>
      <c r="C18" s="261"/>
      <c r="D18" s="261"/>
      <c r="E18" s="399">
        <v>1595000</v>
      </c>
      <c r="F18" s="400"/>
      <c r="G18" s="258">
        <v>6043459</v>
      </c>
      <c r="H18" s="259">
        <v>5955979</v>
      </c>
      <c r="I18" s="259">
        <v>87480</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0</v>
      </c>
      <c r="H22" s="270">
        <v>0</v>
      </c>
      <c r="I22" s="270">
        <v>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137475.25</v>
      </c>
      <c r="H24" s="273">
        <f>H18-H16-H22</f>
        <v>137475.25</v>
      </c>
      <c r="I24" s="273">
        <f>I18-I16-I22</f>
        <v>0</v>
      </c>
      <c r="J24" s="274"/>
    </row>
    <row r="25" spans="1:10" s="275" customFormat="1" ht="18.95" customHeight="1" x14ac:dyDescent="0.3">
      <c r="A25" s="272" t="s">
        <v>146</v>
      </c>
      <c r="B25" s="272"/>
      <c r="C25" s="272"/>
      <c r="D25" s="272"/>
      <c r="E25" s="272"/>
      <c r="F25" s="272"/>
      <c r="G25" s="276">
        <f>G24-G26</f>
        <v>137475.25</v>
      </c>
      <c r="H25" s="277">
        <f>H24-H26</f>
        <v>137475.25</v>
      </c>
      <c r="I25" s="277">
        <f>I24-I26</f>
        <v>0</v>
      </c>
      <c r="J25" s="278"/>
    </row>
    <row r="26" spans="1:10" s="275" customFormat="1" ht="15" x14ac:dyDescent="0.3">
      <c r="A26" s="272" t="s">
        <v>147</v>
      </c>
      <c r="B26" s="272"/>
      <c r="C26" s="272"/>
      <c r="D26" s="272"/>
      <c r="E26" s="272"/>
      <c r="F26" s="272"/>
      <c r="G26" s="276">
        <f>H26+I26</f>
        <v>0</v>
      </c>
      <c r="H26" s="277">
        <v>0</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137475.25</v>
      </c>
      <c r="H29" s="281"/>
      <c r="I29" s="280"/>
      <c r="J29" s="282"/>
    </row>
    <row r="30" spans="1:10" s="275" customFormat="1" ht="18.75" x14ac:dyDescent="0.4">
      <c r="A30" s="284"/>
      <c r="B30" s="284"/>
      <c r="C30" s="285"/>
      <c r="D30" s="286"/>
      <c r="E30" s="287" t="s">
        <v>151</v>
      </c>
      <c r="F30" s="288" t="s">
        <v>152</v>
      </c>
      <c r="G30" s="289">
        <v>10000</v>
      </c>
      <c r="H30" s="281"/>
      <c r="I30" s="280"/>
    </row>
    <row r="31" spans="1:10" s="275" customFormat="1" ht="18.75" x14ac:dyDescent="0.4">
      <c r="A31" s="284"/>
      <c r="B31" s="284"/>
      <c r="C31" s="290"/>
      <c r="D31" s="286"/>
      <c r="E31" s="291"/>
      <c r="F31" s="288" t="s">
        <v>153</v>
      </c>
      <c r="G31" s="289">
        <v>127475.25</v>
      </c>
      <c r="H31" s="281"/>
      <c r="I31" s="280"/>
    </row>
    <row r="32" spans="1:10" s="275" customFormat="1" ht="18.75" x14ac:dyDescent="0.4">
      <c r="A32" s="284"/>
      <c r="B32" s="292"/>
      <c r="C32" s="390" t="s">
        <v>154</v>
      </c>
      <c r="D32" s="390"/>
      <c r="E32" s="390"/>
      <c r="F32" s="390"/>
      <c r="G32" s="283">
        <f>G26</f>
        <v>0</v>
      </c>
      <c r="H32" s="281"/>
      <c r="I32" s="280"/>
    </row>
    <row r="33" spans="1:10" ht="20.25" customHeight="1" x14ac:dyDescent="0.3">
      <c r="A33" s="293"/>
      <c r="B33" s="391" t="s">
        <v>323</v>
      </c>
      <c r="C33" s="391"/>
      <c r="D33" s="391"/>
      <c r="E33" s="391"/>
      <c r="F33" s="391"/>
      <c r="G33" s="58">
        <v>0</v>
      </c>
      <c r="H33" s="293"/>
      <c r="I33" s="293"/>
      <c r="J33" s="133"/>
    </row>
    <row r="34" spans="1:10" ht="38.25" customHeight="1" x14ac:dyDescent="0.2">
      <c r="A34" s="392"/>
      <c r="B34" s="392"/>
      <c r="C34" s="392"/>
      <c r="D34" s="392"/>
      <c r="E34" s="392"/>
      <c r="F34" s="392"/>
      <c r="G34" s="392"/>
      <c r="H34" s="392"/>
      <c r="I34" s="392"/>
      <c r="J34" s="13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0</v>
      </c>
      <c r="G37" s="300">
        <v>0</v>
      </c>
      <c r="H37" s="301"/>
      <c r="I37" s="302" t="s">
        <v>233</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69374</v>
      </c>
      <c r="G41" s="300">
        <v>69374</v>
      </c>
      <c r="H41" s="301"/>
      <c r="I41" s="302">
        <v>1</v>
      </c>
      <c r="J41" s="138"/>
    </row>
    <row r="42" spans="1:10" ht="16.5" x14ac:dyDescent="0.35">
      <c r="A42" s="298" t="s">
        <v>164</v>
      </c>
      <c r="B42" s="255"/>
      <c r="C42" s="255"/>
      <c r="D42" s="248"/>
      <c r="E42" s="248"/>
      <c r="F42" s="300">
        <v>0</v>
      </c>
      <c r="G42" s="300">
        <v>0</v>
      </c>
      <c r="H42" s="301"/>
      <c r="I42" s="302" t="s">
        <v>233</v>
      </c>
      <c r="J42" s="138"/>
    </row>
    <row r="43" spans="1:10" hidden="1" x14ac:dyDescent="0.2">
      <c r="A43" s="385" t="s">
        <v>165</v>
      </c>
      <c r="B43" s="386"/>
      <c r="C43" s="386"/>
      <c r="D43" s="386"/>
      <c r="E43" s="386"/>
      <c r="F43" s="386"/>
      <c r="G43" s="386"/>
      <c r="H43" s="386"/>
      <c r="I43" s="386"/>
      <c r="J43" s="138"/>
    </row>
    <row r="44" spans="1:10" ht="27"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13259</v>
      </c>
      <c r="F50" s="329">
        <v>35000</v>
      </c>
      <c r="G50" s="330">
        <v>5000</v>
      </c>
      <c r="H50" s="330">
        <f>E50+F50-G50</f>
        <v>43259</v>
      </c>
      <c r="I50" s="331">
        <v>43259</v>
      </c>
      <c r="J50" s="332"/>
    </row>
    <row r="51" spans="1:10" x14ac:dyDescent="0.2">
      <c r="A51" s="333"/>
      <c r="B51" s="334"/>
      <c r="C51" s="334" t="s">
        <v>2</v>
      </c>
      <c r="D51" s="334"/>
      <c r="E51" s="335">
        <v>19151.3</v>
      </c>
      <c r="F51" s="336">
        <v>48432</v>
      </c>
      <c r="G51" s="337">
        <v>35032</v>
      </c>
      <c r="H51" s="337">
        <f>E51+F51-G51</f>
        <v>32551.300000000003</v>
      </c>
      <c r="I51" s="338">
        <v>29046.3</v>
      </c>
      <c r="J51" s="332"/>
    </row>
    <row r="52" spans="1:10" x14ac:dyDescent="0.2">
      <c r="A52" s="333"/>
      <c r="B52" s="334"/>
      <c r="C52" s="334" t="s">
        <v>153</v>
      </c>
      <c r="D52" s="334"/>
      <c r="E52" s="335">
        <v>341284.64</v>
      </c>
      <c r="F52" s="336">
        <v>249242.74</v>
      </c>
      <c r="G52" s="337">
        <v>150000</v>
      </c>
      <c r="H52" s="337">
        <f>E52+F52-G52</f>
        <v>440527.38</v>
      </c>
      <c r="I52" s="338">
        <v>440527.38</v>
      </c>
      <c r="J52" s="332"/>
    </row>
    <row r="53" spans="1:10" x14ac:dyDescent="0.2">
      <c r="A53" s="333"/>
      <c r="B53" s="334"/>
      <c r="C53" s="334" t="s">
        <v>174</v>
      </c>
      <c r="D53" s="334"/>
      <c r="E53" s="335">
        <v>289466.45</v>
      </c>
      <c r="F53" s="336">
        <v>238374</v>
      </c>
      <c r="G53" s="337">
        <v>133526</v>
      </c>
      <c r="H53" s="337">
        <f>E53+F53-G53</f>
        <v>394314.44999999995</v>
      </c>
      <c r="I53" s="338">
        <v>394314.45</v>
      </c>
      <c r="J53" s="332"/>
    </row>
    <row r="54" spans="1:10" ht="18.75" thickBot="1" x14ac:dyDescent="0.4">
      <c r="A54" s="339" t="s">
        <v>0</v>
      </c>
      <c r="B54" s="340"/>
      <c r="C54" s="340"/>
      <c r="D54" s="340"/>
      <c r="E54" s="341">
        <f>E50+E51+E52+E53</f>
        <v>663161.39</v>
      </c>
      <c r="F54" s="342">
        <f>F50+F51+F52+F53</f>
        <v>571048.74</v>
      </c>
      <c r="G54" s="343">
        <f>G50+G51+G52+G53</f>
        <v>323558</v>
      </c>
      <c r="H54" s="343">
        <f>H50+H51+H52+H53</f>
        <v>910652.12999999989</v>
      </c>
      <c r="I54" s="344">
        <f>SUM(I50:I53)</f>
        <v>907147.13</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A2:D2"/>
    <mergeCell ref="E2:I2"/>
    <mergeCell ref="E3:I3"/>
    <mergeCell ref="E4:I4"/>
    <mergeCell ref="E5:I5"/>
    <mergeCell ref="C6:G6"/>
    <mergeCell ref="H6:I6"/>
    <mergeCell ref="E7:I7"/>
    <mergeCell ref="E11:F11"/>
    <mergeCell ref="E12:F12"/>
    <mergeCell ref="E13:F13"/>
    <mergeCell ref="H13:I13"/>
    <mergeCell ref="E16:F16"/>
    <mergeCell ref="E18:F18"/>
    <mergeCell ref="C29:E29"/>
    <mergeCell ref="H45:I45"/>
    <mergeCell ref="F47:F48"/>
    <mergeCell ref="C32:F32"/>
    <mergeCell ref="B33:F33"/>
    <mergeCell ref="A34:I34"/>
    <mergeCell ref="A43:I43"/>
    <mergeCell ref="B44:I44"/>
  </mergeCells>
  <printOptions horizontalCentered="1"/>
  <pageMargins left="0.78740157480314965" right="0" top="0.59055118110236227" bottom="0.59055118110236227" header="0.51181102362204722" footer="0.51181102362204722"/>
  <pageSetup paperSize="9" scale="83" firstPageNumber="298"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colBreaks count="1" manualBreakCount="1">
    <brk id="9"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topLeftCell="A25" zoomScaleNormal="85"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114</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297</v>
      </c>
      <c r="F4" s="396"/>
      <c r="G4" s="396"/>
      <c r="H4" s="396"/>
      <c r="I4" s="396"/>
    </row>
    <row r="5" spans="1:10" ht="7.5" customHeight="1" x14ac:dyDescent="0.3">
      <c r="A5" s="242"/>
      <c r="E5" s="395" t="s">
        <v>131</v>
      </c>
      <c r="F5" s="395"/>
      <c r="G5" s="395"/>
      <c r="H5" s="395"/>
      <c r="I5" s="395"/>
    </row>
    <row r="6" spans="1:10" ht="19.5" x14ac:dyDescent="0.4">
      <c r="A6" s="240" t="s">
        <v>40</v>
      </c>
      <c r="C6" s="401">
        <v>47654325</v>
      </c>
      <c r="D6" s="401"/>
      <c r="E6" s="401"/>
      <c r="F6" s="401"/>
      <c r="G6" s="401"/>
      <c r="H6" s="402" t="s">
        <v>298</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1364000</v>
      </c>
      <c r="F16" s="400"/>
      <c r="G16" s="258">
        <v>8982556.7400000002</v>
      </c>
      <c r="H16" s="259">
        <v>8982556.7400000002</v>
      </c>
      <c r="I16" s="259">
        <v>0</v>
      </c>
    </row>
    <row r="17" spans="1:10" ht="20.25" customHeight="1" x14ac:dyDescent="0.35">
      <c r="A17" s="255"/>
      <c r="E17" s="260"/>
      <c r="F17" s="260"/>
      <c r="G17" s="260"/>
      <c r="H17" s="260"/>
      <c r="I17" s="260"/>
    </row>
    <row r="18" spans="1:10" ht="19.5" x14ac:dyDescent="0.4">
      <c r="A18" s="257" t="s">
        <v>142</v>
      </c>
      <c r="B18" s="261"/>
      <c r="C18" s="261"/>
      <c r="D18" s="261"/>
      <c r="E18" s="399">
        <v>1364000</v>
      </c>
      <c r="F18" s="400"/>
      <c r="G18" s="258">
        <v>9085948</v>
      </c>
      <c r="H18" s="259">
        <v>9085948</v>
      </c>
      <c r="I18" s="259">
        <v>0</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0</v>
      </c>
      <c r="H22" s="270">
        <v>0</v>
      </c>
      <c r="I22" s="270">
        <v>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103391.25999999978</v>
      </c>
      <c r="H24" s="273">
        <f>H18-H16-H22</f>
        <v>103391.25999999978</v>
      </c>
      <c r="I24" s="273">
        <f>I18-I16-I22</f>
        <v>0</v>
      </c>
      <c r="J24" s="274"/>
    </row>
    <row r="25" spans="1:10" s="275" customFormat="1" ht="18.95" customHeight="1" x14ac:dyDescent="0.3">
      <c r="A25" s="272" t="s">
        <v>146</v>
      </c>
      <c r="B25" s="272"/>
      <c r="C25" s="272"/>
      <c r="D25" s="272"/>
      <c r="E25" s="272"/>
      <c r="F25" s="272"/>
      <c r="G25" s="276">
        <f>G24-G26</f>
        <v>103391.25999999978</v>
      </c>
      <c r="H25" s="277">
        <f>H24-H26</f>
        <v>103391.25999999978</v>
      </c>
      <c r="I25" s="277">
        <f>I24-I26</f>
        <v>0</v>
      </c>
      <c r="J25" s="278"/>
    </row>
    <row r="26" spans="1:10" s="275" customFormat="1" ht="15" x14ac:dyDescent="0.3">
      <c r="A26" s="272" t="s">
        <v>147</v>
      </c>
      <c r="B26" s="272"/>
      <c r="C26" s="272"/>
      <c r="D26" s="272"/>
      <c r="E26" s="272"/>
      <c r="F26" s="272"/>
      <c r="G26" s="276">
        <f>H26+I26</f>
        <v>0</v>
      </c>
      <c r="H26" s="277">
        <v>0</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103391.26</v>
      </c>
      <c r="H29" s="281"/>
      <c r="I29" s="280"/>
      <c r="J29" s="282"/>
    </row>
    <row r="30" spans="1:10" s="275" customFormat="1" ht="18.75" x14ac:dyDescent="0.4">
      <c r="A30" s="284"/>
      <c r="B30" s="284"/>
      <c r="C30" s="285"/>
      <c r="D30" s="286"/>
      <c r="E30" s="287" t="s">
        <v>151</v>
      </c>
      <c r="F30" s="288" t="s">
        <v>152</v>
      </c>
      <c r="G30" s="289">
        <v>10000</v>
      </c>
      <c r="H30" s="281"/>
      <c r="I30" s="280"/>
    </row>
    <row r="31" spans="1:10" s="275" customFormat="1" ht="18.75" x14ac:dyDescent="0.4">
      <c r="A31" s="284"/>
      <c r="B31" s="284"/>
      <c r="C31" s="290"/>
      <c r="D31" s="286"/>
      <c r="E31" s="291"/>
      <c r="F31" s="288" t="s">
        <v>153</v>
      </c>
      <c r="G31" s="289">
        <v>93391.26</v>
      </c>
      <c r="H31" s="281"/>
      <c r="I31" s="280"/>
    </row>
    <row r="32" spans="1:10" s="275" customFormat="1" ht="18.75" x14ac:dyDescent="0.4">
      <c r="A32" s="284"/>
      <c r="B32" s="292"/>
      <c r="C32" s="390" t="s">
        <v>154</v>
      </c>
      <c r="D32" s="390"/>
      <c r="E32" s="390"/>
      <c r="F32" s="390"/>
      <c r="G32" s="283">
        <f>G26</f>
        <v>0</v>
      </c>
      <c r="H32" s="281"/>
      <c r="I32" s="280"/>
    </row>
    <row r="33" spans="1:10" ht="20.25" customHeight="1" x14ac:dyDescent="0.3">
      <c r="A33" s="293"/>
      <c r="B33" s="391" t="s">
        <v>323</v>
      </c>
      <c r="C33" s="391"/>
      <c r="D33" s="391"/>
      <c r="E33" s="391"/>
      <c r="F33" s="391"/>
      <c r="G33" s="58">
        <v>0</v>
      </c>
      <c r="H33" s="293"/>
      <c r="I33" s="293"/>
      <c r="J33" s="133"/>
    </row>
    <row r="34" spans="1:10" ht="38.25" customHeight="1" x14ac:dyDescent="0.2">
      <c r="A34" s="392"/>
      <c r="B34" s="392"/>
      <c r="C34" s="392"/>
      <c r="D34" s="392"/>
      <c r="E34" s="392"/>
      <c r="F34" s="392"/>
      <c r="G34" s="392"/>
      <c r="H34" s="392"/>
      <c r="I34" s="392"/>
      <c r="J34" s="13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0</v>
      </c>
      <c r="G37" s="300">
        <v>0</v>
      </c>
      <c r="H37" s="301"/>
      <c r="I37" s="302" t="s">
        <v>233</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72912</v>
      </c>
      <c r="G41" s="300">
        <v>72912</v>
      </c>
      <c r="H41" s="301"/>
      <c r="I41" s="302">
        <v>1</v>
      </c>
      <c r="J41" s="138"/>
    </row>
    <row r="42" spans="1:10" ht="16.5" x14ac:dyDescent="0.35">
      <c r="A42" s="298" t="s">
        <v>164</v>
      </c>
      <c r="B42" s="255"/>
      <c r="C42" s="255"/>
      <c r="D42" s="248"/>
      <c r="E42" s="248"/>
      <c r="F42" s="300">
        <v>0</v>
      </c>
      <c r="G42" s="300">
        <v>0</v>
      </c>
      <c r="H42" s="301"/>
      <c r="I42" s="302" t="s">
        <v>233</v>
      </c>
      <c r="J42" s="138"/>
    </row>
    <row r="43" spans="1:10" hidden="1" x14ac:dyDescent="0.2">
      <c r="A43" s="385" t="s">
        <v>165</v>
      </c>
      <c r="B43" s="386"/>
      <c r="C43" s="386"/>
      <c r="D43" s="386"/>
      <c r="E43" s="386"/>
      <c r="F43" s="386"/>
      <c r="G43" s="386"/>
      <c r="H43" s="386"/>
      <c r="I43" s="386"/>
      <c r="J43" s="138"/>
    </row>
    <row r="44" spans="1:10" ht="27"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36456</v>
      </c>
      <c r="F50" s="329">
        <v>1000</v>
      </c>
      <c r="G50" s="330">
        <v>0</v>
      </c>
      <c r="H50" s="330">
        <f>E50+F50-G50</f>
        <v>37456</v>
      </c>
      <c r="I50" s="331">
        <v>37456</v>
      </c>
      <c r="J50" s="332"/>
    </row>
    <row r="51" spans="1:10" x14ac:dyDescent="0.2">
      <c r="A51" s="333"/>
      <c r="B51" s="334"/>
      <c r="C51" s="334" t="s">
        <v>2</v>
      </c>
      <c r="D51" s="334"/>
      <c r="E51" s="335">
        <v>80134.5</v>
      </c>
      <c r="F51" s="336">
        <v>82082</v>
      </c>
      <c r="G51" s="337">
        <v>80375</v>
      </c>
      <c r="H51" s="337">
        <f>E51+F51-G51</f>
        <v>81841.5</v>
      </c>
      <c r="I51" s="338">
        <v>74475.5</v>
      </c>
      <c r="J51" s="332"/>
    </row>
    <row r="52" spans="1:10" x14ac:dyDescent="0.2">
      <c r="A52" s="333"/>
      <c r="B52" s="334"/>
      <c r="C52" s="334" t="s">
        <v>153</v>
      </c>
      <c r="D52" s="334"/>
      <c r="E52" s="335">
        <v>199818.95</v>
      </c>
      <c r="F52" s="336">
        <v>71947.039999999994</v>
      </c>
      <c r="G52" s="337">
        <v>0</v>
      </c>
      <c r="H52" s="337">
        <f>E52+F52-G52</f>
        <v>271765.99</v>
      </c>
      <c r="I52" s="338">
        <v>271765.99</v>
      </c>
      <c r="J52" s="332"/>
    </row>
    <row r="53" spans="1:10" x14ac:dyDescent="0.2">
      <c r="A53" s="333"/>
      <c r="B53" s="334"/>
      <c r="C53" s="334" t="s">
        <v>174</v>
      </c>
      <c r="D53" s="334"/>
      <c r="E53" s="335">
        <v>117060.1</v>
      </c>
      <c r="F53" s="336">
        <v>90912</v>
      </c>
      <c r="G53" s="337">
        <v>119363</v>
      </c>
      <c r="H53" s="337">
        <f>E53+F53-G53</f>
        <v>88609.1</v>
      </c>
      <c r="I53" s="338">
        <v>88609.1</v>
      </c>
      <c r="J53" s="332"/>
    </row>
    <row r="54" spans="1:10" ht="18.75" thickBot="1" x14ac:dyDescent="0.4">
      <c r="A54" s="339" t="s">
        <v>0</v>
      </c>
      <c r="B54" s="340"/>
      <c r="C54" s="340"/>
      <c r="D54" s="340"/>
      <c r="E54" s="341">
        <f>E50+E51+E52+E53</f>
        <v>433469.55000000005</v>
      </c>
      <c r="F54" s="342">
        <f>F50+F51+F52+F53</f>
        <v>245941.03999999998</v>
      </c>
      <c r="G54" s="343">
        <f>G50+G51+G52+G53</f>
        <v>199738</v>
      </c>
      <c r="H54" s="343">
        <f>H50+H51+H52+H53</f>
        <v>479672.58999999997</v>
      </c>
      <c r="I54" s="344">
        <f>SUM(I50:I53)</f>
        <v>472306.58999999997</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A2:D2"/>
    <mergeCell ref="E2:I2"/>
    <mergeCell ref="E3:I3"/>
    <mergeCell ref="E4:I4"/>
    <mergeCell ref="E5:I5"/>
    <mergeCell ref="C6:G6"/>
    <mergeCell ref="H6:I6"/>
    <mergeCell ref="E7:I7"/>
    <mergeCell ref="E11:F11"/>
    <mergeCell ref="E12:F12"/>
    <mergeCell ref="E13:F13"/>
    <mergeCell ref="H13:I13"/>
    <mergeCell ref="E16:F16"/>
    <mergeCell ref="E18:F18"/>
    <mergeCell ref="C29:E29"/>
    <mergeCell ref="H45:I45"/>
    <mergeCell ref="F47:F48"/>
    <mergeCell ref="C32:F32"/>
    <mergeCell ref="B33:F33"/>
    <mergeCell ref="A34:I34"/>
    <mergeCell ref="A43:I43"/>
    <mergeCell ref="B44:I44"/>
  </mergeCells>
  <printOptions horizontalCentered="1"/>
  <pageMargins left="0.78740157480314965" right="0" top="0.59055118110236227" bottom="0.59055118110236227" header="0.51181102362204722" footer="0.51181102362204722"/>
  <pageSetup paperSize="9" scale="83" firstPageNumber="299"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colBreaks count="1" manualBreakCount="1">
    <brk id="9"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topLeftCell="A19" zoomScaleNormal="85"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116</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299</v>
      </c>
      <c r="F4" s="396"/>
      <c r="G4" s="396"/>
      <c r="H4" s="396"/>
      <c r="I4" s="396"/>
    </row>
    <row r="5" spans="1:10" ht="7.5" customHeight="1" x14ac:dyDescent="0.3">
      <c r="A5" s="242"/>
      <c r="E5" s="395" t="s">
        <v>131</v>
      </c>
      <c r="F5" s="395"/>
      <c r="G5" s="395"/>
      <c r="H5" s="395"/>
      <c r="I5" s="395"/>
    </row>
    <row r="6" spans="1:10" ht="19.5" x14ac:dyDescent="0.4">
      <c r="A6" s="240" t="s">
        <v>40</v>
      </c>
      <c r="C6" s="401">
        <v>47654244</v>
      </c>
      <c r="D6" s="401"/>
      <c r="E6" s="401"/>
      <c r="F6" s="401"/>
      <c r="G6" s="401"/>
      <c r="H6" s="402" t="s">
        <v>300</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1662000</v>
      </c>
      <c r="F16" s="400"/>
      <c r="G16" s="258">
        <v>14137088.619999999</v>
      </c>
      <c r="H16" s="259">
        <v>14137088.619999999</v>
      </c>
      <c r="I16" s="259">
        <v>0</v>
      </c>
    </row>
    <row r="17" spans="1:10" ht="20.25" customHeight="1" x14ac:dyDescent="0.35">
      <c r="A17" s="255"/>
      <c r="E17" s="260"/>
      <c r="F17" s="260"/>
      <c r="G17" s="260"/>
      <c r="H17" s="260"/>
      <c r="I17" s="260"/>
    </row>
    <row r="18" spans="1:10" ht="19.5" x14ac:dyDescent="0.4">
      <c r="A18" s="257" t="s">
        <v>142</v>
      </c>
      <c r="B18" s="261"/>
      <c r="C18" s="261"/>
      <c r="D18" s="261"/>
      <c r="E18" s="399">
        <v>1832000</v>
      </c>
      <c r="F18" s="400"/>
      <c r="G18" s="258">
        <v>14141513.83</v>
      </c>
      <c r="H18" s="259">
        <v>14141513.83</v>
      </c>
      <c r="I18" s="259">
        <v>0</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0</v>
      </c>
      <c r="H22" s="270">
        <v>0</v>
      </c>
      <c r="I22" s="270">
        <v>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4425.2100000008941</v>
      </c>
      <c r="H24" s="273">
        <f>H18-H16-H22</f>
        <v>4425.2100000008941</v>
      </c>
      <c r="I24" s="273">
        <f>I18-I16-I22</f>
        <v>0</v>
      </c>
      <c r="J24" s="274"/>
    </row>
    <row r="25" spans="1:10" s="275" customFormat="1" ht="18.95" customHeight="1" x14ac:dyDescent="0.3">
      <c r="A25" s="272" t="s">
        <v>146</v>
      </c>
      <c r="B25" s="272"/>
      <c r="C25" s="272"/>
      <c r="D25" s="272"/>
      <c r="E25" s="272"/>
      <c r="F25" s="272"/>
      <c r="G25" s="276">
        <f>G24-G26</f>
        <v>4425.2100000008941</v>
      </c>
      <c r="H25" s="277">
        <f>H24-H26</f>
        <v>4425.2100000008941</v>
      </c>
      <c r="I25" s="277">
        <f>I24-I26</f>
        <v>0</v>
      </c>
      <c r="J25" s="278"/>
    </row>
    <row r="26" spans="1:10" s="275" customFormat="1" ht="15" x14ac:dyDescent="0.3">
      <c r="A26" s="272" t="s">
        <v>147</v>
      </c>
      <c r="B26" s="272"/>
      <c r="C26" s="272"/>
      <c r="D26" s="272"/>
      <c r="E26" s="272"/>
      <c r="F26" s="272"/>
      <c r="G26" s="276">
        <f>H26+I26</f>
        <v>0</v>
      </c>
      <c r="H26" s="277">
        <v>0</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4425.21</v>
      </c>
      <c r="H29" s="281"/>
      <c r="I29" s="280"/>
      <c r="J29" s="282"/>
    </row>
    <row r="30" spans="1:10" s="275" customFormat="1" ht="18.75" x14ac:dyDescent="0.4">
      <c r="A30" s="284"/>
      <c r="B30" s="284"/>
      <c r="C30" s="285"/>
      <c r="D30" s="286"/>
      <c r="E30" s="287" t="s">
        <v>151</v>
      </c>
      <c r="F30" s="288" t="s">
        <v>152</v>
      </c>
      <c r="G30" s="289">
        <v>0</v>
      </c>
      <c r="H30" s="281"/>
      <c r="I30" s="280"/>
    </row>
    <row r="31" spans="1:10" s="275" customFormat="1" ht="18.75" x14ac:dyDescent="0.4">
      <c r="A31" s="284"/>
      <c r="B31" s="284"/>
      <c r="C31" s="290"/>
      <c r="D31" s="286"/>
      <c r="E31" s="291"/>
      <c r="F31" s="288" t="s">
        <v>153</v>
      </c>
      <c r="G31" s="289">
        <v>4425.21</v>
      </c>
      <c r="H31" s="281"/>
      <c r="I31" s="280"/>
    </row>
    <row r="32" spans="1:10" s="275" customFormat="1" ht="18.75" x14ac:dyDescent="0.4">
      <c r="A32" s="284"/>
      <c r="B32" s="292"/>
      <c r="C32" s="390" t="s">
        <v>154</v>
      </c>
      <c r="D32" s="390"/>
      <c r="E32" s="390"/>
      <c r="F32" s="390"/>
      <c r="G32" s="283">
        <f>G26</f>
        <v>0</v>
      </c>
      <c r="H32" s="281"/>
      <c r="I32" s="280"/>
    </row>
    <row r="33" spans="1:10" ht="20.25" customHeight="1" x14ac:dyDescent="0.3">
      <c r="A33" s="293"/>
      <c r="B33" s="391" t="s">
        <v>323</v>
      </c>
      <c r="C33" s="391"/>
      <c r="D33" s="391"/>
      <c r="E33" s="391"/>
      <c r="F33" s="391"/>
      <c r="G33" s="58">
        <v>0</v>
      </c>
      <c r="H33" s="293"/>
      <c r="I33" s="293"/>
      <c r="J33" s="133"/>
    </row>
    <row r="34" spans="1:10" ht="38.25" customHeight="1" x14ac:dyDescent="0.2">
      <c r="A34" s="392"/>
      <c r="B34" s="392"/>
      <c r="C34" s="392"/>
      <c r="D34" s="392"/>
      <c r="E34" s="392"/>
      <c r="F34" s="392"/>
      <c r="G34" s="392"/>
      <c r="H34" s="392"/>
      <c r="I34" s="392"/>
      <c r="J34" s="13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0</v>
      </c>
      <c r="G37" s="300">
        <v>0</v>
      </c>
      <c r="H37" s="301"/>
      <c r="I37" s="302" t="s">
        <v>233</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5000</v>
      </c>
      <c r="G41" s="300">
        <v>5000</v>
      </c>
      <c r="H41" s="301"/>
      <c r="I41" s="302">
        <v>1</v>
      </c>
      <c r="J41" s="138"/>
    </row>
    <row r="42" spans="1:10" ht="16.5" x14ac:dyDescent="0.35">
      <c r="A42" s="298" t="s">
        <v>164</v>
      </c>
      <c r="B42" s="255"/>
      <c r="C42" s="255"/>
      <c r="D42" s="248"/>
      <c r="E42" s="248"/>
      <c r="F42" s="300">
        <v>0</v>
      </c>
      <c r="G42" s="300">
        <v>0</v>
      </c>
      <c r="H42" s="301"/>
      <c r="I42" s="302" t="s">
        <v>233</v>
      </c>
      <c r="J42" s="138"/>
    </row>
    <row r="43" spans="1:10" hidden="1" x14ac:dyDescent="0.2">
      <c r="A43" s="385" t="s">
        <v>165</v>
      </c>
      <c r="B43" s="386"/>
      <c r="C43" s="386"/>
      <c r="D43" s="386"/>
      <c r="E43" s="386"/>
      <c r="F43" s="386"/>
      <c r="G43" s="386"/>
      <c r="H43" s="386"/>
      <c r="I43" s="386"/>
      <c r="J43" s="138"/>
    </row>
    <row r="44" spans="1:10" ht="27"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30630</v>
      </c>
      <c r="F50" s="329">
        <v>0</v>
      </c>
      <c r="G50" s="330">
        <v>0</v>
      </c>
      <c r="H50" s="330">
        <f>E50+F50-G50</f>
        <v>30630</v>
      </c>
      <c r="I50" s="331">
        <v>30630</v>
      </c>
      <c r="J50" s="332"/>
    </row>
    <row r="51" spans="1:10" x14ac:dyDescent="0.2">
      <c r="A51" s="333"/>
      <c r="B51" s="334"/>
      <c r="C51" s="334" t="s">
        <v>2</v>
      </c>
      <c r="D51" s="334"/>
      <c r="E51" s="335">
        <v>62179.67</v>
      </c>
      <c r="F51" s="336">
        <v>133869</v>
      </c>
      <c r="G51" s="337">
        <v>129174</v>
      </c>
      <c r="H51" s="337">
        <f>E51+F51-G51</f>
        <v>66874.669999999984</v>
      </c>
      <c r="I51" s="338">
        <v>55145.67</v>
      </c>
      <c r="J51" s="332"/>
    </row>
    <row r="52" spans="1:10" x14ac:dyDescent="0.2">
      <c r="A52" s="333"/>
      <c r="B52" s="334"/>
      <c r="C52" s="334" t="s">
        <v>153</v>
      </c>
      <c r="D52" s="334"/>
      <c r="E52" s="335">
        <v>194525.48</v>
      </c>
      <c r="F52" s="336">
        <v>39406.480000000003</v>
      </c>
      <c r="G52" s="337">
        <v>0</v>
      </c>
      <c r="H52" s="337">
        <f>E52+F52-G52</f>
        <v>233931.96000000002</v>
      </c>
      <c r="I52" s="338">
        <v>233931.96</v>
      </c>
      <c r="J52" s="332"/>
    </row>
    <row r="53" spans="1:10" x14ac:dyDescent="0.2">
      <c r="A53" s="333"/>
      <c r="B53" s="334"/>
      <c r="C53" s="334" t="s">
        <v>174</v>
      </c>
      <c r="D53" s="334"/>
      <c r="E53" s="335">
        <v>120318.6</v>
      </c>
      <c r="F53" s="336">
        <v>6312</v>
      </c>
      <c r="G53" s="337">
        <v>5000</v>
      </c>
      <c r="H53" s="337">
        <f>E53+F53-G53</f>
        <v>121630.6</v>
      </c>
      <c r="I53" s="338">
        <v>121630.6</v>
      </c>
      <c r="J53" s="332"/>
    </row>
    <row r="54" spans="1:10" ht="18.75" thickBot="1" x14ac:dyDescent="0.4">
      <c r="A54" s="339" t="s">
        <v>0</v>
      </c>
      <c r="B54" s="340"/>
      <c r="C54" s="340"/>
      <c r="D54" s="340"/>
      <c r="E54" s="341">
        <f>E50+E51+E52+E53</f>
        <v>407653.75</v>
      </c>
      <c r="F54" s="342">
        <f>F50+F51+F52+F53</f>
        <v>179587.48</v>
      </c>
      <c r="G54" s="343">
        <f>G50+G51+G52+G53</f>
        <v>134174</v>
      </c>
      <c r="H54" s="343">
        <f>H50+H51+H52+H53</f>
        <v>453067.23</v>
      </c>
      <c r="I54" s="344">
        <f>SUM(I50:I53)</f>
        <v>441338.23</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A2:D2"/>
    <mergeCell ref="E2:I2"/>
    <mergeCell ref="E3:I3"/>
    <mergeCell ref="E4:I4"/>
    <mergeCell ref="E5:I5"/>
    <mergeCell ref="C6:G6"/>
    <mergeCell ref="H6:I6"/>
    <mergeCell ref="E7:I7"/>
    <mergeCell ref="E11:F11"/>
    <mergeCell ref="E12:F12"/>
    <mergeCell ref="E13:F13"/>
    <mergeCell ref="H13:I13"/>
    <mergeCell ref="E16:F16"/>
    <mergeCell ref="E18:F18"/>
    <mergeCell ref="C29:E29"/>
    <mergeCell ref="H45:I45"/>
    <mergeCell ref="F47:F48"/>
    <mergeCell ref="C32:F32"/>
    <mergeCell ref="B33:F33"/>
    <mergeCell ref="A34:I34"/>
    <mergeCell ref="A43:I43"/>
    <mergeCell ref="B44:I44"/>
  </mergeCells>
  <printOptions horizontalCentered="1"/>
  <pageMargins left="0.78740157480314965" right="0" top="0.59055118110236227" bottom="0.59055118110236227" header="0.51181102362204722" footer="0.51181102362204722"/>
  <pageSetup paperSize="9" scale="83" firstPageNumber="300"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colBreaks count="1" manualBreakCount="1">
    <brk id="9"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topLeftCell="A31" zoomScaleNormal="85"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119</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301</v>
      </c>
      <c r="F4" s="396"/>
      <c r="G4" s="396"/>
      <c r="H4" s="396"/>
      <c r="I4" s="396"/>
    </row>
    <row r="5" spans="1:10" ht="7.5" customHeight="1" x14ac:dyDescent="0.3">
      <c r="A5" s="242"/>
      <c r="E5" s="395" t="s">
        <v>131</v>
      </c>
      <c r="F5" s="395"/>
      <c r="G5" s="395"/>
      <c r="H5" s="395"/>
      <c r="I5" s="395"/>
    </row>
    <row r="6" spans="1:10" ht="19.5" x14ac:dyDescent="0.4">
      <c r="A6" s="240" t="s">
        <v>40</v>
      </c>
      <c r="C6" s="401" t="s">
        <v>118</v>
      </c>
      <c r="D6" s="401"/>
      <c r="E6" s="401"/>
      <c r="F6" s="401"/>
      <c r="G6" s="401"/>
      <c r="H6" s="402" t="s">
        <v>302</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7306000</v>
      </c>
      <c r="F16" s="400"/>
      <c r="G16" s="258">
        <v>21868192.300000001</v>
      </c>
      <c r="H16" s="259">
        <v>21505628.050000001</v>
      </c>
      <c r="I16" s="259">
        <v>362564.25</v>
      </c>
    </row>
    <row r="17" spans="1:10" ht="20.25" customHeight="1" x14ac:dyDescent="0.35">
      <c r="A17" s="255"/>
      <c r="E17" s="260"/>
      <c r="F17" s="260"/>
      <c r="G17" s="260"/>
      <c r="H17" s="260"/>
      <c r="I17" s="260"/>
    </row>
    <row r="18" spans="1:10" ht="19.5" x14ac:dyDescent="0.4">
      <c r="A18" s="257" t="s">
        <v>142</v>
      </c>
      <c r="B18" s="261"/>
      <c r="C18" s="261"/>
      <c r="D18" s="261"/>
      <c r="E18" s="399">
        <v>7306000</v>
      </c>
      <c r="F18" s="400"/>
      <c r="G18" s="258">
        <v>22024094.77</v>
      </c>
      <c r="H18" s="259">
        <v>21330331.77</v>
      </c>
      <c r="I18" s="259">
        <v>693763</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239.99999999999997</v>
      </c>
      <c r="H22" s="270">
        <v>0</v>
      </c>
      <c r="I22" s="270">
        <v>239.99999999999997</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155662.46999999881</v>
      </c>
      <c r="H24" s="273">
        <f>H18-H16-H22</f>
        <v>-175296.28000000119</v>
      </c>
      <c r="I24" s="273">
        <f>I18-I16-I22</f>
        <v>330958.75</v>
      </c>
      <c r="J24" s="274"/>
    </row>
    <row r="25" spans="1:10" s="275" customFormat="1" ht="18.95" customHeight="1" x14ac:dyDescent="0.3">
      <c r="A25" s="272" t="s">
        <v>146</v>
      </c>
      <c r="B25" s="272"/>
      <c r="C25" s="272"/>
      <c r="D25" s="272"/>
      <c r="E25" s="272"/>
      <c r="F25" s="272"/>
      <c r="G25" s="276">
        <f>G24-G26</f>
        <v>155662.46999999881</v>
      </c>
      <c r="H25" s="277">
        <f>H24-H26</f>
        <v>-175296.28000000119</v>
      </c>
      <c r="I25" s="277">
        <f>I24-I26</f>
        <v>330958.75</v>
      </c>
      <c r="J25" s="278"/>
    </row>
    <row r="26" spans="1:10" s="275" customFormat="1" ht="15" x14ac:dyDescent="0.3">
      <c r="A26" s="272" t="s">
        <v>147</v>
      </c>
      <c r="B26" s="272"/>
      <c r="C26" s="272"/>
      <c r="D26" s="272"/>
      <c r="E26" s="272"/>
      <c r="F26" s="272"/>
      <c r="G26" s="276">
        <f>H26+I26</f>
        <v>0</v>
      </c>
      <c r="H26" s="277">
        <v>0</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155662.47</v>
      </c>
      <c r="H29" s="281"/>
      <c r="I29" s="280"/>
      <c r="J29" s="282"/>
    </row>
    <row r="30" spans="1:10" s="275" customFormat="1" ht="18.75" x14ac:dyDescent="0.4">
      <c r="A30" s="284"/>
      <c r="B30" s="284"/>
      <c r="C30" s="285"/>
      <c r="D30" s="286"/>
      <c r="E30" s="287" t="s">
        <v>151</v>
      </c>
      <c r="F30" s="288" t="s">
        <v>152</v>
      </c>
      <c r="G30" s="289">
        <v>20000</v>
      </c>
      <c r="H30" s="281"/>
      <c r="I30" s="280"/>
    </row>
    <row r="31" spans="1:10" s="275" customFormat="1" ht="18.75" x14ac:dyDescent="0.4">
      <c r="A31" s="284"/>
      <c r="B31" s="284"/>
      <c r="C31" s="290"/>
      <c r="D31" s="286"/>
      <c r="E31" s="291"/>
      <c r="F31" s="288" t="s">
        <v>153</v>
      </c>
      <c r="G31" s="289">
        <v>135662.47</v>
      </c>
      <c r="H31" s="281"/>
      <c r="I31" s="280"/>
    </row>
    <row r="32" spans="1:10" s="275" customFormat="1" ht="18.75" x14ac:dyDescent="0.4">
      <c r="A32" s="284"/>
      <c r="B32" s="292"/>
      <c r="C32" s="390" t="s">
        <v>154</v>
      </c>
      <c r="D32" s="390"/>
      <c r="E32" s="390"/>
      <c r="F32" s="390"/>
      <c r="G32" s="283">
        <f>G26</f>
        <v>0</v>
      </c>
      <c r="H32" s="281"/>
      <c r="I32" s="280"/>
    </row>
    <row r="33" spans="1:10" ht="20.25" customHeight="1" x14ac:dyDescent="0.3">
      <c r="A33" s="293"/>
      <c r="B33" s="391" t="s">
        <v>323</v>
      </c>
      <c r="C33" s="391"/>
      <c r="D33" s="391"/>
      <c r="E33" s="391"/>
      <c r="F33" s="391"/>
      <c r="G33" s="58">
        <v>0</v>
      </c>
      <c r="H33" s="293"/>
      <c r="I33" s="293"/>
      <c r="J33" s="133"/>
    </row>
    <row r="34" spans="1:10" ht="38.25" customHeight="1" x14ac:dyDescent="0.2">
      <c r="A34" s="392"/>
      <c r="B34" s="392"/>
      <c r="C34" s="392"/>
      <c r="D34" s="392"/>
      <c r="E34" s="392"/>
      <c r="F34" s="392"/>
      <c r="G34" s="392"/>
      <c r="H34" s="392"/>
      <c r="I34" s="392"/>
      <c r="J34" s="13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820000</v>
      </c>
      <c r="G37" s="300">
        <v>759746</v>
      </c>
      <c r="H37" s="301"/>
      <c r="I37" s="302">
        <v>0.92651951219512196</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281634</v>
      </c>
      <c r="G41" s="300">
        <v>281634</v>
      </c>
      <c r="H41" s="301"/>
      <c r="I41" s="302">
        <v>1</v>
      </c>
      <c r="J41" s="138"/>
    </row>
    <row r="42" spans="1:10" ht="16.5" x14ac:dyDescent="0.35">
      <c r="A42" s="298" t="s">
        <v>164</v>
      </c>
      <c r="B42" s="255"/>
      <c r="C42" s="255"/>
      <c r="D42" s="248"/>
      <c r="E42" s="248"/>
      <c r="F42" s="300">
        <v>200000</v>
      </c>
      <c r="G42" s="300">
        <v>200000</v>
      </c>
      <c r="H42" s="301"/>
      <c r="I42" s="302">
        <v>1</v>
      </c>
      <c r="J42" s="138"/>
    </row>
    <row r="43" spans="1:10" hidden="1" x14ac:dyDescent="0.2">
      <c r="A43" s="385" t="s">
        <v>165</v>
      </c>
      <c r="B43" s="386"/>
      <c r="C43" s="386"/>
      <c r="D43" s="386"/>
      <c r="E43" s="386"/>
      <c r="F43" s="386"/>
      <c r="G43" s="386"/>
      <c r="H43" s="386"/>
      <c r="I43" s="386"/>
      <c r="J43" s="138"/>
    </row>
    <row r="44" spans="1:10" ht="27"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15897</v>
      </c>
      <c r="F50" s="329">
        <v>20000</v>
      </c>
      <c r="G50" s="330">
        <v>25667</v>
      </c>
      <c r="H50" s="330">
        <f>E50+F50-G50</f>
        <v>10230</v>
      </c>
      <c r="I50" s="331">
        <v>10230</v>
      </c>
      <c r="J50" s="332"/>
    </row>
    <row r="51" spans="1:10" x14ac:dyDescent="0.2">
      <c r="A51" s="333"/>
      <c r="B51" s="334"/>
      <c r="C51" s="334" t="s">
        <v>2</v>
      </c>
      <c r="D51" s="334"/>
      <c r="E51" s="335">
        <v>68449</v>
      </c>
      <c r="F51" s="336">
        <v>134188</v>
      </c>
      <c r="G51" s="337">
        <v>104561</v>
      </c>
      <c r="H51" s="337">
        <f>E51+F51-G51</f>
        <v>98076</v>
      </c>
      <c r="I51" s="338">
        <v>72047</v>
      </c>
      <c r="J51" s="332"/>
    </row>
    <row r="52" spans="1:10" x14ac:dyDescent="0.2">
      <c r="A52" s="333"/>
      <c r="B52" s="334"/>
      <c r="C52" s="334" t="s">
        <v>153</v>
      </c>
      <c r="D52" s="334"/>
      <c r="E52" s="335">
        <v>181145.14</v>
      </c>
      <c r="F52" s="336">
        <v>157974.22</v>
      </c>
      <c r="G52" s="337">
        <v>143187.76999999999</v>
      </c>
      <c r="H52" s="337">
        <f>E52+F52-G52</f>
        <v>195931.59</v>
      </c>
      <c r="I52" s="338">
        <v>195931.59000000003</v>
      </c>
      <c r="J52" s="332"/>
    </row>
    <row r="53" spans="1:10" x14ac:dyDescent="0.2">
      <c r="A53" s="333"/>
      <c r="B53" s="334"/>
      <c r="C53" s="334" t="s">
        <v>174</v>
      </c>
      <c r="D53" s="334"/>
      <c r="E53" s="335">
        <v>583966.32999999996</v>
      </c>
      <c r="F53" s="336">
        <v>485320</v>
      </c>
      <c r="G53" s="337">
        <v>631634</v>
      </c>
      <c r="H53" s="337">
        <f>E53+F53-G53</f>
        <v>437652.33000000007</v>
      </c>
      <c r="I53" s="338">
        <v>437652.33</v>
      </c>
      <c r="J53" s="332"/>
    </row>
    <row r="54" spans="1:10" ht="18.75" thickBot="1" x14ac:dyDescent="0.4">
      <c r="A54" s="339" t="s">
        <v>0</v>
      </c>
      <c r="B54" s="340"/>
      <c r="C54" s="340"/>
      <c r="D54" s="340"/>
      <c r="E54" s="341">
        <f>E50+E51+E52+E53</f>
        <v>849457.47</v>
      </c>
      <c r="F54" s="342">
        <f>F50+F51+F52+F53</f>
        <v>797482.22</v>
      </c>
      <c r="G54" s="343">
        <f>G50+G51+G52+G53</f>
        <v>905049.77</v>
      </c>
      <c r="H54" s="343">
        <f>H50+H51+H52+H53</f>
        <v>741889.92</v>
      </c>
      <c r="I54" s="344">
        <f>SUM(I50:I53)</f>
        <v>715860.92</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A2:D2"/>
    <mergeCell ref="E2:I2"/>
    <mergeCell ref="E3:I3"/>
    <mergeCell ref="E4:I4"/>
    <mergeCell ref="E5:I5"/>
    <mergeCell ref="C6:G6"/>
    <mergeCell ref="H6:I6"/>
    <mergeCell ref="E7:I7"/>
    <mergeCell ref="E11:F11"/>
    <mergeCell ref="E12:F12"/>
    <mergeCell ref="E13:F13"/>
    <mergeCell ref="H13:I13"/>
    <mergeCell ref="E16:F16"/>
    <mergeCell ref="E18:F18"/>
    <mergeCell ref="C29:E29"/>
    <mergeCell ref="H45:I45"/>
    <mergeCell ref="F47:F48"/>
    <mergeCell ref="C32:F32"/>
    <mergeCell ref="B33:F33"/>
    <mergeCell ref="A34:I34"/>
    <mergeCell ref="A43:I43"/>
    <mergeCell ref="B44:I44"/>
  </mergeCells>
  <printOptions horizontalCentered="1"/>
  <pageMargins left="0.78740157480314965" right="0" top="0.59055118110236227" bottom="0.59055118110236227" header="0.51181102362204722" footer="0.51181102362204722"/>
  <pageSetup paperSize="9" scale="83" firstPageNumber="301"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 Strana &amp;P (celkem 500)</oddFooter>
  </headerFooter>
  <colBreaks count="1" manualBreakCount="1">
    <brk id="9"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topLeftCell="A19" zoomScaleNormal="85"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121</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303</v>
      </c>
      <c r="F4" s="396"/>
      <c r="G4" s="396"/>
      <c r="H4" s="396"/>
      <c r="I4" s="396"/>
    </row>
    <row r="5" spans="1:10" ht="7.5" customHeight="1" x14ac:dyDescent="0.3">
      <c r="A5" s="242"/>
      <c r="E5" s="395" t="s">
        <v>131</v>
      </c>
      <c r="F5" s="395"/>
      <c r="G5" s="395"/>
      <c r="H5" s="395"/>
      <c r="I5" s="395"/>
    </row>
    <row r="6" spans="1:10" ht="19.5" x14ac:dyDescent="0.4">
      <c r="A6" s="240" t="s">
        <v>40</v>
      </c>
      <c r="C6" s="401">
        <v>61989738</v>
      </c>
      <c r="D6" s="401"/>
      <c r="E6" s="401"/>
      <c r="F6" s="401"/>
      <c r="G6" s="401"/>
      <c r="H6" s="402" t="s">
        <v>304</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1421000</v>
      </c>
      <c r="F16" s="400"/>
      <c r="G16" s="258">
        <v>6423618.8100000005</v>
      </c>
      <c r="H16" s="259">
        <v>6337831.0800000001</v>
      </c>
      <c r="I16" s="259">
        <v>85787.73000000001</v>
      </c>
    </row>
    <row r="17" spans="1:10" ht="20.25" customHeight="1" x14ac:dyDescent="0.35">
      <c r="A17" s="255"/>
      <c r="E17" s="260"/>
      <c r="F17" s="260"/>
      <c r="G17" s="260"/>
      <c r="H17" s="260"/>
      <c r="I17" s="260"/>
    </row>
    <row r="18" spans="1:10" ht="19.5" x14ac:dyDescent="0.4">
      <c r="A18" s="257" t="s">
        <v>142</v>
      </c>
      <c r="B18" s="261"/>
      <c r="C18" s="261"/>
      <c r="D18" s="261"/>
      <c r="E18" s="399">
        <v>1462000</v>
      </c>
      <c r="F18" s="400"/>
      <c r="G18" s="258">
        <v>6627707.7699999996</v>
      </c>
      <c r="H18" s="259">
        <v>6470557.7699999996</v>
      </c>
      <c r="I18" s="259">
        <v>157150</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0</v>
      </c>
      <c r="H22" s="270">
        <v>0</v>
      </c>
      <c r="I22" s="270">
        <v>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204088.95999999903</v>
      </c>
      <c r="H24" s="273">
        <f>H18-H16-H22</f>
        <v>132726.68999999948</v>
      </c>
      <c r="I24" s="273">
        <f>I18-I16-I22</f>
        <v>71362.26999999999</v>
      </c>
      <c r="J24" s="274"/>
    </row>
    <row r="25" spans="1:10" s="275" customFormat="1" ht="18.95" customHeight="1" x14ac:dyDescent="0.3">
      <c r="A25" s="272" t="s">
        <v>146</v>
      </c>
      <c r="B25" s="272"/>
      <c r="C25" s="272"/>
      <c r="D25" s="272"/>
      <c r="E25" s="272"/>
      <c r="F25" s="272"/>
      <c r="G25" s="276">
        <f>G24-G26</f>
        <v>204088.95999999903</v>
      </c>
      <c r="H25" s="277">
        <f>H24-H26</f>
        <v>132726.68999999948</v>
      </c>
      <c r="I25" s="277">
        <f>I24-I26</f>
        <v>71362.26999999999</v>
      </c>
      <c r="J25" s="278"/>
    </row>
    <row r="26" spans="1:10" s="275" customFormat="1" ht="15" x14ac:dyDescent="0.3">
      <c r="A26" s="272" t="s">
        <v>147</v>
      </c>
      <c r="B26" s="272"/>
      <c r="C26" s="272"/>
      <c r="D26" s="272"/>
      <c r="E26" s="272"/>
      <c r="F26" s="272"/>
      <c r="G26" s="276">
        <f>H26+I26</f>
        <v>0</v>
      </c>
      <c r="H26" s="277">
        <v>0</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204088.95999999999</v>
      </c>
      <c r="H29" s="281"/>
      <c r="I29" s="280"/>
      <c r="J29" s="282"/>
    </row>
    <row r="30" spans="1:10" s="275" customFormat="1" ht="18.75" x14ac:dyDescent="0.4">
      <c r="A30" s="284"/>
      <c r="B30" s="284"/>
      <c r="C30" s="285"/>
      <c r="D30" s="286"/>
      <c r="E30" s="287" t="s">
        <v>151</v>
      </c>
      <c r="F30" s="288" t="s">
        <v>152</v>
      </c>
      <c r="G30" s="289">
        <v>10000</v>
      </c>
      <c r="H30" s="281"/>
      <c r="I30" s="280"/>
    </row>
    <row r="31" spans="1:10" s="275" customFormat="1" ht="18.75" x14ac:dyDescent="0.4">
      <c r="A31" s="284"/>
      <c r="B31" s="284"/>
      <c r="C31" s="290"/>
      <c r="D31" s="286"/>
      <c r="E31" s="291"/>
      <c r="F31" s="288" t="s">
        <v>153</v>
      </c>
      <c r="G31" s="289">
        <v>194088.95999999999</v>
      </c>
      <c r="H31" s="281"/>
      <c r="I31" s="280"/>
    </row>
    <row r="32" spans="1:10" s="275" customFormat="1" ht="18.75" x14ac:dyDescent="0.4">
      <c r="A32" s="284"/>
      <c r="B32" s="292"/>
      <c r="C32" s="390" t="s">
        <v>154</v>
      </c>
      <c r="D32" s="390"/>
      <c r="E32" s="390"/>
      <c r="F32" s="390"/>
      <c r="G32" s="283">
        <f>G26</f>
        <v>0</v>
      </c>
      <c r="H32" s="281"/>
      <c r="I32" s="280"/>
    </row>
    <row r="33" spans="1:10" ht="20.25" customHeight="1" x14ac:dyDescent="0.3">
      <c r="A33" s="293"/>
      <c r="B33" s="391" t="s">
        <v>323</v>
      </c>
      <c r="C33" s="391"/>
      <c r="D33" s="391"/>
      <c r="E33" s="391"/>
      <c r="F33" s="391"/>
      <c r="G33" s="58">
        <v>0</v>
      </c>
      <c r="H33" s="293"/>
      <c r="I33" s="293"/>
      <c r="J33" s="133"/>
    </row>
    <row r="34" spans="1:10" ht="38.25" customHeight="1" x14ac:dyDescent="0.2">
      <c r="A34" s="392"/>
      <c r="B34" s="392"/>
      <c r="C34" s="392"/>
      <c r="D34" s="392"/>
      <c r="E34" s="392"/>
      <c r="F34" s="392"/>
      <c r="G34" s="392"/>
      <c r="H34" s="392"/>
      <c r="I34" s="392"/>
      <c r="J34" s="13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150000</v>
      </c>
      <c r="G37" s="300">
        <v>102619</v>
      </c>
      <c r="H37" s="301"/>
      <c r="I37" s="302">
        <v>0.68412666666666666</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1777</v>
      </c>
      <c r="G41" s="300">
        <v>1777</v>
      </c>
      <c r="H41" s="301"/>
      <c r="I41" s="302">
        <v>1</v>
      </c>
      <c r="J41" s="138"/>
    </row>
    <row r="42" spans="1:10" ht="16.5" x14ac:dyDescent="0.35">
      <c r="A42" s="298" t="s">
        <v>164</v>
      </c>
      <c r="B42" s="255"/>
      <c r="C42" s="255"/>
      <c r="D42" s="248"/>
      <c r="E42" s="248"/>
      <c r="F42" s="300">
        <v>0</v>
      </c>
      <c r="G42" s="300">
        <v>0</v>
      </c>
      <c r="H42" s="301"/>
      <c r="I42" s="302" t="s">
        <v>233</v>
      </c>
      <c r="J42" s="138"/>
    </row>
    <row r="43" spans="1:10" hidden="1" x14ac:dyDescent="0.2">
      <c r="A43" s="385" t="s">
        <v>165</v>
      </c>
      <c r="B43" s="386"/>
      <c r="C43" s="386"/>
      <c r="D43" s="386"/>
      <c r="E43" s="386"/>
      <c r="F43" s="386"/>
      <c r="G43" s="386"/>
      <c r="H43" s="386"/>
      <c r="I43" s="386"/>
      <c r="J43" s="138"/>
    </row>
    <row r="44" spans="1:10" ht="27"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32753</v>
      </c>
      <c r="F50" s="329">
        <v>20000</v>
      </c>
      <c r="G50" s="330">
        <v>19000</v>
      </c>
      <c r="H50" s="330">
        <f>E50+F50-G50</f>
        <v>33753</v>
      </c>
      <c r="I50" s="331">
        <v>33753</v>
      </c>
      <c r="J50" s="332"/>
    </row>
    <row r="51" spans="1:10" x14ac:dyDescent="0.2">
      <c r="A51" s="333"/>
      <c r="B51" s="334"/>
      <c r="C51" s="334" t="s">
        <v>2</v>
      </c>
      <c r="D51" s="334"/>
      <c r="E51" s="335">
        <v>5024.04</v>
      </c>
      <c r="F51" s="336">
        <v>51861</v>
      </c>
      <c r="G51" s="337">
        <v>36850</v>
      </c>
      <c r="H51" s="337">
        <f>E51+F51-G51</f>
        <v>20035.04</v>
      </c>
      <c r="I51" s="338">
        <v>12546.04</v>
      </c>
      <c r="J51" s="332"/>
    </row>
    <row r="52" spans="1:10" x14ac:dyDescent="0.2">
      <c r="A52" s="333"/>
      <c r="B52" s="334"/>
      <c r="C52" s="334" t="s">
        <v>153</v>
      </c>
      <c r="D52" s="334"/>
      <c r="E52" s="335">
        <v>442915.07</v>
      </c>
      <c r="F52" s="336">
        <v>222573.7</v>
      </c>
      <c r="G52" s="337">
        <v>351989.18</v>
      </c>
      <c r="H52" s="337">
        <f>E52+F52-G52</f>
        <v>313499.59000000003</v>
      </c>
      <c r="I52" s="338">
        <v>313499.59000000003</v>
      </c>
      <c r="J52" s="332"/>
    </row>
    <row r="53" spans="1:10" x14ac:dyDescent="0.2">
      <c r="A53" s="333"/>
      <c r="B53" s="334"/>
      <c r="C53" s="334" t="s">
        <v>174</v>
      </c>
      <c r="D53" s="334"/>
      <c r="E53" s="335">
        <v>13269.29</v>
      </c>
      <c r="F53" s="336">
        <v>282721</v>
      </c>
      <c r="G53" s="337">
        <v>261677</v>
      </c>
      <c r="H53" s="337">
        <f>E53+F53-G53</f>
        <v>34313.289999999979</v>
      </c>
      <c r="I53" s="338">
        <v>34313.29</v>
      </c>
      <c r="J53" s="332"/>
    </row>
    <row r="54" spans="1:10" ht="18.75" thickBot="1" x14ac:dyDescent="0.4">
      <c r="A54" s="339" t="s">
        <v>0</v>
      </c>
      <c r="B54" s="340"/>
      <c r="C54" s="340"/>
      <c r="D54" s="340"/>
      <c r="E54" s="341">
        <f>E50+E51+E52+E53</f>
        <v>493961.39999999997</v>
      </c>
      <c r="F54" s="342">
        <f>F50+F51+F52+F53</f>
        <v>577155.69999999995</v>
      </c>
      <c r="G54" s="343">
        <f>G50+G51+G52+G53</f>
        <v>669516.17999999993</v>
      </c>
      <c r="H54" s="343">
        <f>H50+H51+H52+H53</f>
        <v>401600.92</v>
      </c>
      <c r="I54" s="344">
        <f>SUM(I50:I53)</f>
        <v>394111.92</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A2:D2"/>
    <mergeCell ref="E2:I2"/>
    <mergeCell ref="E3:I3"/>
    <mergeCell ref="E4:I4"/>
    <mergeCell ref="E5:I5"/>
    <mergeCell ref="C6:G6"/>
    <mergeCell ref="H6:I6"/>
    <mergeCell ref="E7:I7"/>
    <mergeCell ref="E11:F11"/>
    <mergeCell ref="E12:F12"/>
    <mergeCell ref="E13:F13"/>
    <mergeCell ref="H13:I13"/>
    <mergeCell ref="E16:F16"/>
    <mergeCell ref="E18:F18"/>
    <mergeCell ref="C29:E29"/>
    <mergeCell ref="H45:I45"/>
    <mergeCell ref="F47:F48"/>
    <mergeCell ref="C32:F32"/>
    <mergeCell ref="B33:F33"/>
    <mergeCell ref="A34:I34"/>
    <mergeCell ref="A43:I43"/>
    <mergeCell ref="B44:I44"/>
  </mergeCells>
  <printOptions horizontalCentered="1"/>
  <pageMargins left="0.78740157480314965" right="0" top="0.59055118110236227" bottom="0.59055118110236227" header="0.51181102362204722" footer="0.51181102362204722"/>
  <pageSetup paperSize="9" scale="83" firstPageNumber="302"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topLeftCell="A19" zoomScaleNormal="85"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123</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305</v>
      </c>
      <c r="F4" s="396"/>
      <c r="G4" s="396"/>
      <c r="H4" s="396"/>
      <c r="I4" s="396"/>
    </row>
    <row r="5" spans="1:10" ht="7.5" customHeight="1" x14ac:dyDescent="0.3">
      <c r="A5" s="242"/>
      <c r="E5" s="395" t="s">
        <v>131</v>
      </c>
      <c r="F5" s="395"/>
      <c r="G5" s="395"/>
      <c r="H5" s="395"/>
      <c r="I5" s="395"/>
    </row>
    <row r="6" spans="1:10" ht="19.5" x14ac:dyDescent="0.4">
      <c r="A6" s="240" t="s">
        <v>40</v>
      </c>
      <c r="C6" s="401">
        <v>47654392</v>
      </c>
      <c r="D6" s="401"/>
      <c r="E6" s="401"/>
      <c r="F6" s="401"/>
      <c r="G6" s="401"/>
      <c r="H6" s="402" t="s">
        <v>306</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3043000</v>
      </c>
      <c r="F16" s="400"/>
      <c r="G16" s="258">
        <v>6459384.0199999996</v>
      </c>
      <c r="H16" s="259">
        <v>6264398.6799999997</v>
      </c>
      <c r="I16" s="259">
        <v>194985.34000000003</v>
      </c>
    </row>
    <row r="17" spans="1:10" ht="20.25" customHeight="1" x14ac:dyDescent="0.35">
      <c r="A17" s="255"/>
      <c r="E17" s="260"/>
      <c r="F17" s="260"/>
      <c r="G17" s="260"/>
      <c r="H17" s="260"/>
      <c r="I17" s="260"/>
    </row>
    <row r="18" spans="1:10" ht="19.5" x14ac:dyDescent="0.4">
      <c r="A18" s="257" t="s">
        <v>142</v>
      </c>
      <c r="B18" s="261"/>
      <c r="C18" s="261"/>
      <c r="D18" s="261"/>
      <c r="E18" s="399">
        <v>3043000</v>
      </c>
      <c r="F18" s="400"/>
      <c r="G18" s="258">
        <v>6478314.6100000003</v>
      </c>
      <c r="H18" s="259">
        <v>6192478.9900000002</v>
      </c>
      <c r="I18" s="259">
        <v>285835.62</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0</v>
      </c>
      <c r="H22" s="270">
        <v>0</v>
      </c>
      <c r="I22" s="270">
        <v>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18930.590000000782</v>
      </c>
      <c r="H24" s="273">
        <f>H18-H16-H22</f>
        <v>-71919.689999999478</v>
      </c>
      <c r="I24" s="273">
        <f>I18-I16-I22</f>
        <v>90850.27999999997</v>
      </c>
      <c r="J24" s="274"/>
    </row>
    <row r="25" spans="1:10" s="275" customFormat="1" ht="18.95" customHeight="1" x14ac:dyDescent="0.3">
      <c r="A25" s="272" t="s">
        <v>146</v>
      </c>
      <c r="B25" s="272"/>
      <c r="C25" s="272"/>
      <c r="D25" s="272"/>
      <c r="E25" s="272"/>
      <c r="F25" s="272"/>
      <c r="G25" s="276">
        <f>G24-G26</f>
        <v>18930.590000000782</v>
      </c>
      <c r="H25" s="277">
        <f>H24-H26</f>
        <v>-71919.689999999478</v>
      </c>
      <c r="I25" s="277">
        <f>I24-I26</f>
        <v>90850.27999999997</v>
      </c>
      <c r="J25" s="278"/>
    </row>
    <row r="26" spans="1:10" s="275" customFormat="1" ht="15" x14ac:dyDescent="0.3">
      <c r="A26" s="272" t="s">
        <v>147</v>
      </c>
      <c r="B26" s="272"/>
      <c r="C26" s="272"/>
      <c r="D26" s="272"/>
      <c r="E26" s="272"/>
      <c r="F26" s="272"/>
      <c r="G26" s="276">
        <f>H26+I26</f>
        <v>0</v>
      </c>
      <c r="H26" s="277">
        <v>0</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18930.59</v>
      </c>
      <c r="H29" s="281"/>
      <c r="I29" s="280"/>
      <c r="J29" s="282"/>
    </row>
    <row r="30" spans="1:10" s="275" customFormat="1" ht="18.75" x14ac:dyDescent="0.4">
      <c r="A30" s="284"/>
      <c r="B30" s="284"/>
      <c r="C30" s="285"/>
      <c r="D30" s="286"/>
      <c r="E30" s="287" t="s">
        <v>151</v>
      </c>
      <c r="F30" s="288" t="s">
        <v>152</v>
      </c>
      <c r="G30" s="289">
        <v>5000</v>
      </c>
      <c r="H30" s="281"/>
      <c r="I30" s="280"/>
    </row>
    <row r="31" spans="1:10" s="275" customFormat="1" ht="18.75" x14ac:dyDescent="0.4">
      <c r="A31" s="284"/>
      <c r="B31" s="284"/>
      <c r="C31" s="290"/>
      <c r="D31" s="286"/>
      <c r="E31" s="291"/>
      <c r="F31" s="288" t="s">
        <v>153</v>
      </c>
      <c r="G31" s="289">
        <v>13930.59</v>
      </c>
      <c r="H31" s="281"/>
      <c r="I31" s="280"/>
    </row>
    <row r="32" spans="1:10" s="275" customFormat="1" ht="18.75" x14ac:dyDescent="0.4">
      <c r="A32" s="284"/>
      <c r="B32" s="292"/>
      <c r="C32" s="390" t="s">
        <v>154</v>
      </c>
      <c r="D32" s="390"/>
      <c r="E32" s="390"/>
      <c r="F32" s="390"/>
      <c r="G32" s="283">
        <f>G26</f>
        <v>0</v>
      </c>
      <c r="H32" s="281"/>
      <c r="I32" s="280"/>
    </row>
    <row r="33" spans="1:10" ht="20.25" customHeight="1" x14ac:dyDescent="0.3">
      <c r="A33" s="293"/>
      <c r="B33" s="391" t="s">
        <v>323</v>
      </c>
      <c r="C33" s="391"/>
      <c r="D33" s="391"/>
      <c r="E33" s="391"/>
      <c r="F33" s="391"/>
      <c r="G33" s="58">
        <v>0</v>
      </c>
      <c r="H33" s="293"/>
      <c r="I33" s="293"/>
      <c r="J33" s="133"/>
    </row>
    <row r="34" spans="1:10" ht="38.25" customHeight="1" x14ac:dyDescent="0.2">
      <c r="A34" s="392"/>
      <c r="B34" s="392"/>
      <c r="C34" s="392"/>
      <c r="D34" s="392"/>
      <c r="E34" s="392"/>
      <c r="F34" s="392"/>
      <c r="G34" s="392"/>
      <c r="H34" s="392"/>
      <c r="I34" s="392"/>
      <c r="J34" s="13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150000</v>
      </c>
      <c r="G37" s="300">
        <v>129510</v>
      </c>
      <c r="H37" s="301"/>
      <c r="I37" s="302">
        <v>0.86339999999999995</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53802</v>
      </c>
      <c r="G41" s="300">
        <v>53802</v>
      </c>
      <c r="H41" s="301"/>
      <c r="I41" s="302">
        <v>1</v>
      </c>
      <c r="J41" s="138"/>
    </row>
    <row r="42" spans="1:10" ht="16.5" x14ac:dyDescent="0.35">
      <c r="A42" s="298" t="s">
        <v>164</v>
      </c>
      <c r="B42" s="255"/>
      <c r="C42" s="255"/>
      <c r="D42" s="248"/>
      <c r="E42" s="248"/>
      <c r="F42" s="300">
        <v>0</v>
      </c>
      <c r="G42" s="300">
        <v>0</v>
      </c>
      <c r="H42" s="301"/>
      <c r="I42" s="302" t="s">
        <v>233</v>
      </c>
      <c r="J42" s="138"/>
    </row>
    <row r="43" spans="1:10" hidden="1" x14ac:dyDescent="0.2">
      <c r="A43" s="385" t="s">
        <v>165</v>
      </c>
      <c r="B43" s="386"/>
      <c r="C43" s="386"/>
      <c r="D43" s="386"/>
      <c r="E43" s="386"/>
      <c r="F43" s="386"/>
      <c r="G43" s="386"/>
      <c r="H43" s="386"/>
      <c r="I43" s="386"/>
      <c r="J43" s="138"/>
    </row>
    <row r="44" spans="1:10" ht="27"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32733</v>
      </c>
      <c r="F50" s="329">
        <v>10000</v>
      </c>
      <c r="G50" s="330">
        <v>0</v>
      </c>
      <c r="H50" s="330">
        <f>E50+F50-G50</f>
        <v>42733</v>
      </c>
      <c r="I50" s="331">
        <v>42733</v>
      </c>
      <c r="J50" s="332"/>
    </row>
    <row r="51" spans="1:10" x14ac:dyDescent="0.2">
      <c r="A51" s="333"/>
      <c r="B51" s="334"/>
      <c r="C51" s="334" t="s">
        <v>2</v>
      </c>
      <c r="D51" s="334"/>
      <c r="E51" s="335">
        <v>4381.7700000000004</v>
      </c>
      <c r="F51" s="336">
        <v>32919</v>
      </c>
      <c r="G51" s="337">
        <v>32488</v>
      </c>
      <c r="H51" s="337">
        <f>E51+F51-G51</f>
        <v>4812.7700000000041</v>
      </c>
      <c r="I51" s="338">
        <v>2033.77</v>
      </c>
      <c r="J51" s="332"/>
    </row>
    <row r="52" spans="1:10" x14ac:dyDescent="0.2">
      <c r="A52" s="333"/>
      <c r="B52" s="334"/>
      <c r="C52" s="334" t="s">
        <v>153</v>
      </c>
      <c r="D52" s="334"/>
      <c r="E52" s="335">
        <v>257204.25</v>
      </c>
      <c r="F52" s="336">
        <v>22369.67</v>
      </c>
      <c r="G52" s="337">
        <v>10000</v>
      </c>
      <c r="H52" s="337">
        <f>E52+F52-G52</f>
        <v>269573.92</v>
      </c>
      <c r="I52" s="338">
        <v>269573.92</v>
      </c>
      <c r="J52" s="332"/>
    </row>
    <row r="53" spans="1:10" x14ac:dyDescent="0.2">
      <c r="A53" s="333"/>
      <c r="B53" s="334"/>
      <c r="C53" s="334" t="s">
        <v>174</v>
      </c>
      <c r="D53" s="334"/>
      <c r="E53" s="335">
        <v>191676.08</v>
      </c>
      <c r="F53" s="336">
        <v>107119.82</v>
      </c>
      <c r="G53" s="337">
        <v>149359</v>
      </c>
      <c r="H53" s="337">
        <f>E53+F53-G53</f>
        <v>149436.90000000002</v>
      </c>
      <c r="I53" s="338">
        <v>149436.9</v>
      </c>
      <c r="J53" s="332"/>
    </row>
    <row r="54" spans="1:10" ht="18.75" thickBot="1" x14ac:dyDescent="0.4">
      <c r="A54" s="339" t="s">
        <v>0</v>
      </c>
      <c r="B54" s="340"/>
      <c r="C54" s="340"/>
      <c r="D54" s="340"/>
      <c r="E54" s="341">
        <f>E50+E51+E52+E53</f>
        <v>485995.1</v>
      </c>
      <c r="F54" s="342">
        <f>F50+F51+F52+F53</f>
        <v>172408.49</v>
      </c>
      <c r="G54" s="343">
        <f>G50+G51+G52+G53</f>
        <v>191847</v>
      </c>
      <c r="H54" s="343">
        <f>H50+H51+H52+H53</f>
        <v>466556.59</v>
      </c>
      <c r="I54" s="344">
        <f>SUM(I50:I53)</f>
        <v>463777.58999999997</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A2:D2"/>
    <mergeCell ref="E2:I2"/>
    <mergeCell ref="E3:I3"/>
    <mergeCell ref="E4:I4"/>
    <mergeCell ref="E5:I5"/>
    <mergeCell ref="C6:G6"/>
    <mergeCell ref="H6:I6"/>
    <mergeCell ref="E7:I7"/>
    <mergeCell ref="E11:F11"/>
    <mergeCell ref="E12:F12"/>
    <mergeCell ref="E13:F13"/>
    <mergeCell ref="H13:I13"/>
    <mergeCell ref="E16:F16"/>
    <mergeCell ref="E18:F18"/>
    <mergeCell ref="C29:E29"/>
    <mergeCell ref="H45:I45"/>
    <mergeCell ref="F47:F48"/>
    <mergeCell ref="C32:F32"/>
    <mergeCell ref="B33:F33"/>
    <mergeCell ref="A34:I34"/>
    <mergeCell ref="A43:I43"/>
    <mergeCell ref="B44:I44"/>
  </mergeCells>
  <printOptions horizontalCentered="1"/>
  <pageMargins left="0.78740157480314965" right="0" top="0.59055118110236227" bottom="0.59055118110236227" header="0.51181102362204722" footer="0.51181102362204722"/>
  <pageSetup paperSize="9" scale="83" firstPageNumber="303"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topLeftCell="A3" zoomScaleNormal="85"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126</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307</v>
      </c>
      <c r="F4" s="396"/>
      <c r="G4" s="396"/>
      <c r="H4" s="396"/>
      <c r="I4" s="396"/>
    </row>
    <row r="5" spans="1:10" ht="7.5" customHeight="1" x14ac:dyDescent="0.3">
      <c r="A5" s="242"/>
      <c r="E5" s="395" t="s">
        <v>131</v>
      </c>
      <c r="F5" s="395"/>
      <c r="G5" s="395"/>
      <c r="H5" s="395"/>
      <c r="I5" s="395"/>
    </row>
    <row r="6" spans="1:10" ht="19.5" x14ac:dyDescent="0.4">
      <c r="A6" s="240" t="s">
        <v>40</v>
      </c>
      <c r="C6" s="401" t="s">
        <v>125</v>
      </c>
      <c r="D6" s="401"/>
      <c r="E6" s="401"/>
      <c r="F6" s="401"/>
      <c r="G6" s="401"/>
      <c r="H6" s="402" t="s">
        <v>308</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6090000</v>
      </c>
      <c r="F16" s="400"/>
      <c r="G16" s="258">
        <v>19698454.82</v>
      </c>
      <c r="H16" s="259">
        <v>19609071.82</v>
      </c>
      <c r="I16" s="259">
        <v>89383</v>
      </c>
    </row>
    <row r="17" spans="1:10" ht="20.25" customHeight="1" x14ac:dyDescent="0.35">
      <c r="A17" s="255"/>
      <c r="E17" s="260"/>
      <c r="F17" s="260"/>
      <c r="G17" s="260"/>
      <c r="H17" s="260"/>
      <c r="I17" s="260"/>
    </row>
    <row r="18" spans="1:10" ht="19.5" x14ac:dyDescent="0.4">
      <c r="A18" s="257" t="s">
        <v>142</v>
      </c>
      <c r="B18" s="261"/>
      <c r="C18" s="261"/>
      <c r="D18" s="261"/>
      <c r="E18" s="399">
        <v>6090000</v>
      </c>
      <c r="F18" s="400"/>
      <c r="G18" s="258">
        <v>19699093.219999999</v>
      </c>
      <c r="H18" s="259">
        <v>19534807.219999999</v>
      </c>
      <c r="I18" s="259">
        <v>164286</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0</v>
      </c>
      <c r="H22" s="270">
        <v>0</v>
      </c>
      <c r="I22" s="270">
        <v>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638.39999999850988</v>
      </c>
      <c r="H24" s="273">
        <f>H18-H16-H22</f>
        <v>-74264.60000000149</v>
      </c>
      <c r="I24" s="273">
        <f>I18-I16-I22</f>
        <v>74903</v>
      </c>
      <c r="J24" s="274"/>
    </row>
    <row r="25" spans="1:10" s="275" customFormat="1" ht="18.95" customHeight="1" x14ac:dyDescent="0.3">
      <c r="A25" s="272" t="s">
        <v>146</v>
      </c>
      <c r="B25" s="272"/>
      <c r="C25" s="272"/>
      <c r="D25" s="272"/>
      <c r="E25" s="272"/>
      <c r="F25" s="272"/>
      <c r="G25" s="276">
        <f>G24-G26</f>
        <v>638.39999999850988</v>
      </c>
      <c r="H25" s="277">
        <f>H24-H26</f>
        <v>-74264.60000000149</v>
      </c>
      <c r="I25" s="277">
        <f>I24-I26</f>
        <v>74903</v>
      </c>
      <c r="J25" s="278"/>
    </row>
    <row r="26" spans="1:10" s="275" customFormat="1" ht="15" x14ac:dyDescent="0.3">
      <c r="A26" s="272" t="s">
        <v>147</v>
      </c>
      <c r="B26" s="272"/>
      <c r="C26" s="272"/>
      <c r="D26" s="272"/>
      <c r="E26" s="272"/>
      <c r="F26" s="272"/>
      <c r="G26" s="276">
        <f>H26+I26</f>
        <v>0</v>
      </c>
      <c r="H26" s="277">
        <v>0</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638.4</v>
      </c>
      <c r="H29" s="281"/>
      <c r="I29" s="280"/>
      <c r="J29" s="282"/>
    </row>
    <row r="30" spans="1:10" s="275" customFormat="1" ht="18.75" x14ac:dyDescent="0.4">
      <c r="A30" s="284"/>
      <c r="B30" s="284"/>
      <c r="C30" s="285"/>
      <c r="D30" s="286"/>
      <c r="E30" s="287" t="s">
        <v>151</v>
      </c>
      <c r="F30" s="288" t="s">
        <v>152</v>
      </c>
      <c r="G30" s="289">
        <v>0</v>
      </c>
      <c r="H30" s="281"/>
      <c r="I30" s="280"/>
    </row>
    <row r="31" spans="1:10" s="275" customFormat="1" ht="18.75" x14ac:dyDescent="0.4">
      <c r="A31" s="284"/>
      <c r="B31" s="284"/>
      <c r="C31" s="290"/>
      <c r="D31" s="286"/>
      <c r="E31" s="291"/>
      <c r="F31" s="288" t="s">
        <v>153</v>
      </c>
      <c r="G31" s="289">
        <v>638.4</v>
      </c>
      <c r="H31" s="281"/>
      <c r="I31" s="280"/>
    </row>
    <row r="32" spans="1:10" s="275" customFormat="1" ht="18.75" x14ac:dyDescent="0.4">
      <c r="A32" s="284"/>
      <c r="B32" s="292"/>
      <c r="C32" s="390" t="s">
        <v>154</v>
      </c>
      <c r="D32" s="390"/>
      <c r="E32" s="390"/>
      <c r="F32" s="390"/>
      <c r="G32" s="283">
        <f>G26</f>
        <v>0</v>
      </c>
      <c r="H32" s="281"/>
      <c r="I32" s="280"/>
    </row>
    <row r="33" spans="1:10" ht="20.25" customHeight="1" x14ac:dyDescent="0.3">
      <c r="A33" s="293"/>
      <c r="B33" s="391" t="s">
        <v>323</v>
      </c>
      <c r="C33" s="391"/>
      <c r="D33" s="391"/>
      <c r="E33" s="391"/>
      <c r="F33" s="391"/>
      <c r="G33" s="58">
        <v>0</v>
      </c>
      <c r="H33" s="293"/>
      <c r="I33" s="293"/>
      <c r="J33" s="133"/>
    </row>
    <row r="34" spans="1:10" ht="38.25" customHeight="1" x14ac:dyDescent="0.2">
      <c r="A34" s="392"/>
      <c r="B34" s="392"/>
      <c r="C34" s="392"/>
      <c r="D34" s="392"/>
      <c r="E34" s="392"/>
      <c r="F34" s="392"/>
      <c r="G34" s="392"/>
      <c r="H34" s="392"/>
      <c r="I34" s="392"/>
      <c r="J34" s="13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0</v>
      </c>
      <c r="G37" s="300">
        <v>0</v>
      </c>
      <c r="H37" s="301"/>
      <c r="I37" s="302" t="s">
        <v>233</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362229</v>
      </c>
      <c r="G41" s="300">
        <v>362229</v>
      </c>
      <c r="H41" s="301"/>
      <c r="I41" s="302">
        <v>1</v>
      </c>
      <c r="J41" s="138"/>
    </row>
    <row r="42" spans="1:10" ht="16.5" x14ac:dyDescent="0.35">
      <c r="A42" s="298" t="s">
        <v>164</v>
      </c>
      <c r="B42" s="255"/>
      <c r="C42" s="255"/>
      <c r="D42" s="248"/>
      <c r="E42" s="248"/>
      <c r="F42" s="300">
        <v>40000</v>
      </c>
      <c r="G42" s="300">
        <v>40000</v>
      </c>
      <c r="H42" s="301"/>
      <c r="I42" s="302">
        <v>1</v>
      </c>
      <c r="J42" s="138"/>
    </row>
    <row r="43" spans="1:10" hidden="1" x14ac:dyDescent="0.2">
      <c r="A43" s="385" t="s">
        <v>165</v>
      </c>
      <c r="B43" s="386"/>
      <c r="C43" s="386"/>
      <c r="D43" s="386"/>
      <c r="E43" s="386"/>
      <c r="F43" s="386"/>
      <c r="G43" s="386"/>
      <c r="H43" s="386"/>
      <c r="I43" s="386"/>
      <c r="J43" s="138"/>
    </row>
    <row r="44" spans="1:10" ht="27"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28900</v>
      </c>
      <c r="F50" s="329">
        <v>0</v>
      </c>
      <c r="G50" s="330">
        <v>9000</v>
      </c>
      <c r="H50" s="330">
        <f>E50+F50-G50</f>
        <v>19900</v>
      </c>
      <c r="I50" s="331">
        <v>19900</v>
      </c>
      <c r="J50" s="332"/>
    </row>
    <row r="51" spans="1:10" x14ac:dyDescent="0.2">
      <c r="A51" s="333"/>
      <c r="B51" s="334"/>
      <c r="C51" s="334" t="s">
        <v>2</v>
      </c>
      <c r="D51" s="334"/>
      <c r="E51" s="335">
        <v>5831.67</v>
      </c>
      <c r="F51" s="336">
        <v>144222</v>
      </c>
      <c r="G51" s="337">
        <v>147481</v>
      </c>
      <c r="H51" s="337">
        <f>E51+F51-G51</f>
        <v>2572.6700000000128</v>
      </c>
      <c r="I51" s="338">
        <v>1606.58</v>
      </c>
      <c r="J51" s="332"/>
    </row>
    <row r="52" spans="1:10" x14ac:dyDescent="0.2">
      <c r="A52" s="333"/>
      <c r="B52" s="334"/>
      <c r="C52" s="334" t="s">
        <v>153</v>
      </c>
      <c r="D52" s="334"/>
      <c r="E52" s="335">
        <v>1060350.78</v>
      </c>
      <c r="F52" s="336">
        <v>614828</v>
      </c>
      <c r="G52" s="337">
        <v>620801.89</v>
      </c>
      <c r="H52" s="337">
        <f>E52+F52-G52</f>
        <v>1054376.8900000001</v>
      </c>
      <c r="I52" s="338">
        <v>773541.89</v>
      </c>
      <c r="J52" s="332"/>
    </row>
    <row r="53" spans="1:10" x14ac:dyDescent="0.2">
      <c r="A53" s="333"/>
      <c r="B53" s="334"/>
      <c r="C53" s="334" t="s">
        <v>174</v>
      </c>
      <c r="D53" s="334"/>
      <c r="E53" s="335">
        <v>60885.66</v>
      </c>
      <c r="F53" s="336">
        <v>1054941</v>
      </c>
      <c r="G53" s="337">
        <v>1099168.94</v>
      </c>
      <c r="H53" s="337">
        <f>E53+F53-G53</f>
        <v>16657.719999999972</v>
      </c>
      <c r="I53" s="338">
        <v>16657.72</v>
      </c>
      <c r="J53" s="332"/>
    </row>
    <row r="54" spans="1:10" ht="18.75" thickBot="1" x14ac:dyDescent="0.4">
      <c r="A54" s="339" t="s">
        <v>0</v>
      </c>
      <c r="B54" s="340"/>
      <c r="C54" s="340"/>
      <c r="D54" s="340"/>
      <c r="E54" s="341">
        <f>E50+E51+E52+E53</f>
        <v>1155968.1099999999</v>
      </c>
      <c r="F54" s="342">
        <f>F50+F51+F52+F53</f>
        <v>1813991</v>
      </c>
      <c r="G54" s="343">
        <f>G50+G51+G52+G53</f>
        <v>1876451.83</v>
      </c>
      <c r="H54" s="343">
        <f>H50+H51+H52+H53</f>
        <v>1093507.28</v>
      </c>
      <c r="I54" s="344">
        <f>SUM(I50:I53)</f>
        <v>811706.19</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A2:D2"/>
    <mergeCell ref="E2:I2"/>
    <mergeCell ref="E3:I3"/>
    <mergeCell ref="E4:I4"/>
    <mergeCell ref="E5:I5"/>
    <mergeCell ref="C6:G6"/>
    <mergeCell ref="H6:I6"/>
    <mergeCell ref="E7:I7"/>
    <mergeCell ref="E11:F11"/>
    <mergeCell ref="E12:F12"/>
    <mergeCell ref="E13:F13"/>
    <mergeCell ref="H13:I13"/>
    <mergeCell ref="E16:F16"/>
    <mergeCell ref="E18:F18"/>
    <mergeCell ref="C29:E29"/>
    <mergeCell ref="H45:I45"/>
    <mergeCell ref="F47:F48"/>
    <mergeCell ref="C32:F32"/>
    <mergeCell ref="B33:F33"/>
    <mergeCell ref="A34:I34"/>
    <mergeCell ref="A43:I43"/>
    <mergeCell ref="B44:I44"/>
  </mergeCells>
  <printOptions horizontalCentered="1"/>
  <pageMargins left="0.78740157480314965" right="0" top="0.59055118110236227" bottom="0.59055118110236227" header="0.51181102362204722" footer="0.51181102362204722"/>
  <pageSetup paperSize="9" scale="83" firstPageNumber="304"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colBreaks count="1" manualBreakCount="1">
    <brk id="9"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topLeftCell="A3" zoomScaleNormal="85"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405" t="s">
        <v>128</v>
      </c>
      <c r="F2" s="405"/>
      <c r="G2" s="405"/>
      <c r="H2" s="405"/>
      <c r="I2" s="405"/>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307</v>
      </c>
      <c r="F4" s="396"/>
      <c r="G4" s="396"/>
      <c r="H4" s="396"/>
      <c r="I4" s="396"/>
    </row>
    <row r="5" spans="1:10" ht="7.5" customHeight="1" x14ac:dyDescent="0.3">
      <c r="A5" s="242"/>
      <c r="E5" s="395" t="s">
        <v>131</v>
      </c>
      <c r="F5" s="395"/>
      <c r="G5" s="395"/>
      <c r="H5" s="395"/>
      <c r="I5" s="395"/>
    </row>
    <row r="6" spans="1:10" ht="19.5" x14ac:dyDescent="0.4">
      <c r="A6" s="240" t="s">
        <v>40</v>
      </c>
      <c r="C6" s="401">
        <v>60338911</v>
      </c>
      <c r="D6" s="401"/>
      <c r="E6" s="401"/>
      <c r="F6" s="401"/>
      <c r="G6" s="401"/>
      <c r="H6" s="402" t="s">
        <v>311</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3412000</v>
      </c>
      <c r="F16" s="400"/>
      <c r="G16" s="258">
        <v>42637511.019999996</v>
      </c>
      <c r="H16" s="259">
        <v>42622311.019999996</v>
      </c>
      <c r="I16" s="259">
        <v>15200</v>
      </c>
    </row>
    <row r="17" spans="1:10" ht="20.25" customHeight="1" x14ac:dyDescent="0.35">
      <c r="A17" s="255"/>
      <c r="E17" s="260"/>
      <c r="F17" s="260"/>
      <c r="G17" s="260"/>
      <c r="H17" s="260"/>
      <c r="I17" s="260"/>
    </row>
    <row r="18" spans="1:10" ht="19.5" x14ac:dyDescent="0.4">
      <c r="A18" s="257" t="s">
        <v>142</v>
      </c>
      <c r="B18" s="261"/>
      <c r="C18" s="261"/>
      <c r="D18" s="261"/>
      <c r="E18" s="399">
        <v>3412000</v>
      </c>
      <c r="F18" s="400"/>
      <c r="G18" s="258">
        <v>42339483.43</v>
      </c>
      <c r="H18" s="259">
        <v>42324283.43</v>
      </c>
      <c r="I18" s="259">
        <v>15200</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0</v>
      </c>
      <c r="H22" s="270">
        <v>0</v>
      </c>
      <c r="I22" s="270">
        <v>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-298027.58999999613</v>
      </c>
      <c r="H24" s="273">
        <f>H18-H16-H22</f>
        <v>-298027.58999999613</v>
      </c>
      <c r="I24" s="273">
        <f>I18-I16-I22</f>
        <v>0</v>
      </c>
      <c r="J24" s="274"/>
    </row>
    <row r="25" spans="1:10" s="275" customFormat="1" ht="18.95" customHeight="1" x14ac:dyDescent="0.3">
      <c r="A25" s="272" t="s">
        <v>146</v>
      </c>
      <c r="B25" s="272"/>
      <c r="C25" s="272"/>
      <c r="D25" s="272"/>
      <c r="E25" s="272"/>
      <c r="F25" s="272"/>
      <c r="G25" s="276">
        <f>G24-G26</f>
        <v>-298027.58999999613</v>
      </c>
      <c r="H25" s="277">
        <f>H24-H26</f>
        <v>-298027.58999999613</v>
      </c>
      <c r="I25" s="277">
        <f>I24-I26</f>
        <v>0</v>
      </c>
      <c r="J25" s="278"/>
    </row>
    <row r="26" spans="1:10" s="275" customFormat="1" ht="15" x14ac:dyDescent="0.3">
      <c r="A26" s="272" t="s">
        <v>147</v>
      </c>
      <c r="B26" s="272"/>
      <c r="C26" s="272"/>
      <c r="D26" s="272"/>
      <c r="E26" s="272"/>
      <c r="F26" s="272"/>
      <c r="G26" s="276">
        <f>H26+I26</f>
        <v>0</v>
      </c>
      <c r="H26" s="277">
        <v>0</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0</v>
      </c>
      <c r="H29" s="281"/>
      <c r="I29" s="280"/>
      <c r="J29" s="282"/>
    </row>
    <row r="30" spans="1:10" s="275" customFormat="1" ht="18.75" x14ac:dyDescent="0.4">
      <c r="A30" s="284"/>
      <c r="B30" s="284"/>
      <c r="C30" s="285"/>
      <c r="D30" s="286"/>
      <c r="E30" s="287" t="s">
        <v>151</v>
      </c>
      <c r="F30" s="288" t="s">
        <v>152</v>
      </c>
      <c r="G30" s="289">
        <v>0</v>
      </c>
      <c r="H30" s="281"/>
      <c r="I30" s="280"/>
    </row>
    <row r="31" spans="1:10" s="275" customFormat="1" ht="18.75" x14ac:dyDescent="0.4">
      <c r="A31" s="284"/>
      <c r="B31" s="284"/>
      <c r="C31" s="290"/>
      <c r="D31" s="286"/>
      <c r="E31" s="291"/>
      <c r="F31" s="288" t="s">
        <v>153</v>
      </c>
      <c r="G31" s="289">
        <v>0</v>
      </c>
      <c r="H31" s="281"/>
      <c r="I31" s="280"/>
    </row>
    <row r="32" spans="1:10" s="275" customFormat="1" ht="18.75" x14ac:dyDescent="0.4">
      <c r="A32" s="284"/>
      <c r="B32" s="292"/>
      <c r="C32" s="390" t="s">
        <v>154</v>
      </c>
      <c r="D32" s="390"/>
      <c r="E32" s="390"/>
      <c r="F32" s="390"/>
      <c r="G32" s="283">
        <f>G26</f>
        <v>0</v>
      </c>
      <c r="H32" s="281"/>
      <c r="I32" s="280"/>
    </row>
    <row r="33" spans="1:10" ht="20.25" customHeight="1" x14ac:dyDescent="0.3">
      <c r="A33" s="293"/>
      <c r="B33" s="391" t="s">
        <v>323</v>
      </c>
      <c r="C33" s="391"/>
      <c r="D33" s="391"/>
      <c r="E33" s="391"/>
      <c r="F33" s="391"/>
      <c r="G33" s="58">
        <v>0</v>
      </c>
      <c r="H33" s="293"/>
      <c r="I33" s="293"/>
      <c r="J33" s="133"/>
    </row>
    <row r="34" spans="1:10" ht="38.25" customHeight="1" x14ac:dyDescent="0.2">
      <c r="A34" s="392" t="s">
        <v>220</v>
      </c>
      <c r="B34" s="392"/>
      <c r="C34" s="392"/>
      <c r="D34" s="392"/>
      <c r="E34" s="392"/>
      <c r="F34" s="392"/>
      <c r="G34" s="392"/>
      <c r="H34" s="392"/>
      <c r="I34" s="392"/>
      <c r="J34" s="13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100000</v>
      </c>
      <c r="G37" s="300">
        <v>61900</v>
      </c>
      <c r="H37" s="301"/>
      <c r="I37" s="302">
        <v>0.61899999999999999</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66492</v>
      </c>
      <c r="G41" s="300">
        <v>66492</v>
      </c>
      <c r="H41" s="301"/>
      <c r="I41" s="302">
        <v>1</v>
      </c>
      <c r="J41" s="138"/>
    </row>
    <row r="42" spans="1:10" ht="16.5" x14ac:dyDescent="0.35">
      <c r="A42" s="298" t="s">
        <v>164</v>
      </c>
      <c r="B42" s="255"/>
      <c r="C42" s="255"/>
      <c r="D42" s="248"/>
      <c r="E42" s="248"/>
      <c r="F42" s="300">
        <v>200000</v>
      </c>
      <c r="G42" s="300">
        <v>200000</v>
      </c>
      <c r="H42" s="301"/>
      <c r="I42" s="302">
        <v>1</v>
      </c>
      <c r="J42" s="138"/>
    </row>
    <row r="43" spans="1:10" hidden="1" x14ac:dyDescent="0.2">
      <c r="A43" s="385" t="s">
        <v>165</v>
      </c>
      <c r="B43" s="386"/>
      <c r="C43" s="386"/>
      <c r="D43" s="386"/>
      <c r="E43" s="386"/>
      <c r="F43" s="386"/>
      <c r="G43" s="386"/>
      <c r="H43" s="386"/>
      <c r="I43" s="386"/>
      <c r="J43" s="138"/>
    </row>
    <row r="44" spans="1:10" ht="27"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138825</v>
      </c>
      <c r="F50" s="329">
        <v>0</v>
      </c>
      <c r="G50" s="330">
        <v>0</v>
      </c>
      <c r="H50" s="330">
        <f>E50+F50-G50</f>
        <v>138825</v>
      </c>
      <c r="I50" s="331">
        <v>64898</v>
      </c>
      <c r="J50" s="332"/>
    </row>
    <row r="51" spans="1:10" x14ac:dyDescent="0.2">
      <c r="A51" s="333"/>
      <c r="B51" s="334"/>
      <c r="C51" s="334" t="s">
        <v>2</v>
      </c>
      <c r="D51" s="334"/>
      <c r="E51" s="335">
        <v>39952.47</v>
      </c>
      <c r="F51" s="336">
        <v>408718</v>
      </c>
      <c r="G51" s="337">
        <v>393315</v>
      </c>
      <c r="H51" s="337">
        <f>E51+F51-G51</f>
        <v>55355.469999999972</v>
      </c>
      <c r="I51" s="338">
        <v>32862.47</v>
      </c>
      <c r="J51" s="332"/>
    </row>
    <row r="52" spans="1:10" x14ac:dyDescent="0.2">
      <c r="A52" s="333"/>
      <c r="B52" s="334"/>
      <c r="C52" s="334" t="s">
        <v>153</v>
      </c>
      <c r="D52" s="334"/>
      <c r="E52" s="335">
        <v>450822.79</v>
      </c>
      <c r="F52" s="336">
        <v>0</v>
      </c>
      <c r="G52" s="337">
        <v>312660.07</v>
      </c>
      <c r="H52" s="337">
        <f>E52+F52-G52</f>
        <v>138162.71999999997</v>
      </c>
      <c r="I52" s="338">
        <v>106088.68</v>
      </c>
      <c r="J52" s="332"/>
    </row>
    <row r="53" spans="1:10" x14ac:dyDescent="0.2">
      <c r="A53" s="333"/>
      <c r="B53" s="334"/>
      <c r="C53" s="334" t="s">
        <v>174</v>
      </c>
      <c r="D53" s="334"/>
      <c r="E53" s="335">
        <v>785509.32</v>
      </c>
      <c r="F53" s="336">
        <v>281492</v>
      </c>
      <c r="G53" s="337">
        <v>266492</v>
      </c>
      <c r="H53" s="337">
        <f>E53+F53-G53</f>
        <v>800509.31999999983</v>
      </c>
      <c r="I53" s="338">
        <v>156634.29</v>
      </c>
      <c r="J53" s="332"/>
    </row>
    <row r="54" spans="1:10" ht="18.75" thickBot="1" x14ac:dyDescent="0.4">
      <c r="A54" s="339" t="s">
        <v>0</v>
      </c>
      <c r="B54" s="340"/>
      <c r="C54" s="340"/>
      <c r="D54" s="340"/>
      <c r="E54" s="341">
        <f>E50+E51+E52+E53</f>
        <v>1415109.58</v>
      </c>
      <c r="F54" s="342">
        <f>F50+F51+F52+F53</f>
        <v>690210</v>
      </c>
      <c r="G54" s="343">
        <f>G50+G51+G52+G53</f>
        <v>972467.07000000007</v>
      </c>
      <c r="H54" s="343">
        <f>H50+H51+H52+H53</f>
        <v>1132852.5099999998</v>
      </c>
      <c r="I54" s="344">
        <f>SUM(I50:I53)</f>
        <v>360483.44</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A2:D2"/>
    <mergeCell ref="E2:I2"/>
    <mergeCell ref="E3:I3"/>
    <mergeCell ref="E4:I4"/>
    <mergeCell ref="E5:I5"/>
    <mergeCell ref="C6:G6"/>
    <mergeCell ref="H6:I6"/>
    <mergeCell ref="E7:I7"/>
    <mergeCell ref="E11:F11"/>
    <mergeCell ref="E12:F12"/>
    <mergeCell ref="E13:F13"/>
    <mergeCell ref="H13:I13"/>
    <mergeCell ref="E16:F16"/>
    <mergeCell ref="E18:F18"/>
    <mergeCell ref="C29:E29"/>
    <mergeCell ref="H45:I45"/>
    <mergeCell ref="F47:F48"/>
    <mergeCell ref="C32:F32"/>
    <mergeCell ref="B33:F33"/>
    <mergeCell ref="A34:I34"/>
    <mergeCell ref="A43:I43"/>
    <mergeCell ref="B44:I44"/>
  </mergeCells>
  <printOptions horizontalCentered="1"/>
  <pageMargins left="0.78740157480314965" right="0" top="0.59055118110236227" bottom="0.59055118110236227" header="0.51181102362204722" footer="0.51181102362204722"/>
  <pageSetup paperSize="9" scale="83" firstPageNumber="305"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colBreaks count="1" manualBreakCount="1">
    <brk id="9"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tabSelected="1" view="pageBreakPreview" zoomScaleNormal="85" zoomScaleSheetLayoutView="100" workbookViewId="0">
      <selection activeCell="R22" sqref="R2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175</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309</v>
      </c>
      <c r="F4" s="396"/>
      <c r="G4" s="396"/>
      <c r="H4" s="396"/>
      <c r="I4" s="396"/>
    </row>
    <row r="5" spans="1:10" ht="7.5" customHeight="1" x14ac:dyDescent="0.3">
      <c r="A5" s="242"/>
      <c r="E5" s="395" t="s">
        <v>131</v>
      </c>
      <c r="F5" s="395"/>
      <c r="G5" s="395"/>
      <c r="H5" s="395"/>
      <c r="I5" s="395"/>
    </row>
    <row r="6" spans="1:10" ht="19.5" x14ac:dyDescent="0.4">
      <c r="A6" s="240" t="s">
        <v>40</v>
      </c>
      <c r="C6" s="401">
        <v>72543850</v>
      </c>
      <c r="D6" s="401"/>
      <c r="E6" s="401"/>
      <c r="F6" s="401"/>
      <c r="G6" s="401"/>
      <c r="H6" s="402" t="s">
        <v>310</v>
      </c>
      <c r="I6" s="402"/>
    </row>
    <row r="7" spans="1:10" ht="8.25" customHeight="1" x14ac:dyDescent="0.4">
      <c r="A7" s="240"/>
      <c r="E7" s="395" t="s">
        <v>224</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8273000</v>
      </c>
      <c r="F16" s="400"/>
      <c r="G16" s="258">
        <v>24992084.380000003</v>
      </c>
      <c r="H16" s="259">
        <v>23402919.580000002</v>
      </c>
      <c r="I16" s="259">
        <v>1589164.7999999998</v>
      </c>
    </row>
    <row r="17" spans="1:10" ht="20.25" customHeight="1" x14ac:dyDescent="0.35">
      <c r="A17" s="255"/>
      <c r="E17" s="260"/>
      <c r="F17" s="260"/>
      <c r="G17" s="260"/>
      <c r="H17" s="260"/>
      <c r="I17" s="260"/>
    </row>
    <row r="18" spans="1:10" ht="19.5" x14ac:dyDescent="0.4">
      <c r="A18" s="257" t="s">
        <v>142</v>
      </c>
      <c r="B18" s="261"/>
      <c r="C18" s="261"/>
      <c r="D18" s="261"/>
      <c r="E18" s="399">
        <v>8431000</v>
      </c>
      <c r="F18" s="400"/>
      <c r="G18" s="258">
        <v>25158368.82</v>
      </c>
      <c r="H18" s="259">
        <v>23446395.039999999</v>
      </c>
      <c r="I18" s="259">
        <v>1711973.7799999998</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68330</v>
      </c>
      <c r="H22" s="270">
        <v>0</v>
      </c>
      <c r="I22" s="270">
        <v>68330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97954.439999997616</v>
      </c>
      <c r="H24" s="273">
        <f>H18-H16-H22</f>
        <v>43475.459999997169</v>
      </c>
      <c r="I24" s="273">
        <f>I18-I16-I22</f>
        <v>54478.979999999981</v>
      </c>
      <c r="J24" s="274"/>
    </row>
    <row r="25" spans="1:10" s="275" customFormat="1" ht="18.95" customHeight="1" x14ac:dyDescent="0.3">
      <c r="A25" s="272" t="s">
        <v>146</v>
      </c>
      <c r="B25" s="272"/>
      <c r="C25" s="272"/>
      <c r="D25" s="272"/>
      <c r="E25" s="272"/>
      <c r="F25" s="272"/>
      <c r="G25" s="276">
        <f>G24-G26</f>
        <v>97954.439999997616</v>
      </c>
      <c r="H25" s="277">
        <f>H24-H26</f>
        <v>43475.459999997169</v>
      </c>
      <c r="I25" s="277">
        <f>I24-I26</f>
        <v>54478.979999999981</v>
      </c>
      <c r="J25" s="278"/>
    </row>
    <row r="26" spans="1:10" s="275" customFormat="1" ht="15" x14ac:dyDescent="0.3">
      <c r="A26" s="272" t="s">
        <v>147</v>
      </c>
      <c r="B26" s="272"/>
      <c r="C26" s="272"/>
      <c r="D26" s="272"/>
      <c r="E26" s="272"/>
      <c r="F26" s="272"/>
      <c r="G26" s="276">
        <f>H26+I26</f>
        <v>0</v>
      </c>
      <c r="H26" s="277">
        <v>0</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97954.44</v>
      </c>
      <c r="H29" s="281"/>
      <c r="I29" s="280"/>
      <c r="J29" s="282"/>
    </row>
    <row r="30" spans="1:10" s="275" customFormat="1" ht="18.75" x14ac:dyDescent="0.4">
      <c r="A30" s="284"/>
      <c r="B30" s="284"/>
      <c r="C30" s="285"/>
      <c r="D30" s="286"/>
      <c r="E30" s="287" t="s">
        <v>151</v>
      </c>
      <c r="F30" s="288" t="s">
        <v>152</v>
      </c>
      <c r="G30" s="289">
        <v>10000</v>
      </c>
      <c r="H30" s="281"/>
      <c r="I30" s="280"/>
    </row>
    <row r="31" spans="1:10" s="275" customFormat="1" ht="18.75" x14ac:dyDescent="0.4">
      <c r="A31" s="284"/>
      <c r="B31" s="284"/>
      <c r="C31" s="290"/>
      <c r="D31" s="286"/>
      <c r="E31" s="291"/>
      <c r="F31" s="288" t="s">
        <v>153</v>
      </c>
      <c r="G31" s="289">
        <v>87954.44</v>
      </c>
      <c r="H31" s="281"/>
      <c r="I31" s="280"/>
    </row>
    <row r="32" spans="1:10" s="275" customFormat="1" ht="18.75" x14ac:dyDescent="0.4">
      <c r="A32" s="284"/>
      <c r="B32" s="292"/>
      <c r="C32" s="390" t="s">
        <v>154</v>
      </c>
      <c r="D32" s="390"/>
      <c r="E32" s="390"/>
      <c r="F32" s="390"/>
      <c r="G32" s="283">
        <f>G26</f>
        <v>0</v>
      </c>
      <c r="H32" s="281"/>
      <c r="I32" s="280"/>
    </row>
    <row r="33" spans="1:10" ht="20.25" customHeight="1" x14ac:dyDescent="0.3">
      <c r="A33" s="293"/>
      <c r="B33" s="391" t="s">
        <v>323</v>
      </c>
      <c r="C33" s="391"/>
      <c r="D33" s="391"/>
      <c r="E33" s="391"/>
      <c r="F33" s="391"/>
      <c r="G33" s="58">
        <v>0</v>
      </c>
      <c r="H33" s="293"/>
      <c r="I33" s="293"/>
      <c r="J33" s="133"/>
    </row>
    <row r="34" spans="1:10" ht="54.95" customHeight="1" x14ac:dyDescent="0.2">
      <c r="A34" s="392" t="s">
        <v>327</v>
      </c>
      <c r="B34" s="392"/>
      <c r="C34" s="392"/>
      <c r="D34" s="392"/>
      <c r="E34" s="392"/>
      <c r="F34" s="392"/>
      <c r="G34" s="392"/>
      <c r="H34" s="392"/>
      <c r="I34" s="392"/>
      <c r="J34" s="13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95000</v>
      </c>
      <c r="G37" s="300">
        <v>95000</v>
      </c>
      <c r="H37" s="301"/>
      <c r="I37" s="302">
        <v>1</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0.65</v>
      </c>
      <c r="G40" s="300">
        <v>0.65</v>
      </c>
      <c r="H40" s="301"/>
      <c r="I40" s="302">
        <v>1</v>
      </c>
      <c r="J40" s="138"/>
    </row>
    <row r="41" spans="1:10" ht="16.5" x14ac:dyDescent="0.35">
      <c r="A41" s="298" t="s">
        <v>163</v>
      </c>
      <c r="B41" s="299"/>
      <c r="C41" s="255"/>
      <c r="D41" s="256"/>
      <c r="E41" s="256"/>
      <c r="F41" s="300">
        <v>2957000</v>
      </c>
      <c r="G41" s="300">
        <v>2957000</v>
      </c>
      <c r="H41" s="301"/>
      <c r="I41" s="302">
        <v>1</v>
      </c>
      <c r="J41" s="138"/>
    </row>
    <row r="42" spans="1:10" ht="16.5" x14ac:dyDescent="0.35">
      <c r="A42" s="298" t="s">
        <v>164</v>
      </c>
      <c r="B42" s="255"/>
      <c r="C42" s="255"/>
      <c r="D42" s="248"/>
      <c r="E42" s="248"/>
      <c r="F42" s="300">
        <v>0</v>
      </c>
      <c r="G42" s="300">
        <v>0</v>
      </c>
      <c r="H42" s="301"/>
      <c r="I42" s="302" t="s">
        <v>233</v>
      </c>
      <c r="J42" s="138"/>
    </row>
    <row r="43" spans="1:10" hidden="1" x14ac:dyDescent="0.2">
      <c r="A43" s="385" t="s">
        <v>165</v>
      </c>
      <c r="B43" s="386"/>
      <c r="C43" s="386"/>
      <c r="D43" s="386"/>
      <c r="E43" s="386"/>
      <c r="F43" s="386"/>
      <c r="G43" s="386"/>
      <c r="H43" s="386"/>
      <c r="I43" s="386"/>
      <c r="J43" s="138"/>
    </row>
    <row r="44" spans="1:10" ht="14.25"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0</v>
      </c>
      <c r="F50" s="329">
        <v>21000</v>
      </c>
      <c r="G50" s="330">
        <v>5000</v>
      </c>
      <c r="H50" s="330">
        <f>E50+F50-G50</f>
        <v>16000</v>
      </c>
      <c r="I50" s="331">
        <v>16000</v>
      </c>
      <c r="J50" s="332"/>
    </row>
    <row r="51" spans="1:10" x14ac:dyDescent="0.2">
      <c r="A51" s="333"/>
      <c r="B51" s="334"/>
      <c r="C51" s="334" t="s">
        <v>2</v>
      </c>
      <c r="D51" s="334"/>
      <c r="E51" s="335">
        <v>16362.32</v>
      </c>
      <c r="F51" s="336">
        <v>66999.600000000006</v>
      </c>
      <c r="G51" s="337">
        <v>44671.759999999995</v>
      </c>
      <c r="H51" s="337">
        <f>E51+F51-G51</f>
        <v>38690.160000000018</v>
      </c>
      <c r="I51" s="338">
        <v>31305.26</v>
      </c>
      <c r="J51" s="332"/>
    </row>
    <row r="52" spans="1:10" x14ac:dyDescent="0.2">
      <c r="A52" s="333"/>
      <c r="B52" s="334"/>
      <c r="C52" s="334" t="s">
        <v>153</v>
      </c>
      <c r="D52" s="334"/>
      <c r="E52" s="335">
        <v>434440.14</v>
      </c>
      <c r="F52" s="336">
        <v>80616.69</v>
      </c>
      <c r="G52" s="337">
        <v>0</v>
      </c>
      <c r="H52" s="337">
        <f>E52+F52-G52</f>
        <v>515056.83</v>
      </c>
      <c r="I52" s="338">
        <v>515056.83</v>
      </c>
      <c r="J52" s="332"/>
    </row>
    <row r="53" spans="1:10" x14ac:dyDescent="0.2">
      <c r="A53" s="333"/>
      <c r="B53" s="334"/>
      <c r="C53" s="334" t="s">
        <v>174</v>
      </c>
      <c r="D53" s="334"/>
      <c r="E53" s="335">
        <v>2115446.1800000002</v>
      </c>
      <c r="F53" s="336">
        <v>3919354</v>
      </c>
      <c r="G53" s="337">
        <v>3397520.26</v>
      </c>
      <c r="H53" s="337">
        <f>E53+F53-G53</f>
        <v>2637279.92</v>
      </c>
      <c r="I53" s="338">
        <v>2637279.92</v>
      </c>
      <c r="J53" s="332"/>
    </row>
    <row r="54" spans="1:10" ht="18.75" thickBot="1" x14ac:dyDescent="0.4">
      <c r="A54" s="339" t="s">
        <v>0</v>
      </c>
      <c r="B54" s="340"/>
      <c r="C54" s="340"/>
      <c r="D54" s="340"/>
      <c r="E54" s="341">
        <f>E50+E51+E52+E53</f>
        <v>2566248.64</v>
      </c>
      <c r="F54" s="342">
        <f>F50+F51+F52+F53</f>
        <v>4087970.29</v>
      </c>
      <c r="G54" s="343">
        <f>G50+G51+G52+G53</f>
        <v>3447192.0199999996</v>
      </c>
      <c r="H54" s="343">
        <f>H50+H51+H52+H53</f>
        <v>3207026.91</v>
      </c>
      <c r="I54" s="344">
        <f>SUM(I50:I53)</f>
        <v>3199642.01</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B44:I44"/>
    <mergeCell ref="H45:I45"/>
    <mergeCell ref="F47:F48"/>
    <mergeCell ref="E18:F18"/>
    <mergeCell ref="C29:E29"/>
    <mergeCell ref="C32:F32"/>
    <mergeCell ref="B33:F33"/>
    <mergeCell ref="A34:I34"/>
    <mergeCell ref="A43:I43"/>
    <mergeCell ref="E16:F16"/>
    <mergeCell ref="A2:D2"/>
    <mergeCell ref="E2:I2"/>
    <mergeCell ref="E3:I3"/>
    <mergeCell ref="E4:I4"/>
    <mergeCell ref="E5:I5"/>
    <mergeCell ref="C6:G6"/>
    <mergeCell ref="H6:I6"/>
    <mergeCell ref="E7:I7"/>
    <mergeCell ref="E11:F11"/>
    <mergeCell ref="E12:F12"/>
    <mergeCell ref="E13:F13"/>
    <mergeCell ref="H13:I13"/>
  </mergeCells>
  <printOptions horizontalCentered="1"/>
  <pageMargins left="0.78740157480314965" right="0" top="0.59055118110236227" bottom="0.59055118110236227" header="0.51181102362204722" footer="0.51181102362204722"/>
  <pageSetup paperSize="9" scale="83" firstPageNumber="306"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zoomScaleNormal="100"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45</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240</v>
      </c>
      <c r="F4" s="396"/>
      <c r="G4" s="396"/>
      <c r="H4" s="396"/>
      <c r="I4" s="396"/>
    </row>
    <row r="5" spans="1:10" ht="7.5" customHeight="1" x14ac:dyDescent="0.3">
      <c r="A5" s="242"/>
      <c r="E5" s="395" t="s">
        <v>131</v>
      </c>
      <c r="F5" s="395"/>
      <c r="G5" s="395"/>
      <c r="H5" s="395"/>
      <c r="I5" s="395"/>
    </row>
    <row r="6" spans="1:10" ht="19.5" x14ac:dyDescent="0.4">
      <c r="A6" s="240" t="s">
        <v>40</v>
      </c>
      <c r="C6" s="401">
        <v>70863598</v>
      </c>
      <c r="D6" s="401"/>
      <c r="E6" s="401"/>
      <c r="F6" s="401"/>
      <c r="G6" s="401"/>
      <c r="H6" s="402" t="s">
        <v>241</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3486000</v>
      </c>
      <c r="F16" s="400"/>
      <c r="G16" s="258">
        <v>25284950.27</v>
      </c>
      <c r="H16" s="259">
        <v>25267619.329999998</v>
      </c>
      <c r="I16" s="259">
        <v>17330.940000000002</v>
      </c>
    </row>
    <row r="17" spans="1:10" ht="20.25" customHeight="1" x14ac:dyDescent="0.35">
      <c r="A17" s="255"/>
      <c r="E17" s="260"/>
      <c r="F17" s="260"/>
      <c r="G17" s="260"/>
      <c r="H17" s="260"/>
      <c r="I17" s="260"/>
    </row>
    <row r="18" spans="1:10" ht="19.5" x14ac:dyDescent="0.4">
      <c r="A18" s="257" t="s">
        <v>142</v>
      </c>
      <c r="B18" s="261"/>
      <c r="C18" s="261"/>
      <c r="D18" s="261"/>
      <c r="E18" s="399">
        <v>3486000</v>
      </c>
      <c r="F18" s="400"/>
      <c r="G18" s="258">
        <v>25451971.219999999</v>
      </c>
      <c r="H18" s="259">
        <v>25370872.219999999</v>
      </c>
      <c r="I18" s="259">
        <v>81099</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0</v>
      </c>
      <c r="H22" s="270">
        <v>0</v>
      </c>
      <c r="I22" s="270">
        <v>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167020.94999999925</v>
      </c>
      <c r="H24" s="273">
        <f>H18-H16-H22</f>
        <v>103252.8900000006</v>
      </c>
      <c r="I24" s="273">
        <f>I18-I16-I22</f>
        <v>63768.06</v>
      </c>
      <c r="J24" s="274"/>
    </row>
    <row r="25" spans="1:10" s="275" customFormat="1" ht="18.95" customHeight="1" x14ac:dyDescent="0.3">
      <c r="A25" s="272" t="s">
        <v>146</v>
      </c>
      <c r="B25" s="272"/>
      <c r="C25" s="272"/>
      <c r="D25" s="272"/>
      <c r="E25" s="272"/>
      <c r="F25" s="272"/>
      <c r="G25" s="276">
        <f>G24-G26</f>
        <v>163996.94999999925</v>
      </c>
      <c r="H25" s="277">
        <f>H24-H26</f>
        <v>100228.8900000006</v>
      </c>
      <c r="I25" s="277">
        <f>I24-I26</f>
        <v>63768.06</v>
      </c>
      <c r="J25" s="278"/>
    </row>
    <row r="26" spans="1:10" s="275" customFormat="1" ht="15" x14ac:dyDescent="0.3">
      <c r="A26" s="272" t="s">
        <v>147</v>
      </c>
      <c r="B26" s="272"/>
      <c r="C26" s="272"/>
      <c r="D26" s="272"/>
      <c r="E26" s="272"/>
      <c r="F26" s="272"/>
      <c r="G26" s="276">
        <f>H26+I26</f>
        <v>3024</v>
      </c>
      <c r="H26" s="277">
        <v>3024</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163996.95000000001</v>
      </c>
      <c r="H29" s="281"/>
      <c r="I29" s="280"/>
      <c r="J29" s="282"/>
    </row>
    <row r="30" spans="1:10" s="275" customFormat="1" ht="18.75" x14ac:dyDescent="0.4">
      <c r="A30" s="284"/>
      <c r="B30" s="284"/>
      <c r="C30" s="285"/>
      <c r="D30" s="286"/>
      <c r="E30" s="287" t="s">
        <v>151</v>
      </c>
      <c r="F30" s="288" t="s">
        <v>152</v>
      </c>
      <c r="G30" s="289">
        <v>0</v>
      </c>
      <c r="H30" s="281"/>
      <c r="I30" s="280"/>
    </row>
    <row r="31" spans="1:10" s="275" customFormat="1" ht="18.75" x14ac:dyDescent="0.4">
      <c r="A31" s="284"/>
      <c r="B31" s="284"/>
      <c r="C31" s="290"/>
      <c r="D31" s="286"/>
      <c r="E31" s="291"/>
      <c r="F31" s="288" t="s">
        <v>153</v>
      </c>
      <c r="G31" s="289">
        <v>163996.95000000001</v>
      </c>
      <c r="H31" s="281"/>
      <c r="I31" s="280"/>
    </row>
    <row r="32" spans="1:10" s="275" customFormat="1" ht="18.75" x14ac:dyDescent="0.4">
      <c r="A32" s="284"/>
      <c r="B32" s="292"/>
      <c r="C32" s="390" t="s">
        <v>154</v>
      </c>
      <c r="D32" s="390"/>
      <c r="E32" s="390"/>
      <c r="F32" s="390"/>
      <c r="G32" s="283">
        <f>G26</f>
        <v>3024</v>
      </c>
      <c r="H32" s="281"/>
      <c r="I32" s="280"/>
    </row>
    <row r="33" spans="1:10" ht="20.25" customHeight="1" x14ac:dyDescent="0.3">
      <c r="A33" s="293"/>
      <c r="B33" s="391" t="s">
        <v>323</v>
      </c>
      <c r="C33" s="391"/>
      <c r="D33" s="391"/>
      <c r="E33" s="391"/>
      <c r="F33" s="391"/>
      <c r="G33" s="58">
        <v>53352</v>
      </c>
      <c r="H33" s="293"/>
      <c r="I33" s="293"/>
      <c r="J33" s="133"/>
    </row>
    <row r="34" spans="1:10" ht="38.25" customHeight="1" x14ac:dyDescent="0.2">
      <c r="A34" s="392" t="s">
        <v>202</v>
      </c>
      <c r="B34" s="392"/>
      <c r="C34" s="392"/>
      <c r="D34" s="392"/>
      <c r="E34" s="392"/>
      <c r="F34" s="392"/>
      <c r="G34" s="392"/>
      <c r="H34" s="392"/>
      <c r="I34" s="392"/>
      <c r="J34" s="13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0</v>
      </c>
      <c r="G37" s="300">
        <v>0</v>
      </c>
      <c r="H37" s="301"/>
      <c r="I37" s="302" t="s">
        <v>233</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14834</v>
      </c>
      <c r="G41" s="300">
        <v>14834</v>
      </c>
      <c r="H41" s="301"/>
      <c r="I41" s="302">
        <v>1</v>
      </c>
      <c r="J41" s="138"/>
    </row>
    <row r="42" spans="1:10" ht="16.5" x14ac:dyDescent="0.35">
      <c r="A42" s="298" t="s">
        <v>164</v>
      </c>
      <c r="B42" s="255"/>
      <c r="C42" s="255"/>
      <c r="D42" s="248"/>
      <c r="E42" s="248"/>
      <c r="F42" s="300">
        <v>0</v>
      </c>
      <c r="G42" s="300">
        <v>0</v>
      </c>
      <c r="H42" s="301"/>
      <c r="I42" s="302" t="s">
        <v>233</v>
      </c>
      <c r="J42" s="138"/>
    </row>
    <row r="43" spans="1:10" hidden="1" x14ac:dyDescent="0.2">
      <c r="A43" s="385" t="s">
        <v>165</v>
      </c>
      <c r="B43" s="386"/>
      <c r="C43" s="386"/>
      <c r="D43" s="386"/>
      <c r="E43" s="386"/>
      <c r="F43" s="386"/>
      <c r="G43" s="386"/>
      <c r="H43" s="386"/>
      <c r="I43" s="386"/>
      <c r="J43" s="138"/>
    </row>
    <row r="44" spans="1:10" ht="27"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91103</v>
      </c>
      <c r="F50" s="329">
        <v>7332</v>
      </c>
      <c r="G50" s="330">
        <v>0</v>
      </c>
      <c r="H50" s="330">
        <f>E50+F50-G50</f>
        <v>98435</v>
      </c>
      <c r="I50" s="331">
        <v>98435</v>
      </c>
      <c r="J50" s="332"/>
    </row>
    <row r="51" spans="1:10" x14ac:dyDescent="0.2">
      <c r="A51" s="333"/>
      <c r="B51" s="334"/>
      <c r="C51" s="334" t="s">
        <v>2</v>
      </c>
      <c r="D51" s="334"/>
      <c r="E51" s="335">
        <v>68904.800000000003</v>
      </c>
      <c r="F51" s="336">
        <v>226575</v>
      </c>
      <c r="G51" s="337">
        <v>128020</v>
      </c>
      <c r="H51" s="337">
        <f>E51+F51-G51</f>
        <v>167459.79999999999</v>
      </c>
      <c r="I51" s="338">
        <v>151235.79999999999</v>
      </c>
      <c r="J51" s="332"/>
    </row>
    <row r="52" spans="1:10" x14ac:dyDescent="0.2">
      <c r="A52" s="333"/>
      <c r="B52" s="334"/>
      <c r="C52" s="334" t="s">
        <v>153</v>
      </c>
      <c r="D52" s="334"/>
      <c r="E52" s="335">
        <v>990594.64</v>
      </c>
      <c r="F52" s="336">
        <v>29332.57</v>
      </c>
      <c r="G52" s="337">
        <v>564529.22</v>
      </c>
      <c r="H52" s="337">
        <f>E52+F52-G52</f>
        <v>455397.99</v>
      </c>
      <c r="I52" s="338">
        <v>455397.99</v>
      </c>
      <c r="J52" s="332"/>
    </row>
    <row r="53" spans="1:10" x14ac:dyDescent="0.2">
      <c r="A53" s="333"/>
      <c r="B53" s="334"/>
      <c r="C53" s="334" t="s">
        <v>174</v>
      </c>
      <c r="D53" s="334"/>
      <c r="E53" s="335">
        <v>73916.429999999993</v>
      </c>
      <c r="F53" s="336">
        <v>574653.22</v>
      </c>
      <c r="G53" s="337">
        <v>570695.22</v>
      </c>
      <c r="H53" s="337">
        <f>E53+F53-G53</f>
        <v>77874.429999999935</v>
      </c>
      <c r="I53" s="338">
        <v>77874.429999999993</v>
      </c>
      <c r="J53" s="332"/>
    </row>
    <row r="54" spans="1:10" ht="18.75" thickBot="1" x14ac:dyDescent="0.4">
      <c r="A54" s="339" t="s">
        <v>0</v>
      </c>
      <c r="B54" s="340"/>
      <c r="C54" s="340"/>
      <c r="D54" s="340"/>
      <c r="E54" s="341">
        <f>E50+E51+E52+E53</f>
        <v>1224518.8699999999</v>
      </c>
      <c r="F54" s="342">
        <f>F50+F51+F52+F53</f>
        <v>837892.79</v>
      </c>
      <c r="G54" s="343">
        <f>G50+G51+G52+G53</f>
        <v>1263244.44</v>
      </c>
      <c r="H54" s="343">
        <f>H50+H51+H52+H53</f>
        <v>799167.22</v>
      </c>
      <c r="I54" s="344">
        <f>SUM(I50:I53)</f>
        <v>782943.22</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E13:F13"/>
    <mergeCell ref="H13:I13"/>
    <mergeCell ref="E16:F16"/>
    <mergeCell ref="E18:F18"/>
    <mergeCell ref="C6:G6"/>
    <mergeCell ref="H6:I6"/>
    <mergeCell ref="E7:I7"/>
    <mergeCell ref="E11:F11"/>
    <mergeCell ref="E12:F12"/>
    <mergeCell ref="A2:D2"/>
    <mergeCell ref="E2:I2"/>
    <mergeCell ref="E3:I3"/>
    <mergeCell ref="E4:I4"/>
    <mergeCell ref="E5:I5"/>
    <mergeCell ref="A43:I43"/>
    <mergeCell ref="B44:I44"/>
    <mergeCell ref="H45:I45"/>
    <mergeCell ref="F47:F48"/>
    <mergeCell ref="C29:E29"/>
    <mergeCell ref="C32:F32"/>
    <mergeCell ref="B33:F33"/>
    <mergeCell ref="A34:I34"/>
  </mergeCells>
  <printOptions horizontalCentered="1"/>
  <pageMargins left="0.78740157480314965" right="0" top="0.59055118110236227" bottom="0.59055118110236227" header="0.51181102362204722" footer="0.51181102362204722"/>
  <pageSetup paperSize="9" scale="83" firstPageNumber="271"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250"/>
  <sheetViews>
    <sheetView view="pageBreakPreview" topLeftCell="A10" zoomScale="85" zoomScaleNormal="85" zoomScaleSheetLayoutView="85" workbookViewId="0">
      <selection activeCell="J23" sqref="J23"/>
    </sheetView>
  </sheetViews>
  <sheetFormatPr defaultColWidth="9.140625" defaultRowHeight="12.75" x14ac:dyDescent="0.2"/>
  <cols>
    <col min="1" max="1" width="7.5703125" style="3" customWidth="1"/>
    <col min="2" max="2" width="2.5703125" style="3" customWidth="1"/>
    <col min="3" max="3" width="8.42578125" style="3" customWidth="1"/>
    <col min="4" max="4" width="8.28515625" style="3" customWidth="1"/>
    <col min="5" max="5" width="15.28515625" style="3" customWidth="1"/>
    <col min="6" max="6" width="15.5703125" style="3" customWidth="1"/>
    <col min="7" max="7" width="15" style="3" customWidth="1"/>
    <col min="8" max="8" width="15.28515625" style="3" customWidth="1"/>
    <col min="9" max="9" width="16.28515625" style="3" customWidth="1"/>
    <col min="10" max="10" width="16.85546875" style="3" customWidth="1"/>
    <col min="11" max="16384" width="9.140625" style="5"/>
  </cols>
  <sheetData>
    <row r="1" spans="1:10" ht="19.5" x14ac:dyDescent="0.4">
      <c r="A1" s="1" t="s">
        <v>129</v>
      </c>
      <c r="B1" s="2"/>
      <c r="C1" s="2"/>
      <c r="D1" s="2"/>
      <c r="I1" s="4"/>
    </row>
    <row r="2" spans="1:10" s="118" customFormat="1" ht="39" customHeight="1" x14ac:dyDescent="0.25">
      <c r="A2" s="408" t="s">
        <v>130</v>
      </c>
      <c r="B2" s="408"/>
      <c r="C2" s="408"/>
      <c r="D2" s="408"/>
      <c r="E2" s="409" t="s">
        <v>221</v>
      </c>
      <c r="F2" s="409"/>
      <c r="G2" s="409"/>
      <c r="H2" s="409"/>
      <c r="I2" s="409"/>
      <c r="J2" s="121"/>
    </row>
    <row r="3" spans="1:10" ht="9.9499999999999993" customHeight="1" x14ac:dyDescent="0.4">
      <c r="A3" s="119"/>
      <c r="B3" s="119"/>
      <c r="C3" s="119"/>
      <c r="D3" s="119"/>
      <c r="E3" s="410" t="s">
        <v>131</v>
      </c>
      <c r="F3" s="410"/>
      <c r="G3" s="410"/>
      <c r="H3" s="410"/>
      <c r="I3" s="410"/>
      <c r="J3" s="6"/>
    </row>
    <row r="4" spans="1:10" ht="15.75" x14ac:dyDescent="0.25">
      <c r="A4" s="7" t="s">
        <v>132</v>
      </c>
      <c r="E4" s="411" t="s">
        <v>231</v>
      </c>
      <c r="F4" s="411"/>
      <c r="G4" s="411"/>
      <c r="H4" s="411"/>
      <c r="I4" s="411"/>
    </row>
    <row r="5" spans="1:10" ht="7.5" customHeight="1" x14ac:dyDescent="0.3">
      <c r="A5" s="8"/>
      <c r="E5" s="410" t="s">
        <v>131</v>
      </c>
      <c r="F5" s="410"/>
      <c r="G5" s="410"/>
      <c r="H5" s="410"/>
      <c r="I5" s="410"/>
    </row>
    <row r="6" spans="1:10" ht="19.5" x14ac:dyDescent="0.4">
      <c r="A6" s="6" t="s">
        <v>40</v>
      </c>
      <c r="C6" s="412" t="s">
        <v>222</v>
      </c>
      <c r="D6" s="412"/>
      <c r="E6" s="412"/>
      <c r="F6" s="412"/>
      <c r="G6" s="412"/>
      <c r="H6" s="413" t="s">
        <v>232</v>
      </c>
      <c r="I6" s="413"/>
    </row>
    <row r="7" spans="1:10" ht="8.25" customHeight="1" x14ac:dyDescent="0.4">
      <c r="A7" s="6"/>
      <c r="E7" s="410" t="s">
        <v>224</v>
      </c>
      <c r="F7" s="410"/>
      <c r="G7" s="410"/>
      <c r="H7" s="410"/>
      <c r="I7" s="410"/>
    </row>
    <row r="8" spans="1:10" ht="19.5" hidden="1" x14ac:dyDescent="0.4">
      <c r="A8" s="6"/>
      <c r="E8" s="9"/>
      <c r="F8" s="9"/>
      <c r="G8" s="9"/>
      <c r="H8" s="10"/>
      <c r="I8" s="9"/>
    </row>
    <row r="9" spans="1:10" ht="30.75" customHeight="1" x14ac:dyDescent="0.4">
      <c r="A9" s="6"/>
      <c r="E9" s="9"/>
      <c r="F9" s="9"/>
      <c r="G9" s="9"/>
      <c r="H9" s="10"/>
      <c r="I9" s="9"/>
    </row>
    <row r="11" spans="1:10" ht="15" customHeight="1" x14ac:dyDescent="0.4">
      <c r="A11" s="11"/>
      <c r="E11" s="414" t="s">
        <v>133</v>
      </c>
      <c r="F11" s="415"/>
      <c r="G11" s="12" t="s">
        <v>134</v>
      </c>
      <c r="H11" s="13" t="s">
        <v>1</v>
      </c>
      <c r="I11" s="13"/>
    </row>
    <row r="12" spans="1:10" ht="15" customHeight="1" x14ac:dyDescent="0.4">
      <c r="A12" s="14"/>
      <c r="B12" s="14"/>
      <c r="C12" s="14"/>
      <c r="D12" s="14"/>
      <c r="E12" s="414" t="s">
        <v>135</v>
      </c>
      <c r="F12" s="415"/>
      <c r="G12" s="12" t="s">
        <v>136</v>
      </c>
      <c r="H12" s="15" t="s">
        <v>137</v>
      </c>
      <c r="I12" s="16" t="s">
        <v>138</v>
      </c>
    </row>
    <row r="13" spans="1:10" ht="12.75" customHeight="1" x14ac:dyDescent="0.2">
      <c r="A13" s="14"/>
      <c r="B13" s="14"/>
      <c r="C13" s="14"/>
      <c r="D13" s="14"/>
      <c r="E13" s="414" t="s">
        <v>0</v>
      </c>
      <c r="F13" s="415"/>
      <c r="G13" s="17"/>
      <c r="H13" s="416" t="s">
        <v>139</v>
      </c>
      <c r="I13" s="416"/>
    </row>
    <row r="14" spans="1:10" ht="12.75" customHeight="1" x14ac:dyDescent="0.2">
      <c r="A14" s="14"/>
      <c r="B14" s="14"/>
      <c r="C14" s="14"/>
      <c r="D14" s="14"/>
      <c r="E14" s="18"/>
      <c r="F14" s="18"/>
      <c r="G14" s="17"/>
      <c r="H14" s="120"/>
      <c r="I14" s="120"/>
    </row>
    <row r="15" spans="1:10" ht="18.75" x14ac:dyDescent="0.4">
      <c r="A15" s="19" t="s">
        <v>140</v>
      </c>
      <c r="B15" s="19"/>
      <c r="C15" s="20"/>
      <c r="D15" s="19"/>
      <c r="E15" s="21"/>
      <c r="F15" s="21"/>
      <c r="G15" s="22"/>
      <c r="H15" s="14"/>
      <c r="I15" s="14"/>
    </row>
    <row r="16" spans="1:10" ht="19.5" x14ac:dyDescent="0.4">
      <c r="A16" s="23" t="s">
        <v>141</v>
      </c>
      <c r="B16" s="19"/>
      <c r="C16" s="20"/>
      <c r="D16" s="19"/>
      <c r="E16" s="406">
        <v>2180000</v>
      </c>
      <c r="F16" s="407"/>
      <c r="G16" s="24">
        <v>5791157.7400000002</v>
      </c>
      <c r="H16" s="25">
        <v>5773909.7400000002</v>
      </c>
      <c r="I16" s="25">
        <v>17248</v>
      </c>
    </row>
    <row r="17" spans="1:10" ht="20.25" customHeight="1" x14ac:dyDescent="0.35">
      <c r="A17" s="21"/>
      <c r="E17" s="116"/>
      <c r="F17" s="116"/>
      <c r="G17" s="116"/>
      <c r="H17" s="116"/>
      <c r="I17" s="116"/>
    </row>
    <row r="18" spans="1:10" ht="19.5" x14ac:dyDescent="0.4">
      <c r="A18" s="23" t="s">
        <v>142</v>
      </c>
      <c r="B18" s="26"/>
      <c r="C18" s="26"/>
      <c r="D18" s="26"/>
      <c r="E18" s="406">
        <v>2180000</v>
      </c>
      <c r="F18" s="407"/>
      <c r="G18" s="24">
        <v>5782046.9500000002</v>
      </c>
      <c r="H18" s="25">
        <v>5755706.9500000002</v>
      </c>
      <c r="I18" s="25">
        <v>26340</v>
      </c>
    </row>
    <row r="19" spans="1:10" ht="19.5" customHeight="1" x14ac:dyDescent="0.35">
      <c r="A19" s="21"/>
      <c r="B19" s="26"/>
      <c r="C19" s="26"/>
      <c r="D19" s="26"/>
      <c r="E19" s="24"/>
      <c r="F19" s="27"/>
      <c r="G19" s="24"/>
      <c r="H19" s="28"/>
      <c r="I19" s="28"/>
      <c r="J19" s="122"/>
    </row>
    <row r="20" spans="1:10" ht="14.25" customHeight="1" x14ac:dyDescent="0.35">
      <c r="A20" s="21"/>
      <c r="B20" s="26"/>
      <c r="C20" s="26"/>
      <c r="D20" s="26"/>
      <c r="E20" s="26"/>
      <c r="F20" s="26"/>
      <c r="G20" s="26"/>
      <c r="H20" s="29"/>
      <c r="I20" s="29"/>
      <c r="J20" s="122"/>
    </row>
    <row r="21" spans="1:10" ht="19.5" x14ac:dyDescent="0.4">
      <c r="A21" s="23" t="s">
        <v>143</v>
      </c>
      <c r="B21" s="26"/>
      <c r="C21" s="26"/>
      <c r="D21" s="26"/>
      <c r="E21" s="26"/>
      <c r="F21" s="26"/>
      <c r="G21" s="30"/>
      <c r="H21" s="26"/>
      <c r="I21" s="26"/>
      <c r="J21" s="31"/>
    </row>
    <row r="22" spans="1:10" ht="18" x14ac:dyDescent="0.35">
      <c r="A22" s="26"/>
      <c r="B22" s="26"/>
      <c r="C22" s="32" t="s">
        <v>144</v>
      </c>
      <c r="D22" s="26"/>
      <c r="E22" s="26"/>
      <c r="F22" s="26"/>
      <c r="G22" s="33">
        <v>0</v>
      </c>
      <c r="H22" s="34">
        <v>0</v>
      </c>
      <c r="I22" s="34">
        <v>0</v>
      </c>
      <c r="J22" s="31"/>
    </row>
    <row r="23" spans="1:10" ht="18" x14ac:dyDescent="0.35">
      <c r="A23" s="26"/>
      <c r="B23" s="26"/>
      <c r="C23" s="32"/>
      <c r="D23" s="26"/>
      <c r="E23" s="26"/>
      <c r="F23" s="26"/>
      <c r="G23" s="33"/>
      <c r="H23" s="34"/>
      <c r="I23" s="34"/>
      <c r="J23" s="31"/>
    </row>
    <row r="24" spans="1:10" s="39" customFormat="1" ht="19.5" x14ac:dyDescent="0.4">
      <c r="A24" s="35" t="s">
        <v>145</v>
      </c>
      <c r="B24" s="35"/>
      <c r="C24" s="36"/>
      <c r="D24" s="35"/>
      <c r="E24" s="35"/>
      <c r="F24" s="35"/>
      <c r="G24" s="37">
        <f>G18-G16-G22</f>
        <v>-9110.7900000000373</v>
      </c>
      <c r="H24" s="37">
        <f>H18-H16-H22</f>
        <v>-18202.790000000037</v>
      </c>
      <c r="I24" s="37">
        <f>I18-I16-I22</f>
        <v>9092</v>
      </c>
      <c r="J24" s="38"/>
    </row>
    <row r="25" spans="1:10" s="39" customFormat="1" ht="18.95" customHeight="1" x14ac:dyDescent="0.3">
      <c r="A25" s="36" t="s">
        <v>146</v>
      </c>
      <c r="B25" s="36"/>
      <c r="C25" s="36"/>
      <c r="D25" s="36"/>
      <c r="E25" s="36"/>
      <c r="F25" s="36"/>
      <c r="G25" s="40">
        <f>G24-G26</f>
        <v>-9110.7900000000373</v>
      </c>
      <c r="H25" s="41">
        <f>H24-H26</f>
        <v>-18202.790000000037</v>
      </c>
      <c r="I25" s="41">
        <f>I24-I26</f>
        <v>9092</v>
      </c>
      <c r="J25" s="42"/>
    </row>
    <row r="26" spans="1:10" s="39" customFormat="1" ht="15" x14ac:dyDescent="0.3">
      <c r="A26" s="36" t="s">
        <v>147</v>
      </c>
      <c r="B26" s="36"/>
      <c r="C26" s="36"/>
      <c r="D26" s="36"/>
      <c r="E26" s="36"/>
      <c r="F26" s="36"/>
      <c r="G26" s="40">
        <f>H26+I26</f>
        <v>0</v>
      </c>
      <c r="H26" s="41">
        <v>0</v>
      </c>
      <c r="I26" s="41">
        <v>0</v>
      </c>
      <c r="J26" s="42"/>
    </row>
    <row r="27" spans="1:10" s="39" customFormat="1" x14ac:dyDescent="0.2">
      <c r="A27" s="42"/>
      <c r="B27" s="42"/>
      <c r="C27" s="42"/>
      <c r="D27" s="42"/>
      <c r="E27" s="42"/>
      <c r="F27" s="42"/>
      <c r="G27" s="42"/>
      <c r="H27" s="42"/>
      <c r="I27" s="42"/>
      <c r="J27" s="42"/>
    </row>
    <row r="28" spans="1:10" s="39" customFormat="1" ht="16.5" x14ac:dyDescent="0.35">
      <c r="A28" s="35" t="s">
        <v>148</v>
      </c>
      <c r="B28" s="35" t="s">
        <v>149</v>
      </c>
      <c r="C28" s="35"/>
      <c r="D28" s="43"/>
      <c r="E28" s="43"/>
      <c r="F28" s="44"/>
      <c r="G28" s="37"/>
      <c r="H28" s="45"/>
      <c r="I28" s="44"/>
      <c r="J28" s="46"/>
    </row>
    <row r="29" spans="1:10" s="39" customFormat="1" ht="16.5" customHeight="1" x14ac:dyDescent="0.3">
      <c r="A29" s="35"/>
      <c r="B29" s="35"/>
      <c r="C29" s="419" t="s">
        <v>150</v>
      </c>
      <c r="D29" s="419"/>
      <c r="E29" s="419"/>
      <c r="F29" s="44"/>
      <c r="G29" s="47">
        <f>G30+G31</f>
        <v>0</v>
      </c>
      <c r="H29" s="45"/>
      <c r="I29" s="44"/>
      <c r="J29" s="46"/>
    </row>
    <row r="30" spans="1:10" s="39" customFormat="1" ht="18.75" x14ac:dyDescent="0.4">
      <c r="A30" s="48"/>
      <c r="B30" s="48"/>
      <c r="C30" s="49"/>
      <c r="D30" s="50"/>
      <c r="E30" s="51" t="s">
        <v>151</v>
      </c>
      <c r="F30" s="52" t="s">
        <v>152</v>
      </c>
      <c r="G30" s="53">
        <v>0</v>
      </c>
      <c r="H30" s="45"/>
      <c r="I30" s="44"/>
    </row>
    <row r="31" spans="1:10" s="39" customFormat="1" ht="18.75" x14ac:dyDescent="0.4">
      <c r="A31" s="48"/>
      <c r="B31" s="48"/>
      <c r="C31" s="54"/>
      <c r="D31" s="50"/>
      <c r="E31" s="55"/>
      <c r="F31" s="52" t="s">
        <v>153</v>
      </c>
      <c r="G31" s="53">
        <v>0</v>
      </c>
      <c r="H31" s="45"/>
      <c r="I31" s="44"/>
    </row>
    <row r="32" spans="1:10" s="39" customFormat="1" ht="18.75" x14ac:dyDescent="0.4">
      <c r="A32" s="48"/>
      <c r="B32" s="56"/>
      <c r="C32" s="419" t="s">
        <v>154</v>
      </c>
      <c r="D32" s="419"/>
      <c r="E32" s="419"/>
      <c r="F32" s="419"/>
      <c r="G32" s="47">
        <f>G26</f>
        <v>0</v>
      </c>
      <c r="H32" s="45"/>
      <c r="I32" s="44"/>
    </row>
    <row r="33" spans="1:10" ht="20.25" customHeight="1" x14ac:dyDescent="0.3">
      <c r="A33" s="57"/>
      <c r="B33" s="420" t="s">
        <v>323</v>
      </c>
      <c r="C33" s="420"/>
      <c r="D33" s="420"/>
      <c r="E33" s="420"/>
      <c r="F33" s="420"/>
      <c r="G33" s="58">
        <v>0</v>
      </c>
      <c r="H33" s="57"/>
      <c r="I33" s="57"/>
      <c r="J33" s="59"/>
    </row>
    <row r="34" spans="1:10" ht="56.25" customHeight="1" x14ac:dyDescent="0.2">
      <c r="A34" s="421" t="s">
        <v>226</v>
      </c>
      <c r="B34" s="422"/>
      <c r="C34" s="422"/>
      <c r="D34" s="422"/>
      <c r="E34" s="422"/>
      <c r="F34" s="422"/>
      <c r="G34" s="422"/>
      <c r="H34" s="422"/>
      <c r="I34" s="422"/>
      <c r="J34" s="60"/>
    </row>
    <row r="35" spans="1:10" ht="18.95" customHeight="1" x14ac:dyDescent="0.4">
      <c r="A35" s="19" t="s">
        <v>155</v>
      </c>
      <c r="B35" s="19" t="s">
        <v>156</v>
      </c>
      <c r="C35" s="19"/>
      <c r="D35" s="61"/>
      <c r="E35" s="22"/>
      <c r="F35" s="26"/>
      <c r="G35" s="62"/>
      <c r="H35" s="14"/>
      <c r="I35" s="14"/>
      <c r="J35" s="60"/>
    </row>
    <row r="36" spans="1:10" ht="18.75" x14ac:dyDescent="0.4">
      <c r="A36" s="19"/>
      <c r="B36" s="19"/>
      <c r="C36" s="19"/>
      <c r="D36" s="61"/>
      <c r="F36" s="63" t="s">
        <v>157</v>
      </c>
      <c r="G36" s="16" t="s">
        <v>134</v>
      </c>
      <c r="H36" s="14"/>
      <c r="I36" s="64" t="s">
        <v>158</v>
      </c>
      <c r="J36" s="60"/>
    </row>
    <row r="37" spans="1:10" ht="16.5" x14ac:dyDescent="0.35">
      <c r="A37" s="65" t="s">
        <v>159</v>
      </c>
      <c r="B37" s="66"/>
      <c r="C37" s="21"/>
      <c r="D37" s="66"/>
      <c r="E37" s="22"/>
      <c r="F37" s="67">
        <v>1024000</v>
      </c>
      <c r="G37" s="67">
        <v>994664</v>
      </c>
      <c r="H37" s="117"/>
      <c r="I37" s="68">
        <v>0.97135156249999999</v>
      </c>
      <c r="J37" s="60"/>
    </row>
    <row r="38" spans="1:10" ht="16.5" hidden="1" x14ac:dyDescent="0.35">
      <c r="A38" s="65" t="s">
        <v>160</v>
      </c>
      <c r="B38" s="66"/>
      <c r="C38" s="21"/>
      <c r="D38" s="69"/>
      <c r="E38" s="69"/>
      <c r="F38" s="67">
        <v>0</v>
      </c>
      <c r="G38" s="67">
        <v>0</v>
      </c>
      <c r="H38" s="117"/>
      <c r="I38" s="68" t="e">
        <v>#DIV/0!</v>
      </c>
      <c r="J38" s="60"/>
    </row>
    <row r="39" spans="1:10" ht="16.5" hidden="1" x14ac:dyDescent="0.35">
      <c r="A39" s="65" t="s">
        <v>161</v>
      </c>
      <c r="B39" s="66"/>
      <c r="C39" s="21"/>
      <c r="D39" s="69"/>
      <c r="E39" s="69"/>
      <c r="F39" s="67">
        <v>0</v>
      </c>
      <c r="G39" s="67">
        <v>0</v>
      </c>
      <c r="H39" s="117"/>
      <c r="I39" s="68" t="e">
        <v>#DIV/0!</v>
      </c>
      <c r="J39" s="60"/>
    </row>
    <row r="40" spans="1:10" ht="16.5" x14ac:dyDescent="0.35">
      <c r="A40" s="65" t="s">
        <v>162</v>
      </c>
      <c r="B40" s="66"/>
      <c r="C40" s="21"/>
      <c r="D40" s="69"/>
      <c r="E40" s="69"/>
      <c r="F40" s="67">
        <v>0</v>
      </c>
      <c r="G40" s="67">
        <v>0</v>
      </c>
      <c r="H40" s="117"/>
      <c r="I40" s="68" t="s">
        <v>233</v>
      </c>
      <c r="J40" s="60"/>
    </row>
    <row r="41" spans="1:10" ht="16.5" x14ac:dyDescent="0.35">
      <c r="A41" s="65" t="s">
        <v>163</v>
      </c>
      <c r="B41" s="66"/>
      <c r="C41" s="21"/>
      <c r="D41" s="22"/>
      <c r="E41" s="22"/>
      <c r="F41" s="67">
        <v>0</v>
      </c>
      <c r="G41" s="67">
        <v>0</v>
      </c>
      <c r="H41" s="117"/>
      <c r="I41" s="68" t="s">
        <v>233</v>
      </c>
      <c r="J41" s="60"/>
    </row>
    <row r="42" spans="1:10" ht="16.5" x14ac:dyDescent="0.35">
      <c r="A42" s="65" t="s">
        <v>164</v>
      </c>
      <c r="B42" s="21"/>
      <c r="C42" s="21"/>
      <c r="D42" s="14"/>
      <c r="E42" s="14"/>
      <c r="F42" s="67">
        <v>0</v>
      </c>
      <c r="G42" s="67">
        <v>0</v>
      </c>
      <c r="H42" s="117"/>
      <c r="I42" s="68" t="s">
        <v>233</v>
      </c>
      <c r="J42" s="60"/>
    </row>
    <row r="43" spans="1:10" hidden="1" x14ac:dyDescent="0.2">
      <c r="A43" s="423" t="s">
        <v>165</v>
      </c>
      <c r="B43" s="424"/>
      <c r="C43" s="424"/>
      <c r="D43" s="424"/>
      <c r="E43" s="424"/>
      <c r="F43" s="424"/>
      <c r="G43" s="424"/>
      <c r="H43" s="424"/>
      <c r="I43" s="424"/>
      <c r="J43" s="60"/>
    </row>
    <row r="44" spans="1:10" ht="13.7" customHeight="1" x14ac:dyDescent="0.2">
      <c r="A44" s="70" t="s">
        <v>165</v>
      </c>
      <c r="B44" s="417"/>
      <c r="C44" s="417"/>
      <c r="D44" s="417"/>
      <c r="E44" s="417"/>
      <c r="F44" s="417"/>
      <c r="G44" s="417"/>
      <c r="H44" s="417"/>
      <c r="I44" s="417"/>
      <c r="J44" s="60"/>
    </row>
    <row r="45" spans="1:10" ht="19.5" thickBot="1" x14ac:dyDescent="0.45">
      <c r="A45" s="19" t="s">
        <v>166</v>
      </c>
      <c r="B45" s="19" t="s">
        <v>167</v>
      </c>
      <c r="C45" s="19"/>
      <c r="D45" s="22"/>
      <c r="E45" s="22"/>
      <c r="F45" s="14"/>
      <c r="G45" s="71"/>
      <c r="H45" s="416" t="s">
        <v>168</v>
      </c>
      <c r="I45" s="416"/>
      <c r="J45" s="60"/>
    </row>
    <row r="46" spans="1:10" ht="18.75" thickTop="1" x14ac:dyDescent="0.35">
      <c r="A46" s="72"/>
      <c r="B46" s="73"/>
      <c r="C46" s="74"/>
      <c r="D46" s="73"/>
      <c r="E46" s="75" t="s">
        <v>169</v>
      </c>
      <c r="F46" s="76" t="s">
        <v>170</v>
      </c>
      <c r="G46" s="76" t="s">
        <v>171</v>
      </c>
      <c r="H46" s="77" t="s">
        <v>172</v>
      </c>
      <c r="I46" s="78" t="s">
        <v>173</v>
      </c>
      <c r="J46" s="123"/>
    </row>
    <row r="47" spans="1:10" x14ac:dyDescent="0.2">
      <c r="A47" s="79"/>
      <c r="B47" s="80"/>
      <c r="C47" s="80"/>
      <c r="D47" s="80"/>
      <c r="E47" s="81"/>
      <c r="F47" s="418"/>
      <c r="G47" s="82"/>
      <c r="H47" s="83">
        <v>42735</v>
      </c>
      <c r="I47" s="84">
        <v>42735</v>
      </c>
      <c r="J47" s="124"/>
    </row>
    <row r="48" spans="1:10" x14ac:dyDescent="0.2">
      <c r="A48" s="79"/>
      <c r="B48" s="80"/>
      <c r="C48" s="80"/>
      <c r="D48" s="80"/>
      <c r="E48" s="81"/>
      <c r="F48" s="418"/>
      <c r="G48" s="85"/>
      <c r="H48" s="85"/>
      <c r="I48" s="86"/>
      <c r="J48" s="79"/>
    </row>
    <row r="49" spans="1:10" ht="13.5" thickBot="1" x14ac:dyDescent="0.25">
      <c r="A49" s="87"/>
      <c r="B49" s="88"/>
      <c r="C49" s="88"/>
      <c r="D49" s="88"/>
      <c r="E49" s="81"/>
      <c r="F49" s="89"/>
      <c r="G49" s="89"/>
      <c r="H49" s="89"/>
      <c r="I49" s="90"/>
      <c r="J49" s="79"/>
    </row>
    <row r="50" spans="1:10" ht="13.5" thickTop="1" x14ac:dyDescent="0.2">
      <c r="A50" s="91"/>
      <c r="B50" s="92"/>
      <c r="C50" s="92" t="s">
        <v>152</v>
      </c>
      <c r="D50" s="92"/>
      <c r="E50" s="93">
        <v>33000</v>
      </c>
      <c r="F50" s="94">
        <v>3000</v>
      </c>
      <c r="G50" s="95">
        <v>36000</v>
      </c>
      <c r="H50" s="95">
        <f>E50+F50-G50</f>
        <v>0</v>
      </c>
      <c r="I50" s="96">
        <v>0</v>
      </c>
      <c r="J50" s="125"/>
    </row>
    <row r="51" spans="1:10" x14ac:dyDescent="0.2">
      <c r="A51" s="97"/>
      <c r="B51" s="98"/>
      <c r="C51" s="98" t="s">
        <v>2</v>
      </c>
      <c r="D51" s="98"/>
      <c r="E51" s="99">
        <v>35334.35</v>
      </c>
      <c r="F51" s="100">
        <v>52665.8</v>
      </c>
      <c r="G51" s="101">
        <v>86293</v>
      </c>
      <c r="H51" s="101">
        <f>E51+F51-G51</f>
        <v>1707.1499999999942</v>
      </c>
      <c r="I51" s="102">
        <v>0</v>
      </c>
      <c r="J51" s="125"/>
    </row>
    <row r="52" spans="1:10" x14ac:dyDescent="0.2">
      <c r="A52" s="97"/>
      <c r="B52" s="98"/>
      <c r="C52" s="98" t="s">
        <v>153</v>
      </c>
      <c r="D52" s="98"/>
      <c r="E52" s="99">
        <v>23050.720000000001</v>
      </c>
      <c r="F52" s="100">
        <v>6535.1399999999994</v>
      </c>
      <c r="G52" s="101">
        <v>29585.86</v>
      </c>
      <c r="H52" s="101">
        <f>E52+F52-G52</f>
        <v>0</v>
      </c>
      <c r="I52" s="102">
        <v>0</v>
      </c>
      <c r="J52" s="125"/>
    </row>
    <row r="53" spans="1:10" x14ac:dyDescent="0.2">
      <c r="A53" s="97"/>
      <c r="B53" s="98"/>
      <c r="C53" s="98" t="s">
        <v>174</v>
      </c>
      <c r="D53" s="98"/>
      <c r="E53" s="99">
        <v>52140</v>
      </c>
      <c r="F53" s="100">
        <v>4730</v>
      </c>
      <c r="G53" s="101">
        <v>0</v>
      </c>
      <c r="H53" s="101">
        <f>E53+F53-G53</f>
        <v>56870</v>
      </c>
      <c r="I53" s="102">
        <v>56870</v>
      </c>
      <c r="J53" s="125"/>
    </row>
    <row r="54" spans="1:10" ht="18.75" thickBot="1" x14ac:dyDescent="0.4">
      <c r="A54" s="103" t="s">
        <v>0</v>
      </c>
      <c r="B54" s="104"/>
      <c r="C54" s="104"/>
      <c r="D54" s="104"/>
      <c r="E54" s="105">
        <f>E50+E51+E52+E53</f>
        <v>143525.07</v>
      </c>
      <c r="F54" s="106">
        <f>F50+F51+F52+F53</f>
        <v>66930.94</v>
      </c>
      <c r="G54" s="107">
        <f>G50+G51+G52+G53</f>
        <v>151878.85999999999</v>
      </c>
      <c r="H54" s="107">
        <f>H50+H51+H52+H53</f>
        <v>58577.149999999994</v>
      </c>
      <c r="I54" s="108">
        <f>SUM(I50:I53)</f>
        <v>56870</v>
      </c>
      <c r="J54" s="126"/>
    </row>
    <row r="55" spans="1:10" ht="18.75" thickTop="1" x14ac:dyDescent="0.35">
      <c r="A55" s="109"/>
      <c r="B55" s="26"/>
      <c r="C55" s="26"/>
      <c r="D55" s="22"/>
      <c r="E55" s="22"/>
      <c r="F55" s="14"/>
      <c r="G55" s="71"/>
      <c r="H55" s="63"/>
      <c r="I55" s="63"/>
      <c r="J55" s="60"/>
    </row>
    <row r="56" spans="1:10" ht="18" x14ac:dyDescent="0.35">
      <c r="A56" s="109"/>
      <c r="B56" s="26"/>
      <c r="C56" s="26"/>
      <c r="D56" s="22"/>
      <c r="E56" s="22"/>
      <c r="F56" s="14"/>
      <c r="G56" s="110"/>
      <c r="H56" s="14"/>
      <c r="I56" s="14"/>
      <c r="J56" s="109"/>
    </row>
    <row r="57" spans="1:10" ht="1.5" customHeight="1" x14ac:dyDescent="0.35">
      <c r="A57" s="111"/>
      <c r="B57" s="112"/>
      <c r="C57" s="112"/>
      <c r="D57" s="113"/>
      <c r="E57" s="113"/>
      <c r="F57" s="114"/>
      <c r="G57" s="114"/>
      <c r="H57" s="114"/>
      <c r="I57" s="114"/>
      <c r="J57" s="111"/>
    </row>
    <row r="58" spans="1:10" x14ac:dyDescent="0.2">
      <c r="A58" s="115"/>
      <c r="B58" s="115"/>
      <c r="C58" s="115"/>
      <c r="D58" s="115"/>
      <c r="E58" s="115"/>
      <c r="F58" s="115"/>
      <c r="G58" s="115"/>
      <c r="H58" s="115"/>
      <c r="I58" s="115"/>
      <c r="J58" s="115"/>
    </row>
    <row r="68" spans="1:10" x14ac:dyDescent="0.2">
      <c r="A68" s="5"/>
      <c r="B68" s="5"/>
      <c r="C68" s="5"/>
      <c r="D68" s="5"/>
      <c r="E68" s="5"/>
      <c r="F68" s="5"/>
      <c r="G68" s="5"/>
      <c r="H68" s="5"/>
      <c r="I68" s="5"/>
      <c r="J68" s="5"/>
    </row>
    <row r="69" spans="1:10" x14ac:dyDescent="0.2">
      <c r="A69" s="5"/>
      <c r="B69" s="5"/>
      <c r="C69" s="5"/>
      <c r="D69" s="5"/>
      <c r="E69" s="5"/>
      <c r="F69" s="5"/>
      <c r="G69" s="5"/>
      <c r="H69" s="5"/>
      <c r="I69" s="5"/>
      <c r="J69" s="5"/>
    </row>
    <row r="70" spans="1:10" x14ac:dyDescent="0.2">
      <c r="A70" s="5"/>
      <c r="B70" s="5"/>
      <c r="C70" s="5"/>
      <c r="D70" s="5"/>
      <c r="E70" s="5"/>
      <c r="F70" s="5"/>
      <c r="G70" s="5"/>
      <c r="H70" s="5"/>
      <c r="I70" s="5"/>
      <c r="J70" s="5"/>
    </row>
    <row r="71" spans="1:10" x14ac:dyDescent="0.2">
      <c r="A71" s="5"/>
      <c r="B71" s="5"/>
      <c r="C71" s="5"/>
      <c r="D71" s="5"/>
      <c r="E71" s="5"/>
      <c r="F71" s="5"/>
      <c r="G71" s="5"/>
      <c r="H71" s="5"/>
      <c r="I71" s="5"/>
      <c r="J71" s="5"/>
    </row>
    <row r="72" spans="1:10" x14ac:dyDescent="0.2">
      <c r="A72" s="5"/>
      <c r="B72" s="5"/>
      <c r="C72" s="5"/>
      <c r="D72" s="5"/>
      <c r="E72" s="5"/>
      <c r="F72" s="5"/>
      <c r="G72" s="5"/>
      <c r="H72" s="5"/>
      <c r="I72" s="5"/>
      <c r="J72" s="5"/>
    </row>
    <row r="73" spans="1:10" x14ac:dyDescent="0.2">
      <c r="A73" s="5"/>
      <c r="B73" s="5"/>
      <c r="C73" s="5"/>
      <c r="D73" s="5"/>
      <c r="E73" s="5"/>
      <c r="F73" s="5"/>
      <c r="G73" s="5"/>
      <c r="H73" s="5"/>
      <c r="I73" s="5"/>
      <c r="J73" s="5"/>
    </row>
    <row r="74" spans="1:10" x14ac:dyDescent="0.2">
      <c r="A74" s="5"/>
      <c r="B74" s="5"/>
      <c r="C74" s="5"/>
      <c r="D74" s="5"/>
      <c r="E74" s="5"/>
      <c r="F74" s="5"/>
      <c r="G74" s="5"/>
      <c r="H74" s="5"/>
      <c r="I74" s="5"/>
      <c r="J74" s="5"/>
    </row>
    <row r="75" spans="1:10" x14ac:dyDescent="0.2">
      <c r="A75" s="5"/>
      <c r="B75" s="5"/>
      <c r="C75" s="5"/>
      <c r="D75" s="5"/>
      <c r="E75" s="5"/>
      <c r="F75" s="5"/>
      <c r="G75" s="5"/>
      <c r="H75" s="5"/>
      <c r="I75" s="5"/>
      <c r="J75" s="5"/>
    </row>
    <row r="76" spans="1:10" x14ac:dyDescent="0.2">
      <c r="A76" s="5"/>
      <c r="B76" s="5"/>
      <c r="C76" s="5"/>
      <c r="D76" s="5"/>
      <c r="E76" s="5"/>
      <c r="F76" s="5"/>
      <c r="G76" s="5"/>
      <c r="H76" s="5"/>
      <c r="I76" s="5"/>
      <c r="J76" s="5"/>
    </row>
    <row r="77" spans="1:10" x14ac:dyDescent="0.2">
      <c r="A77" s="5"/>
      <c r="B77" s="5"/>
      <c r="C77" s="5"/>
      <c r="D77" s="5"/>
      <c r="E77" s="5"/>
      <c r="F77" s="5"/>
      <c r="G77" s="5"/>
      <c r="H77" s="5"/>
      <c r="I77" s="5"/>
      <c r="J77" s="5"/>
    </row>
    <row r="78" spans="1:10" x14ac:dyDescent="0.2">
      <c r="A78" s="5"/>
      <c r="B78" s="5"/>
      <c r="C78" s="5"/>
      <c r="D78" s="5"/>
      <c r="E78" s="5"/>
      <c r="F78" s="5"/>
      <c r="G78" s="5"/>
      <c r="H78" s="5"/>
      <c r="I78" s="5"/>
      <c r="J78" s="5"/>
    </row>
    <row r="79" spans="1:10" x14ac:dyDescent="0.2">
      <c r="A79" s="5"/>
      <c r="B79" s="5"/>
      <c r="C79" s="5"/>
      <c r="D79" s="5"/>
      <c r="E79" s="5"/>
      <c r="F79" s="5"/>
      <c r="G79" s="5"/>
      <c r="H79" s="5"/>
      <c r="I79" s="5"/>
      <c r="J79" s="5"/>
    </row>
    <row r="80" spans="1:10" x14ac:dyDescent="0.2">
      <c r="A80" s="5"/>
      <c r="B80" s="5"/>
      <c r="C80" s="5"/>
      <c r="D80" s="5"/>
      <c r="E80" s="5"/>
      <c r="F80" s="5"/>
      <c r="G80" s="5"/>
      <c r="H80" s="5"/>
      <c r="I80" s="5"/>
      <c r="J80" s="5"/>
    </row>
    <row r="81" spans="1:10" x14ac:dyDescent="0.2">
      <c r="A81" s="5"/>
      <c r="B81" s="5"/>
      <c r="C81" s="5"/>
      <c r="D81" s="5"/>
      <c r="E81" s="5"/>
      <c r="F81" s="5"/>
      <c r="G81" s="5"/>
      <c r="H81" s="5"/>
      <c r="I81" s="5"/>
      <c r="J81" s="5"/>
    </row>
    <row r="82" spans="1:10" x14ac:dyDescent="0.2">
      <c r="A82" s="5"/>
      <c r="B82" s="5"/>
      <c r="C82" s="5"/>
      <c r="D82" s="5"/>
      <c r="E82" s="5"/>
      <c r="F82" s="5"/>
      <c r="G82" s="5"/>
      <c r="H82" s="5"/>
      <c r="I82" s="5"/>
      <c r="J82" s="5"/>
    </row>
    <row r="83" spans="1:10" x14ac:dyDescent="0.2">
      <c r="A83" s="5"/>
      <c r="B83" s="5"/>
      <c r="C83" s="5"/>
      <c r="D83" s="5"/>
      <c r="E83" s="5"/>
      <c r="F83" s="5"/>
      <c r="G83" s="5"/>
      <c r="H83" s="5"/>
      <c r="I83" s="5"/>
      <c r="J83" s="5"/>
    </row>
    <row r="84" spans="1:10" x14ac:dyDescent="0.2">
      <c r="A84" s="5"/>
      <c r="B84" s="5"/>
      <c r="C84" s="5"/>
      <c r="D84" s="5"/>
      <c r="E84" s="5"/>
      <c r="F84" s="5"/>
      <c r="G84" s="5"/>
      <c r="H84" s="5"/>
      <c r="I84" s="5"/>
      <c r="J84" s="5"/>
    </row>
    <row r="85" spans="1:10" x14ac:dyDescent="0.2">
      <c r="A85" s="5"/>
      <c r="B85" s="5"/>
      <c r="C85" s="5"/>
      <c r="D85" s="5"/>
      <c r="E85" s="5"/>
      <c r="F85" s="5"/>
      <c r="G85" s="5"/>
      <c r="H85" s="5"/>
      <c r="I85" s="5"/>
      <c r="J85" s="5"/>
    </row>
    <row r="86" spans="1:10" x14ac:dyDescent="0.2">
      <c r="A86" s="5"/>
      <c r="B86" s="5"/>
      <c r="C86" s="5"/>
      <c r="D86" s="5"/>
      <c r="E86" s="5"/>
      <c r="F86" s="5"/>
      <c r="G86" s="5"/>
      <c r="H86" s="5"/>
      <c r="I86" s="5"/>
      <c r="J86" s="5"/>
    </row>
    <row r="87" spans="1:10" x14ac:dyDescent="0.2">
      <c r="A87" s="5"/>
      <c r="B87" s="5"/>
      <c r="C87" s="5"/>
      <c r="D87" s="5"/>
      <c r="E87" s="5"/>
      <c r="F87" s="5"/>
      <c r="G87" s="5"/>
      <c r="H87" s="5"/>
      <c r="I87" s="5"/>
      <c r="J87" s="5"/>
    </row>
    <row r="88" spans="1:10" x14ac:dyDescent="0.2">
      <c r="A88" s="5"/>
      <c r="B88" s="5"/>
      <c r="C88" s="5"/>
      <c r="D88" s="5"/>
      <c r="E88" s="5"/>
      <c r="F88" s="5"/>
      <c r="G88" s="5"/>
      <c r="H88" s="5"/>
      <c r="I88" s="5"/>
      <c r="J88" s="5"/>
    </row>
    <row r="89" spans="1:10" x14ac:dyDescent="0.2">
      <c r="A89" s="5"/>
      <c r="B89" s="5"/>
      <c r="C89" s="5"/>
      <c r="D89" s="5"/>
      <c r="E89" s="5"/>
      <c r="F89" s="5"/>
      <c r="G89" s="5"/>
      <c r="H89" s="5"/>
      <c r="I89" s="5"/>
      <c r="J89" s="5"/>
    </row>
    <row r="90" spans="1:10" x14ac:dyDescent="0.2">
      <c r="A90" s="5"/>
      <c r="B90" s="5"/>
      <c r="C90" s="5"/>
      <c r="D90" s="5"/>
      <c r="E90" s="5"/>
      <c r="F90" s="5"/>
      <c r="G90" s="5"/>
      <c r="H90" s="5"/>
      <c r="I90" s="5"/>
      <c r="J90" s="5"/>
    </row>
    <row r="91" spans="1:10" x14ac:dyDescent="0.2">
      <c r="A91" s="5"/>
      <c r="B91" s="5"/>
      <c r="C91" s="5"/>
      <c r="D91" s="5"/>
      <c r="E91" s="5"/>
      <c r="F91" s="5"/>
      <c r="G91" s="5"/>
      <c r="H91" s="5"/>
      <c r="I91" s="5"/>
      <c r="J91" s="5"/>
    </row>
    <row r="92" spans="1:10" x14ac:dyDescent="0.2">
      <c r="A92" s="5"/>
      <c r="B92" s="5"/>
      <c r="C92" s="5"/>
      <c r="D92" s="5"/>
      <c r="E92" s="5"/>
      <c r="F92" s="5"/>
      <c r="G92" s="5"/>
      <c r="H92" s="5"/>
      <c r="I92" s="5"/>
      <c r="J92" s="5"/>
    </row>
    <row r="93" spans="1:10" x14ac:dyDescent="0.2">
      <c r="A93" s="5"/>
      <c r="B93" s="5"/>
      <c r="C93" s="5"/>
      <c r="D93" s="5"/>
      <c r="E93" s="5"/>
      <c r="F93" s="5"/>
      <c r="G93" s="5"/>
      <c r="H93" s="5"/>
      <c r="I93" s="5"/>
      <c r="J93" s="5"/>
    </row>
    <row r="94" spans="1:10" x14ac:dyDescent="0.2">
      <c r="A94" s="5"/>
      <c r="B94" s="5"/>
      <c r="C94" s="5"/>
      <c r="D94" s="5"/>
      <c r="E94" s="5"/>
      <c r="F94" s="5"/>
      <c r="G94" s="5"/>
      <c r="H94" s="5"/>
      <c r="I94" s="5"/>
      <c r="J94" s="5"/>
    </row>
    <row r="95" spans="1:10" x14ac:dyDescent="0.2">
      <c r="A95" s="5"/>
      <c r="B95" s="5"/>
      <c r="C95" s="5"/>
      <c r="D95" s="5"/>
      <c r="E95" s="5"/>
      <c r="F95" s="5"/>
      <c r="G95" s="5"/>
      <c r="H95" s="5"/>
      <c r="I95" s="5"/>
      <c r="J95" s="5"/>
    </row>
    <row r="96" spans="1:10" x14ac:dyDescent="0.2">
      <c r="A96" s="5"/>
      <c r="B96" s="5"/>
      <c r="C96" s="5"/>
      <c r="D96" s="5"/>
      <c r="E96" s="5"/>
      <c r="F96" s="5"/>
      <c r="G96" s="5"/>
      <c r="H96" s="5"/>
      <c r="I96" s="5"/>
      <c r="J96" s="5"/>
    </row>
    <row r="97" spans="1:10" x14ac:dyDescent="0.2">
      <c r="A97" s="5"/>
      <c r="B97" s="5"/>
      <c r="C97" s="5"/>
      <c r="D97" s="5"/>
      <c r="E97" s="5"/>
      <c r="F97" s="5"/>
      <c r="G97" s="5"/>
      <c r="H97" s="5"/>
      <c r="I97" s="5"/>
      <c r="J97" s="5"/>
    </row>
    <row r="98" spans="1:10" x14ac:dyDescent="0.2">
      <c r="A98" s="5"/>
      <c r="B98" s="5"/>
      <c r="C98" s="5"/>
      <c r="D98" s="5"/>
      <c r="E98" s="5"/>
      <c r="F98" s="5"/>
      <c r="G98" s="5"/>
      <c r="H98" s="5"/>
      <c r="I98" s="5"/>
      <c r="J98" s="5"/>
    </row>
    <row r="100" spans="1:10" x14ac:dyDescent="0.2">
      <c r="A100" s="5"/>
      <c r="B100" s="5"/>
      <c r="C100" s="5"/>
      <c r="D100" s="5"/>
      <c r="E100" s="5"/>
      <c r="F100" s="5"/>
      <c r="G100" s="5"/>
      <c r="H100" s="5"/>
      <c r="I100" s="5"/>
      <c r="J100" s="5"/>
    </row>
    <row r="101" spans="1:10" x14ac:dyDescent="0.2">
      <c r="A101" s="5"/>
      <c r="B101" s="5"/>
      <c r="C101" s="5"/>
      <c r="D101" s="5"/>
      <c r="E101" s="5"/>
      <c r="F101" s="5"/>
      <c r="G101" s="5"/>
      <c r="H101" s="5"/>
      <c r="I101" s="5"/>
      <c r="J101" s="5"/>
    </row>
    <row r="102" spans="1:10" x14ac:dyDescent="0.2">
      <c r="A102" s="5"/>
      <c r="B102" s="5"/>
      <c r="C102" s="5"/>
      <c r="D102" s="5"/>
      <c r="E102" s="5"/>
      <c r="F102" s="5"/>
      <c r="G102" s="5"/>
      <c r="H102" s="5"/>
      <c r="I102" s="5"/>
      <c r="J102" s="5"/>
    </row>
    <row r="103" spans="1:10" x14ac:dyDescent="0.2">
      <c r="A103" s="5"/>
      <c r="B103" s="5"/>
      <c r="C103" s="5"/>
      <c r="D103" s="5"/>
      <c r="E103" s="5"/>
      <c r="F103" s="5"/>
      <c r="G103" s="5"/>
      <c r="H103" s="5"/>
      <c r="I103" s="5"/>
      <c r="J103" s="5"/>
    </row>
    <row r="104" spans="1:10" x14ac:dyDescent="0.2">
      <c r="A104" s="5"/>
      <c r="B104" s="5"/>
      <c r="C104" s="5"/>
      <c r="D104" s="5"/>
      <c r="E104" s="5"/>
      <c r="F104" s="5"/>
      <c r="G104" s="5"/>
      <c r="H104" s="5"/>
      <c r="I104" s="5"/>
      <c r="J104" s="5"/>
    </row>
    <row r="106" spans="1:10" x14ac:dyDescent="0.2">
      <c r="A106" s="5"/>
      <c r="B106" s="5"/>
      <c r="C106" s="5"/>
      <c r="D106" s="5"/>
      <c r="E106" s="5"/>
      <c r="F106" s="5"/>
      <c r="G106" s="5"/>
      <c r="H106" s="5"/>
      <c r="I106" s="5"/>
      <c r="J106" s="5"/>
    </row>
    <row r="107" spans="1:10" x14ac:dyDescent="0.2">
      <c r="A107" s="5"/>
      <c r="B107" s="5"/>
      <c r="C107" s="5"/>
      <c r="D107" s="5"/>
      <c r="E107" s="5"/>
      <c r="F107" s="5"/>
      <c r="G107" s="5"/>
      <c r="H107" s="5"/>
      <c r="I107" s="5"/>
      <c r="J107" s="5"/>
    </row>
    <row r="108" spans="1:10" x14ac:dyDescent="0.2">
      <c r="A108" s="5"/>
      <c r="B108" s="5"/>
      <c r="C108" s="5"/>
      <c r="D108" s="5"/>
      <c r="E108" s="5"/>
      <c r="F108" s="5"/>
      <c r="G108" s="5"/>
      <c r="H108" s="5"/>
      <c r="I108" s="5"/>
      <c r="J108" s="5"/>
    </row>
    <row r="110" spans="1:10" x14ac:dyDescent="0.2">
      <c r="A110" s="5"/>
      <c r="B110" s="5"/>
      <c r="C110" s="5"/>
      <c r="D110" s="5"/>
      <c r="E110" s="5"/>
      <c r="F110" s="5"/>
      <c r="G110" s="5"/>
      <c r="H110" s="5"/>
      <c r="I110" s="5"/>
      <c r="J110" s="5"/>
    </row>
    <row r="111" spans="1:10" x14ac:dyDescent="0.2">
      <c r="A111" s="5"/>
      <c r="B111" s="5"/>
      <c r="C111" s="5"/>
      <c r="D111" s="5"/>
      <c r="E111" s="5"/>
      <c r="F111" s="5"/>
      <c r="G111" s="5"/>
      <c r="H111" s="5"/>
      <c r="I111" s="5"/>
      <c r="J111" s="5"/>
    </row>
    <row r="113" spans="1:10" x14ac:dyDescent="0.2">
      <c r="A113" s="5"/>
      <c r="B113" s="5"/>
      <c r="C113" s="5"/>
      <c r="D113" s="5"/>
      <c r="E113" s="5"/>
      <c r="F113" s="5"/>
      <c r="G113" s="5"/>
      <c r="H113" s="5"/>
      <c r="I113" s="5"/>
      <c r="J113" s="5"/>
    </row>
    <row r="114" spans="1:10" x14ac:dyDescent="0.2">
      <c r="A114" s="5"/>
      <c r="B114" s="5"/>
      <c r="C114" s="5"/>
      <c r="D114" s="5"/>
      <c r="E114" s="5"/>
      <c r="F114" s="5"/>
      <c r="G114" s="5"/>
      <c r="H114" s="5"/>
      <c r="I114" s="5"/>
      <c r="J114" s="5"/>
    </row>
    <row r="115" spans="1:10" x14ac:dyDescent="0.2">
      <c r="A115" s="5"/>
      <c r="B115" s="5"/>
      <c r="C115" s="5"/>
      <c r="D115" s="5"/>
      <c r="E115" s="5"/>
      <c r="F115" s="5"/>
      <c r="G115" s="5"/>
      <c r="H115" s="5"/>
      <c r="I115" s="5"/>
      <c r="J115" s="5"/>
    </row>
    <row r="116" spans="1:10" x14ac:dyDescent="0.2">
      <c r="A116" s="5"/>
      <c r="B116" s="5"/>
      <c r="C116" s="5"/>
      <c r="D116" s="5"/>
      <c r="E116" s="5"/>
      <c r="F116" s="5"/>
      <c r="G116" s="5"/>
      <c r="H116" s="5"/>
      <c r="I116" s="5"/>
      <c r="J116" s="5"/>
    </row>
    <row r="117" spans="1:10" x14ac:dyDescent="0.2">
      <c r="A117" s="5"/>
      <c r="B117" s="5"/>
      <c r="C117" s="5"/>
      <c r="D117" s="5"/>
      <c r="E117" s="5"/>
      <c r="F117" s="5"/>
      <c r="G117" s="5"/>
      <c r="H117" s="5"/>
      <c r="I117" s="5"/>
      <c r="J117" s="5"/>
    </row>
    <row r="118" spans="1:10" x14ac:dyDescent="0.2">
      <c r="A118" s="5"/>
      <c r="B118" s="5"/>
      <c r="C118" s="5"/>
      <c r="D118" s="5"/>
      <c r="E118" s="5"/>
      <c r="F118" s="5"/>
      <c r="G118" s="5"/>
      <c r="H118" s="5"/>
      <c r="I118" s="5"/>
      <c r="J118" s="5"/>
    </row>
    <row r="120" spans="1:10" x14ac:dyDescent="0.2">
      <c r="A120" s="5"/>
      <c r="B120" s="5"/>
      <c r="C120" s="5"/>
      <c r="D120" s="5"/>
      <c r="E120" s="5"/>
      <c r="F120" s="5"/>
      <c r="G120" s="5"/>
      <c r="H120" s="5"/>
      <c r="I120" s="5"/>
      <c r="J120" s="5"/>
    </row>
    <row r="121" spans="1:10" x14ac:dyDescent="0.2">
      <c r="A121" s="5"/>
      <c r="B121" s="5"/>
      <c r="C121" s="5"/>
      <c r="D121" s="5"/>
      <c r="E121" s="5"/>
      <c r="F121" s="5"/>
      <c r="G121" s="5"/>
      <c r="H121" s="5"/>
      <c r="I121" s="5"/>
      <c r="J121" s="5"/>
    </row>
    <row r="124" spans="1:10" x14ac:dyDescent="0.2">
      <c r="A124" s="5"/>
      <c r="B124" s="5"/>
      <c r="C124" s="5"/>
      <c r="D124" s="5"/>
      <c r="E124" s="5"/>
      <c r="F124" s="5"/>
      <c r="G124" s="5"/>
      <c r="H124" s="5"/>
      <c r="I124" s="5"/>
      <c r="J124" s="5"/>
    </row>
    <row r="125" spans="1:10" x14ac:dyDescent="0.2">
      <c r="A125" s="5"/>
      <c r="B125" s="5"/>
      <c r="C125" s="5"/>
      <c r="D125" s="5"/>
      <c r="E125" s="5"/>
      <c r="F125" s="5"/>
      <c r="G125" s="5"/>
      <c r="H125" s="5"/>
      <c r="I125" s="5"/>
      <c r="J125" s="5"/>
    </row>
    <row r="126" spans="1:10" x14ac:dyDescent="0.2">
      <c r="A126" s="5"/>
      <c r="B126" s="5"/>
      <c r="C126" s="5"/>
      <c r="D126" s="5"/>
      <c r="E126" s="5"/>
      <c r="F126" s="5"/>
      <c r="G126" s="5"/>
      <c r="H126" s="5"/>
      <c r="I126" s="5"/>
      <c r="J126" s="5"/>
    </row>
    <row r="127" spans="1:10" x14ac:dyDescent="0.2">
      <c r="A127" s="5"/>
      <c r="B127" s="5"/>
      <c r="C127" s="5"/>
      <c r="D127" s="5"/>
      <c r="E127" s="5"/>
      <c r="F127" s="5"/>
      <c r="G127" s="5"/>
      <c r="H127" s="5"/>
      <c r="I127" s="5"/>
      <c r="J127" s="5"/>
    </row>
    <row r="128" spans="1:10" x14ac:dyDescent="0.2">
      <c r="A128" s="5"/>
      <c r="B128" s="5"/>
      <c r="C128" s="5"/>
      <c r="D128" s="5"/>
      <c r="E128" s="5"/>
      <c r="F128" s="5"/>
      <c r="G128" s="5"/>
      <c r="H128" s="5"/>
      <c r="I128" s="5"/>
      <c r="J128" s="5"/>
    </row>
    <row r="131" spans="1:10" x14ac:dyDescent="0.2">
      <c r="A131" s="5"/>
      <c r="B131" s="5"/>
      <c r="C131" s="5"/>
      <c r="D131" s="5"/>
      <c r="E131" s="5"/>
      <c r="F131" s="5"/>
      <c r="G131" s="5"/>
      <c r="H131" s="5"/>
      <c r="I131" s="5"/>
      <c r="J131" s="5"/>
    </row>
    <row r="132" spans="1:10" x14ac:dyDescent="0.2">
      <c r="A132" s="5"/>
      <c r="B132" s="5"/>
      <c r="C132" s="5"/>
      <c r="D132" s="5"/>
      <c r="E132" s="5"/>
      <c r="F132" s="5"/>
      <c r="G132" s="5"/>
      <c r="H132" s="5"/>
      <c r="I132" s="5"/>
      <c r="J132" s="5"/>
    </row>
    <row r="134" spans="1:10" x14ac:dyDescent="0.2">
      <c r="A134" s="5"/>
      <c r="B134" s="5"/>
      <c r="C134" s="5"/>
      <c r="D134" s="5"/>
      <c r="E134" s="5"/>
      <c r="F134" s="5"/>
      <c r="G134" s="5"/>
      <c r="H134" s="5"/>
      <c r="I134" s="5"/>
      <c r="J134" s="5"/>
    </row>
    <row r="135" spans="1:10" x14ac:dyDescent="0.2">
      <c r="A135" s="5"/>
      <c r="B135" s="5"/>
      <c r="C135" s="5"/>
      <c r="D135" s="5"/>
      <c r="E135" s="5"/>
      <c r="F135" s="5"/>
      <c r="G135" s="5"/>
      <c r="H135" s="5"/>
      <c r="I135" s="5"/>
      <c r="J135" s="5"/>
    </row>
    <row r="136" spans="1:10" x14ac:dyDescent="0.2">
      <c r="A136" s="5"/>
      <c r="B136" s="5"/>
      <c r="C136" s="5"/>
      <c r="D136" s="5"/>
      <c r="E136" s="5"/>
      <c r="F136" s="5"/>
      <c r="G136" s="5"/>
      <c r="H136" s="5"/>
      <c r="I136" s="5"/>
      <c r="J136" s="5"/>
    </row>
    <row r="137" spans="1:10" x14ac:dyDescent="0.2">
      <c r="A137" s="5"/>
      <c r="B137" s="5"/>
      <c r="C137" s="5"/>
      <c r="D137" s="5"/>
      <c r="E137" s="5"/>
      <c r="F137" s="5"/>
      <c r="G137" s="5"/>
      <c r="H137" s="5"/>
      <c r="I137" s="5"/>
      <c r="J137" s="5"/>
    </row>
    <row r="139" spans="1:10" x14ac:dyDescent="0.2">
      <c r="A139" s="5"/>
      <c r="B139" s="5"/>
      <c r="C139" s="5"/>
      <c r="D139" s="5"/>
      <c r="E139" s="5"/>
      <c r="F139" s="5"/>
      <c r="G139" s="5"/>
      <c r="H139" s="5"/>
      <c r="I139" s="5"/>
      <c r="J139" s="5"/>
    </row>
    <row r="142" spans="1:10" x14ac:dyDescent="0.2">
      <c r="A142" s="5"/>
      <c r="B142" s="5"/>
      <c r="C142" s="5"/>
      <c r="D142" s="5"/>
      <c r="E142" s="5"/>
      <c r="F142" s="5"/>
      <c r="G142" s="5"/>
      <c r="H142" s="5"/>
      <c r="I142" s="5"/>
      <c r="J142" s="5"/>
    </row>
    <row r="143" spans="1:10" x14ac:dyDescent="0.2">
      <c r="A143" s="5"/>
      <c r="B143" s="5"/>
      <c r="C143" s="5"/>
      <c r="D143" s="5"/>
      <c r="E143" s="5"/>
      <c r="F143" s="5"/>
      <c r="G143" s="5"/>
      <c r="H143" s="5"/>
      <c r="I143" s="5"/>
      <c r="J143" s="5"/>
    </row>
    <row r="144" spans="1:10" x14ac:dyDescent="0.2">
      <c r="A144" s="5"/>
      <c r="B144" s="5"/>
      <c r="C144" s="5"/>
      <c r="D144" s="5"/>
      <c r="E144" s="5"/>
      <c r="F144" s="5"/>
      <c r="G144" s="5"/>
      <c r="H144" s="5"/>
      <c r="I144" s="5"/>
      <c r="J144" s="5"/>
    </row>
    <row r="145" spans="1:10" x14ac:dyDescent="0.2">
      <c r="A145" s="5"/>
      <c r="B145" s="5"/>
      <c r="C145" s="5"/>
      <c r="D145" s="5"/>
      <c r="E145" s="5"/>
      <c r="F145" s="5"/>
      <c r="G145" s="5"/>
      <c r="H145" s="5"/>
      <c r="I145" s="5"/>
      <c r="J145" s="5"/>
    </row>
    <row r="146" spans="1:10" x14ac:dyDescent="0.2">
      <c r="A146" s="5"/>
      <c r="B146" s="5"/>
      <c r="C146" s="5"/>
      <c r="D146" s="5"/>
      <c r="E146" s="5"/>
      <c r="F146" s="5"/>
      <c r="G146" s="5"/>
      <c r="H146" s="5"/>
      <c r="I146" s="5"/>
      <c r="J146" s="5"/>
    </row>
    <row r="150" spans="1:10" x14ac:dyDescent="0.2">
      <c r="A150" s="5"/>
      <c r="B150" s="5"/>
      <c r="C150" s="5"/>
      <c r="D150" s="5"/>
      <c r="E150" s="5"/>
      <c r="F150" s="5"/>
      <c r="G150" s="5"/>
      <c r="H150" s="5"/>
      <c r="I150" s="5"/>
      <c r="J150" s="5"/>
    </row>
    <row r="156" spans="1:10" x14ac:dyDescent="0.2">
      <c r="A156" s="5"/>
      <c r="B156" s="5"/>
      <c r="C156" s="5"/>
      <c r="D156" s="5"/>
      <c r="E156" s="5"/>
      <c r="F156" s="5"/>
      <c r="G156" s="5"/>
      <c r="H156" s="5"/>
      <c r="I156" s="5"/>
      <c r="J156" s="5"/>
    </row>
    <row r="161" spans="1:10" x14ac:dyDescent="0.2">
      <c r="A161" s="5"/>
      <c r="B161" s="5"/>
      <c r="C161" s="5"/>
      <c r="D161" s="5"/>
      <c r="E161" s="5"/>
      <c r="F161" s="5"/>
      <c r="G161" s="5"/>
      <c r="H161" s="5"/>
      <c r="I161" s="5"/>
      <c r="J161" s="5"/>
    </row>
    <row r="162" spans="1:10" x14ac:dyDescent="0.2">
      <c r="A162" s="5"/>
      <c r="B162" s="5"/>
      <c r="C162" s="5"/>
      <c r="D162" s="5"/>
      <c r="E162" s="5"/>
      <c r="F162" s="5"/>
      <c r="G162" s="5"/>
      <c r="H162" s="5"/>
      <c r="I162" s="5"/>
      <c r="J162" s="5"/>
    </row>
    <row r="163" spans="1:10" x14ac:dyDescent="0.2">
      <c r="A163" s="5"/>
      <c r="B163" s="5"/>
      <c r="C163" s="5"/>
      <c r="D163" s="5"/>
      <c r="E163" s="5"/>
      <c r="F163" s="5"/>
      <c r="G163" s="5"/>
      <c r="H163" s="5"/>
      <c r="I163" s="5"/>
      <c r="J163" s="5"/>
    </row>
    <row r="164" spans="1:10" x14ac:dyDescent="0.2">
      <c r="A164" s="5"/>
      <c r="B164" s="5"/>
      <c r="C164" s="5"/>
      <c r="D164" s="5"/>
      <c r="E164" s="5"/>
      <c r="F164" s="5"/>
      <c r="G164" s="5"/>
      <c r="H164" s="5"/>
      <c r="I164" s="5"/>
      <c r="J164" s="5"/>
    </row>
    <row r="165" spans="1:10" x14ac:dyDescent="0.2">
      <c r="A165" s="5"/>
      <c r="B165" s="5"/>
      <c r="C165" s="5"/>
      <c r="D165" s="5"/>
      <c r="E165" s="5"/>
      <c r="F165" s="5"/>
      <c r="G165" s="5"/>
      <c r="H165" s="5"/>
      <c r="I165" s="5"/>
      <c r="J165" s="5"/>
    </row>
    <row r="166" spans="1:10" x14ac:dyDescent="0.2">
      <c r="A166" s="5"/>
      <c r="B166" s="5"/>
      <c r="C166" s="5"/>
      <c r="D166" s="5"/>
      <c r="E166" s="5"/>
      <c r="F166" s="5"/>
      <c r="G166" s="5"/>
      <c r="H166" s="5"/>
      <c r="I166" s="5"/>
      <c r="J166" s="5"/>
    </row>
    <row r="167" spans="1:10" x14ac:dyDescent="0.2">
      <c r="A167" s="5"/>
      <c r="B167" s="5"/>
      <c r="C167" s="5"/>
      <c r="D167" s="5"/>
      <c r="E167" s="5"/>
      <c r="F167" s="5"/>
      <c r="G167" s="5"/>
      <c r="H167" s="5"/>
      <c r="I167" s="5"/>
      <c r="J167" s="5"/>
    </row>
    <row r="168" spans="1:10" x14ac:dyDescent="0.2">
      <c r="A168" s="5"/>
      <c r="B168" s="5"/>
      <c r="C168" s="5"/>
      <c r="D168" s="5"/>
      <c r="E168" s="5"/>
      <c r="F168" s="5"/>
      <c r="G168" s="5"/>
      <c r="H168" s="5"/>
      <c r="I168" s="5"/>
      <c r="J168" s="5"/>
    </row>
    <row r="169" spans="1:10" x14ac:dyDescent="0.2">
      <c r="A169" s="5"/>
      <c r="B169" s="5"/>
      <c r="C169" s="5"/>
      <c r="D169" s="5"/>
      <c r="E169" s="5"/>
      <c r="F169" s="5"/>
      <c r="G169" s="5"/>
      <c r="H169" s="5"/>
      <c r="I169" s="5"/>
      <c r="J169" s="5"/>
    </row>
    <row r="170" spans="1:10" x14ac:dyDescent="0.2">
      <c r="A170" s="5"/>
      <c r="B170" s="5"/>
      <c r="C170" s="5"/>
      <c r="D170" s="5"/>
      <c r="E170" s="5"/>
      <c r="F170" s="5"/>
      <c r="G170" s="5"/>
      <c r="H170" s="5"/>
      <c r="I170" s="5"/>
      <c r="J170" s="5"/>
    </row>
    <row r="171" spans="1:10" x14ac:dyDescent="0.2">
      <c r="A171" s="5"/>
      <c r="B171" s="5"/>
      <c r="C171" s="5"/>
      <c r="D171" s="5"/>
      <c r="E171" s="5"/>
      <c r="F171" s="5"/>
      <c r="G171" s="5"/>
      <c r="H171" s="5"/>
      <c r="I171" s="5"/>
      <c r="J171" s="5"/>
    </row>
    <row r="172" spans="1:10" x14ac:dyDescent="0.2">
      <c r="A172" s="5"/>
      <c r="B172" s="5"/>
      <c r="C172" s="5"/>
      <c r="D172" s="5"/>
      <c r="E172" s="5"/>
      <c r="F172" s="5"/>
      <c r="G172" s="5"/>
      <c r="H172" s="5"/>
      <c r="I172" s="5"/>
      <c r="J172" s="5"/>
    </row>
    <row r="173" spans="1:10" x14ac:dyDescent="0.2">
      <c r="A173" s="5"/>
      <c r="B173" s="5"/>
      <c r="C173" s="5"/>
      <c r="D173" s="5"/>
      <c r="E173" s="5"/>
      <c r="F173" s="5"/>
      <c r="G173" s="5"/>
      <c r="H173" s="5"/>
      <c r="I173" s="5"/>
      <c r="J173" s="5"/>
    </row>
    <row r="174" spans="1:10" x14ac:dyDescent="0.2">
      <c r="A174" s="5"/>
      <c r="B174" s="5"/>
      <c r="C174" s="5"/>
      <c r="D174" s="5"/>
      <c r="E174" s="5"/>
      <c r="F174" s="5"/>
      <c r="G174" s="5"/>
      <c r="H174" s="5"/>
      <c r="I174" s="5"/>
      <c r="J174" s="5"/>
    </row>
    <row r="175" spans="1:10" x14ac:dyDescent="0.2">
      <c r="A175" s="5"/>
      <c r="B175" s="5"/>
      <c r="C175" s="5"/>
      <c r="D175" s="5"/>
      <c r="E175" s="5"/>
      <c r="F175" s="5"/>
      <c r="G175" s="5"/>
      <c r="H175" s="5"/>
      <c r="I175" s="5"/>
      <c r="J175" s="5"/>
    </row>
    <row r="176" spans="1:10" x14ac:dyDescent="0.2">
      <c r="A176" s="5"/>
      <c r="B176" s="5"/>
      <c r="C176" s="5"/>
      <c r="D176" s="5"/>
      <c r="E176" s="5"/>
      <c r="F176" s="5"/>
      <c r="G176" s="5"/>
      <c r="H176" s="5"/>
      <c r="I176" s="5"/>
      <c r="J176" s="5"/>
    </row>
    <row r="177" spans="1:10" x14ac:dyDescent="0.2">
      <c r="A177" s="5"/>
      <c r="B177" s="5"/>
      <c r="C177" s="5"/>
      <c r="D177" s="5"/>
      <c r="E177" s="5"/>
      <c r="F177" s="5"/>
      <c r="G177" s="5"/>
      <c r="H177" s="5"/>
      <c r="I177" s="5"/>
      <c r="J177" s="5"/>
    </row>
    <row r="178" spans="1:10" x14ac:dyDescent="0.2">
      <c r="A178" s="5"/>
      <c r="B178" s="5"/>
      <c r="C178" s="5"/>
      <c r="D178" s="5"/>
      <c r="E178" s="5"/>
      <c r="F178" s="5"/>
      <c r="G178" s="5"/>
      <c r="H178" s="5"/>
      <c r="I178" s="5"/>
      <c r="J178" s="5"/>
    </row>
    <row r="179" spans="1:10" x14ac:dyDescent="0.2">
      <c r="A179" s="5"/>
      <c r="B179" s="5"/>
      <c r="C179" s="5"/>
      <c r="D179" s="5"/>
      <c r="E179" s="5"/>
      <c r="F179" s="5"/>
      <c r="G179" s="5"/>
      <c r="H179" s="5"/>
      <c r="I179" s="5"/>
      <c r="J179" s="5"/>
    </row>
    <row r="180" spans="1:10" x14ac:dyDescent="0.2">
      <c r="A180" s="5"/>
      <c r="B180" s="5"/>
      <c r="C180" s="5"/>
      <c r="D180" s="5"/>
      <c r="E180" s="5"/>
      <c r="F180" s="5"/>
      <c r="G180" s="5"/>
      <c r="H180" s="5"/>
      <c r="I180" s="5"/>
      <c r="J180" s="5"/>
    </row>
    <row r="181" spans="1:10" x14ac:dyDescent="0.2">
      <c r="A181" s="5"/>
      <c r="B181" s="5"/>
      <c r="C181" s="5"/>
      <c r="D181" s="5"/>
      <c r="E181" s="5"/>
      <c r="F181" s="5"/>
      <c r="G181" s="5"/>
      <c r="H181" s="5"/>
      <c r="I181" s="5"/>
      <c r="J181" s="5"/>
    </row>
    <row r="183" spans="1:10" x14ac:dyDescent="0.2">
      <c r="A183" s="5"/>
      <c r="B183" s="5"/>
      <c r="C183" s="5"/>
      <c r="D183" s="5"/>
      <c r="E183" s="5"/>
      <c r="F183" s="5"/>
      <c r="G183" s="5"/>
      <c r="H183" s="5"/>
      <c r="I183" s="5"/>
      <c r="J183" s="5"/>
    </row>
    <row r="184" spans="1:10" x14ac:dyDescent="0.2">
      <c r="A184" s="5"/>
      <c r="B184" s="5"/>
      <c r="C184" s="5"/>
      <c r="D184" s="5"/>
      <c r="E184" s="5"/>
      <c r="F184" s="5"/>
      <c r="G184" s="5"/>
      <c r="H184" s="5"/>
      <c r="I184" s="5"/>
      <c r="J184" s="5"/>
    </row>
    <row r="185" spans="1:10" x14ac:dyDescent="0.2">
      <c r="A185" s="5"/>
      <c r="B185" s="5"/>
      <c r="C185" s="5"/>
      <c r="D185" s="5"/>
      <c r="E185" s="5"/>
      <c r="F185" s="5"/>
      <c r="G185" s="5"/>
      <c r="H185" s="5"/>
      <c r="I185" s="5"/>
      <c r="J185" s="5"/>
    </row>
    <row r="186" spans="1:10" x14ac:dyDescent="0.2">
      <c r="A186" s="5"/>
      <c r="B186" s="5"/>
      <c r="C186" s="5"/>
      <c r="D186" s="5"/>
      <c r="E186" s="5"/>
      <c r="F186" s="5"/>
      <c r="G186" s="5"/>
      <c r="H186" s="5"/>
      <c r="I186" s="5"/>
      <c r="J186" s="5"/>
    </row>
    <row r="187" spans="1:10" x14ac:dyDescent="0.2">
      <c r="A187" s="5"/>
      <c r="B187" s="5"/>
      <c r="C187" s="5"/>
      <c r="D187" s="5"/>
      <c r="E187" s="5"/>
      <c r="F187" s="5"/>
      <c r="G187" s="5"/>
      <c r="H187" s="5"/>
      <c r="I187" s="5"/>
      <c r="J187" s="5"/>
    </row>
    <row r="188" spans="1:10" x14ac:dyDescent="0.2">
      <c r="A188" s="5"/>
      <c r="B188" s="5"/>
      <c r="C188" s="5"/>
      <c r="D188" s="5"/>
      <c r="E188" s="5"/>
      <c r="F188" s="5"/>
      <c r="G188" s="5"/>
      <c r="H188" s="5"/>
      <c r="I188" s="5"/>
      <c r="J188" s="5"/>
    </row>
    <row r="194" spans="1:10" x14ac:dyDescent="0.2">
      <c r="A194" s="5"/>
      <c r="B194" s="5"/>
      <c r="C194" s="5"/>
      <c r="D194" s="5"/>
      <c r="E194" s="5"/>
      <c r="F194" s="5"/>
      <c r="G194" s="5"/>
      <c r="H194" s="5"/>
      <c r="I194" s="5"/>
      <c r="J194" s="5"/>
    </row>
    <row r="196" spans="1:10" x14ac:dyDescent="0.2">
      <c r="A196" s="5"/>
      <c r="B196" s="5"/>
      <c r="C196" s="5"/>
      <c r="D196" s="5"/>
      <c r="E196" s="5"/>
      <c r="F196" s="5"/>
      <c r="G196" s="5"/>
      <c r="H196" s="5"/>
      <c r="I196" s="5"/>
      <c r="J196" s="5"/>
    </row>
    <row r="197" spans="1:10" x14ac:dyDescent="0.2">
      <c r="A197" s="5"/>
      <c r="B197" s="5"/>
      <c r="C197" s="5"/>
      <c r="D197" s="5"/>
      <c r="E197" s="5"/>
      <c r="F197" s="5"/>
      <c r="G197" s="5"/>
      <c r="H197" s="5"/>
      <c r="I197" s="5"/>
      <c r="J197" s="5"/>
    </row>
    <row r="198" spans="1:10" x14ac:dyDescent="0.2">
      <c r="A198" s="5"/>
      <c r="B198" s="5"/>
      <c r="C198" s="5"/>
      <c r="D198" s="5"/>
      <c r="E198" s="5"/>
      <c r="F198" s="5"/>
      <c r="G198" s="5"/>
      <c r="H198" s="5"/>
      <c r="I198" s="5"/>
      <c r="J198" s="5"/>
    </row>
    <row r="199" spans="1:10" x14ac:dyDescent="0.2">
      <c r="A199" s="5"/>
      <c r="B199" s="5"/>
      <c r="C199" s="5"/>
      <c r="D199" s="5"/>
      <c r="E199" s="5"/>
      <c r="F199" s="5"/>
      <c r="G199" s="5"/>
      <c r="H199" s="5"/>
      <c r="I199" s="5"/>
      <c r="J199" s="5"/>
    </row>
    <row r="200" spans="1:10" x14ac:dyDescent="0.2">
      <c r="A200" s="5"/>
      <c r="B200" s="5"/>
      <c r="C200" s="5"/>
      <c r="D200" s="5"/>
      <c r="E200" s="5"/>
      <c r="F200" s="5"/>
      <c r="G200" s="5"/>
      <c r="H200" s="5"/>
      <c r="I200" s="5"/>
      <c r="J200" s="5"/>
    </row>
    <row r="201" spans="1:10" x14ac:dyDescent="0.2">
      <c r="A201" s="5"/>
      <c r="B201" s="5"/>
      <c r="C201" s="5"/>
      <c r="D201" s="5"/>
      <c r="E201" s="5"/>
      <c r="F201" s="5"/>
      <c r="G201" s="5"/>
      <c r="H201" s="5"/>
      <c r="I201" s="5"/>
      <c r="J201" s="5"/>
    </row>
    <row r="203" spans="1:10" x14ac:dyDescent="0.2">
      <c r="A203" s="5"/>
      <c r="B203" s="5"/>
      <c r="C203" s="5"/>
      <c r="D203" s="5"/>
      <c r="E203" s="5"/>
      <c r="F203" s="5"/>
      <c r="G203" s="5"/>
      <c r="H203" s="5"/>
      <c r="I203" s="5"/>
      <c r="J203" s="5"/>
    </row>
    <row r="204" spans="1:10" x14ac:dyDescent="0.2">
      <c r="A204" s="5"/>
      <c r="B204" s="5"/>
      <c r="C204" s="5"/>
      <c r="D204" s="5"/>
      <c r="E204" s="5"/>
      <c r="F204" s="5"/>
      <c r="G204" s="5"/>
      <c r="H204" s="5"/>
      <c r="I204" s="5"/>
      <c r="J204" s="5"/>
    </row>
    <row r="205" spans="1:10" x14ac:dyDescent="0.2">
      <c r="A205" s="5"/>
      <c r="B205" s="5"/>
      <c r="C205" s="5"/>
      <c r="D205" s="5"/>
      <c r="E205" s="5"/>
      <c r="F205" s="5"/>
      <c r="G205" s="5"/>
      <c r="H205" s="5"/>
      <c r="I205" s="5"/>
      <c r="J205" s="5"/>
    </row>
    <row r="211" spans="1:10" x14ac:dyDescent="0.2">
      <c r="A211" s="5"/>
      <c r="B211" s="5"/>
      <c r="C211" s="5"/>
      <c r="D211" s="5"/>
      <c r="E211" s="5"/>
      <c r="F211" s="5"/>
      <c r="G211" s="5"/>
      <c r="H211" s="5"/>
      <c r="I211" s="5"/>
      <c r="J211" s="5"/>
    </row>
    <row r="212" spans="1:10" x14ac:dyDescent="0.2">
      <c r="A212" s="5"/>
      <c r="B212" s="5"/>
      <c r="C212" s="5"/>
      <c r="D212" s="5"/>
      <c r="E212" s="5"/>
      <c r="F212" s="5"/>
      <c r="G212" s="5"/>
      <c r="H212" s="5"/>
      <c r="I212" s="5"/>
      <c r="J212" s="5"/>
    </row>
    <row r="213" spans="1:10" x14ac:dyDescent="0.2">
      <c r="A213" s="5"/>
      <c r="B213" s="5"/>
      <c r="C213" s="5"/>
      <c r="D213" s="5"/>
      <c r="E213" s="5"/>
      <c r="F213" s="5"/>
      <c r="G213" s="5"/>
      <c r="H213" s="5"/>
      <c r="I213" s="5"/>
      <c r="J213" s="5"/>
    </row>
    <row r="214" spans="1:10" x14ac:dyDescent="0.2">
      <c r="A214" s="5"/>
      <c r="B214" s="5"/>
      <c r="C214" s="5"/>
      <c r="D214" s="5"/>
      <c r="E214" s="5"/>
      <c r="F214" s="5"/>
      <c r="G214" s="5"/>
      <c r="H214" s="5"/>
      <c r="I214" s="5"/>
      <c r="J214" s="5"/>
    </row>
    <row r="215" spans="1:10" x14ac:dyDescent="0.2">
      <c r="A215" s="5"/>
      <c r="B215" s="5"/>
      <c r="C215" s="5"/>
      <c r="D215" s="5"/>
      <c r="E215" s="5"/>
      <c r="F215" s="5"/>
      <c r="G215" s="5"/>
      <c r="H215" s="5"/>
      <c r="I215" s="5"/>
      <c r="J215" s="5"/>
    </row>
    <row r="216" spans="1:10" x14ac:dyDescent="0.2">
      <c r="A216" s="5"/>
      <c r="B216" s="5"/>
      <c r="C216" s="5"/>
      <c r="D216" s="5"/>
      <c r="E216" s="5"/>
      <c r="F216" s="5"/>
      <c r="G216" s="5"/>
      <c r="H216" s="5"/>
      <c r="I216" s="5"/>
      <c r="J216" s="5"/>
    </row>
    <row r="217" spans="1:10" x14ac:dyDescent="0.2">
      <c r="A217" s="5"/>
      <c r="B217" s="5"/>
      <c r="C217" s="5"/>
      <c r="D217" s="5"/>
      <c r="E217" s="5"/>
      <c r="F217" s="5"/>
      <c r="G217" s="5"/>
      <c r="H217" s="5"/>
      <c r="I217" s="5"/>
      <c r="J217" s="5"/>
    </row>
    <row r="218" spans="1:10" x14ac:dyDescent="0.2">
      <c r="A218" s="5"/>
      <c r="B218" s="5"/>
      <c r="C218" s="5"/>
      <c r="D218" s="5"/>
      <c r="E218" s="5"/>
      <c r="F218" s="5"/>
      <c r="G218" s="5"/>
      <c r="H218" s="5"/>
      <c r="I218" s="5"/>
      <c r="J218" s="5"/>
    </row>
    <row r="219" spans="1:10" x14ac:dyDescent="0.2">
      <c r="A219" s="5"/>
      <c r="B219" s="5"/>
      <c r="C219" s="5"/>
      <c r="D219" s="5"/>
      <c r="E219" s="5"/>
      <c r="F219" s="5"/>
      <c r="G219" s="5"/>
      <c r="H219" s="5"/>
      <c r="I219" s="5"/>
      <c r="J219" s="5"/>
    </row>
    <row r="220" spans="1:10" x14ac:dyDescent="0.2">
      <c r="A220" s="5"/>
      <c r="B220" s="5"/>
      <c r="C220" s="5"/>
      <c r="D220" s="5"/>
      <c r="E220" s="5"/>
      <c r="F220" s="5"/>
      <c r="G220" s="5"/>
      <c r="H220" s="5"/>
      <c r="I220" s="5"/>
      <c r="J220" s="5"/>
    </row>
    <row r="222" spans="1:10" x14ac:dyDescent="0.2">
      <c r="A222" s="5"/>
      <c r="B222" s="5"/>
      <c r="C222" s="5"/>
      <c r="D222" s="5"/>
      <c r="E222" s="5"/>
      <c r="F222" s="5"/>
      <c r="G222" s="5"/>
      <c r="H222" s="5"/>
      <c r="I222" s="5"/>
      <c r="J222" s="5"/>
    </row>
    <row r="223" spans="1:10" x14ac:dyDescent="0.2">
      <c r="A223" s="5"/>
      <c r="B223" s="5"/>
      <c r="C223" s="5"/>
      <c r="D223" s="5"/>
      <c r="E223" s="5"/>
      <c r="F223" s="5"/>
      <c r="G223" s="5"/>
      <c r="H223" s="5"/>
      <c r="I223" s="5"/>
      <c r="J223" s="5"/>
    </row>
    <row r="224" spans="1:10" x14ac:dyDescent="0.2">
      <c r="A224" s="5"/>
      <c r="B224" s="5"/>
      <c r="C224" s="5"/>
      <c r="D224" s="5"/>
      <c r="E224" s="5"/>
      <c r="F224" s="5"/>
      <c r="G224" s="5"/>
      <c r="H224" s="5"/>
      <c r="I224" s="5"/>
      <c r="J224" s="5"/>
    </row>
    <row r="225" spans="1:10" x14ac:dyDescent="0.2">
      <c r="A225" s="5"/>
      <c r="B225" s="5"/>
      <c r="C225" s="5"/>
      <c r="D225" s="5"/>
      <c r="E225" s="5"/>
      <c r="F225" s="5"/>
      <c r="G225" s="5"/>
      <c r="H225" s="5"/>
      <c r="I225" s="5"/>
      <c r="J225" s="5"/>
    </row>
    <row r="226" spans="1:10" x14ac:dyDescent="0.2">
      <c r="A226" s="5"/>
      <c r="B226" s="5"/>
      <c r="C226" s="5"/>
      <c r="D226" s="5"/>
      <c r="E226" s="5"/>
      <c r="F226" s="5"/>
      <c r="G226" s="5"/>
      <c r="H226" s="5"/>
      <c r="I226" s="5"/>
      <c r="J226" s="5"/>
    </row>
    <row r="227" spans="1:10" x14ac:dyDescent="0.2">
      <c r="A227" s="5"/>
      <c r="B227" s="5"/>
      <c r="C227" s="5"/>
      <c r="D227" s="5"/>
      <c r="E227" s="5"/>
      <c r="F227" s="5"/>
      <c r="G227" s="5"/>
      <c r="H227" s="5"/>
      <c r="I227" s="5"/>
      <c r="J227" s="5"/>
    </row>
    <row r="228" spans="1:10" x14ac:dyDescent="0.2">
      <c r="A228" s="5"/>
      <c r="B228" s="5"/>
      <c r="C228" s="5"/>
      <c r="D228" s="5"/>
      <c r="E228" s="5"/>
      <c r="F228" s="5"/>
      <c r="G228" s="5"/>
      <c r="H228" s="5"/>
      <c r="I228" s="5"/>
      <c r="J228" s="5"/>
    </row>
    <row r="229" spans="1:10" x14ac:dyDescent="0.2">
      <c r="A229" s="5"/>
      <c r="B229" s="5"/>
      <c r="C229" s="5"/>
      <c r="D229" s="5"/>
      <c r="E229" s="5"/>
      <c r="F229" s="5"/>
      <c r="G229" s="5"/>
      <c r="H229" s="5"/>
      <c r="I229" s="5"/>
      <c r="J229" s="5"/>
    </row>
    <row r="230" spans="1:10" x14ac:dyDescent="0.2">
      <c r="A230" s="5"/>
      <c r="B230" s="5"/>
      <c r="C230" s="5"/>
      <c r="D230" s="5"/>
      <c r="E230" s="5"/>
      <c r="F230" s="5"/>
      <c r="G230" s="5"/>
      <c r="H230" s="5"/>
      <c r="I230" s="5"/>
      <c r="J230" s="5"/>
    </row>
    <row r="231" spans="1:10" x14ac:dyDescent="0.2">
      <c r="A231" s="5"/>
      <c r="B231" s="5"/>
      <c r="C231" s="5"/>
      <c r="D231" s="5"/>
      <c r="E231" s="5"/>
      <c r="F231" s="5"/>
      <c r="G231" s="5"/>
      <c r="H231" s="5"/>
      <c r="I231" s="5"/>
      <c r="J231" s="5"/>
    </row>
    <row r="232" spans="1:10" x14ac:dyDescent="0.2">
      <c r="A232" s="5"/>
      <c r="B232" s="5"/>
      <c r="C232" s="5"/>
      <c r="D232" s="5"/>
      <c r="E232" s="5"/>
      <c r="F232" s="5"/>
      <c r="G232" s="5"/>
      <c r="H232" s="5"/>
      <c r="I232" s="5"/>
      <c r="J232" s="5"/>
    </row>
    <row r="233" spans="1:10" x14ac:dyDescent="0.2">
      <c r="A233" s="5"/>
      <c r="B233" s="5"/>
      <c r="C233" s="5"/>
      <c r="D233" s="5"/>
      <c r="E233" s="5"/>
      <c r="F233" s="5"/>
      <c r="G233" s="5"/>
      <c r="H233" s="5"/>
      <c r="I233" s="5"/>
      <c r="J233" s="5"/>
    </row>
    <row r="234" spans="1:10" x14ac:dyDescent="0.2">
      <c r="A234" s="5"/>
      <c r="B234" s="5"/>
      <c r="C234" s="5"/>
      <c r="D234" s="5"/>
      <c r="E234" s="5"/>
      <c r="F234" s="5"/>
      <c r="G234" s="5"/>
      <c r="H234" s="5"/>
      <c r="I234" s="5"/>
      <c r="J234" s="5"/>
    </row>
    <row r="235" spans="1:10" x14ac:dyDescent="0.2">
      <c r="A235" s="5"/>
      <c r="B235" s="5"/>
      <c r="C235" s="5"/>
      <c r="D235" s="5"/>
      <c r="E235" s="5"/>
      <c r="F235" s="5"/>
      <c r="G235" s="5"/>
      <c r="H235" s="5"/>
      <c r="I235" s="5"/>
      <c r="J235" s="5"/>
    </row>
    <row r="236" spans="1:10" x14ac:dyDescent="0.2">
      <c r="A236" s="5"/>
      <c r="B236" s="5"/>
      <c r="C236" s="5"/>
      <c r="D236" s="5"/>
      <c r="E236" s="5"/>
      <c r="F236" s="5"/>
      <c r="G236" s="5"/>
      <c r="H236" s="5"/>
      <c r="I236" s="5"/>
      <c r="J236" s="5"/>
    </row>
    <row r="240" spans="1:10" x14ac:dyDescent="0.2">
      <c r="A240" s="5"/>
      <c r="B240" s="5"/>
      <c r="C240" s="5"/>
      <c r="D240" s="5"/>
      <c r="E240" s="5"/>
      <c r="F240" s="5"/>
      <c r="G240" s="5"/>
      <c r="H240" s="5"/>
      <c r="I240" s="5"/>
      <c r="J240" s="5"/>
    </row>
    <row r="250" spans="1:10" x14ac:dyDescent="0.2">
      <c r="A250" s="5"/>
      <c r="B250" s="5"/>
      <c r="C250" s="5"/>
      <c r="D250" s="5"/>
      <c r="E250" s="5"/>
      <c r="F250" s="5"/>
      <c r="G250" s="5"/>
      <c r="H250" s="5"/>
      <c r="I250" s="5"/>
      <c r="J250" s="5"/>
    </row>
  </sheetData>
  <mergeCells count="22">
    <mergeCell ref="B44:I44"/>
    <mergeCell ref="H45:I45"/>
    <mergeCell ref="F47:F48"/>
    <mergeCell ref="E18:F18"/>
    <mergeCell ref="C29:E29"/>
    <mergeCell ref="C32:F32"/>
    <mergeCell ref="B33:F33"/>
    <mergeCell ref="A34:I34"/>
    <mergeCell ref="A43:I43"/>
    <mergeCell ref="E16:F16"/>
    <mergeCell ref="A2:D2"/>
    <mergeCell ref="E2:I2"/>
    <mergeCell ref="E3:I3"/>
    <mergeCell ref="E4:I4"/>
    <mergeCell ref="E5:I5"/>
    <mergeCell ref="C6:G6"/>
    <mergeCell ref="H6:I6"/>
    <mergeCell ref="E7:I7"/>
    <mergeCell ref="E11:F11"/>
    <mergeCell ref="E12:F12"/>
    <mergeCell ref="E13:F13"/>
    <mergeCell ref="H13:I13"/>
  </mergeCells>
  <printOptions horizontalCentered="1" verticalCentered="1"/>
  <pageMargins left="0.78740157480314965" right="0" top="0" bottom="0" header="0.51181102362204722" footer="0.51181102362204722"/>
  <pageSetup paperSize="9" scale="88" orientation="portrait" r:id="rId1"/>
  <headerFooter alignWithMargins="0"/>
  <colBreaks count="1" manualBreakCount="1">
    <brk id="9"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250"/>
  <sheetViews>
    <sheetView view="pageBreakPreview" topLeftCell="A7" zoomScale="85" zoomScaleNormal="85" zoomScaleSheetLayoutView="85" workbookViewId="0">
      <selection activeCell="A34" sqref="A34:I34"/>
    </sheetView>
  </sheetViews>
  <sheetFormatPr defaultColWidth="9.140625" defaultRowHeight="12.75" x14ac:dyDescent="0.2"/>
  <cols>
    <col min="1" max="1" width="7.5703125" style="3" customWidth="1"/>
    <col min="2" max="2" width="2.5703125" style="3" customWidth="1"/>
    <col min="3" max="3" width="8.42578125" style="3" customWidth="1"/>
    <col min="4" max="4" width="8.28515625" style="3" customWidth="1"/>
    <col min="5" max="5" width="15.28515625" style="3" customWidth="1"/>
    <col min="6" max="6" width="15.5703125" style="3" customWidth="1"/>
    <col min="7" max="7" width="15" style="3" customWidth="1"/>
    <col min="8" max="8" width="15.28515625" style="3" customWidth="1"/>
    <col min="9" max="9" width="16.28515625" style="3" customWidth="1"/>
    <col min="10" max="10" width="16.85546875" style="3" customWidth="1"/>
    <col min="11" max="16384" width="9.140625" style="5"/>
  </cols>
  <sheetData>
    <row r="1" spans="1:13" ht="19.5" x14ac:dyDescent="0.4">
      <c r="A1" s="1" t="s">
        <v>129</v>
      </c>
      <c r="B1" s="2"/>
      <c r="C1" s="2"/>
      <c r="D1" s="2"/>
      <c r="I1" s="4"/>
    </row>
    <row r="2" spans="1:13" s="118" customFormat="1" ht="39" customHeight="1" x14ac:dyDescent="0.25">
      <c r="A2" s="408" t="s">
        <v>130</v>
      </c>
      <c r="B2" s="408"/>
      <c r="C2" s="408"/>
      <c r="D2" s="408"/>
      <c r="E2" s="409" t="s">
        <v>223</v>
      </c>
      <c r="F2" s="409"/>
      <c r="G2" s="409"/>
      <c r="H2" s="409"/>
      <c r="I2" s="409"/>
      <c r="J2" s="121"/>
    </row>
    <row r="3" spans="1:13" ht="9.9499999999999993" customHeight="1" x14ac:dyDescent="0.4">
      <c r="A3" s="119"/>
      <c r="B3" s="119"/>
      <c r="C3" s="119"/>
      <c r="D3" s="119"/>
      <c r="E3" s="410" t="s">
        <v>131</v>
      </c>
      <c r="F3" s="410"/>
      <c r="G3" s="410"/>
      <c r="H3" s="410"/>
      <c r="I3" s="410"/>
      <c r="J3" s="6"/>
    </row>
    <row r="4" spans="1:13" ht="15.75" x14ac:dyDescent="0.25">
      <c r="A4" s="7" t="s">
        <v>132</v>
      </c>
      <c r="E4" s="411" t="s">
        <v>236</v>
      </c>
      <c r="F4" s="411"/>
      <c r="G4" s="411"/>
      <c r="H4" s="411"/>
      <c r="I4" s="411"/>
    </row>
    <row r="5" spans="1:13" ht="7.5" customHeight="1" x14ac:dyDescent="0.3">
      <c r="A5" s="8"/>
      <c r="E5" s="410" t="s">
        <v>131</v>
      </c>
      <c r="F5" s="410"/>
      <c r="G5" s="410"/>
      <c r="H5" s="410"/>
      <c r="I5" s="410"/>
    </row>
    <row r="6" spans="1:13" ht="19.5" x14ac:dyDescent="0.4">
      <c r="A6" s="6" t="s">
        <v>40</v>
      </c>
      <c r="C6" s="412">
        <v>70631174</v>
      </c>
      <c r="D6" s="412"/>
      <c r="E6" s="412"/>
      <c r="F6" s="412"/>
      <c r="G6" s="412"/>
      <c r="H6" s="413" t="s">
        <v>237</v>
      </c>
      <c r="I6" s="413"/>
    </row>
    <row r="7" spans="1:13" ht="8.25" customHeight="1" x14ac:dyDescent="0.4">
      <c r="A7" s="6"/>
      <c r="E7" s="410" t="s">
        <v>224</v>
      </c>
      <c r="F7" s="410"/>
      <c r="G7" s="410"/>
      <c r="H7" s="410"/>
      <c r="I7" s="410"/>
    </row>
    <row r="8" spans="1:13" ht="19.5" hidden="1" x14ac:dyDescent="0.4">
      <c r="A8" s="6"/>
      <c r="E8" s="9"/>
      <c r="F8" s="9"/>
      <c r="G8" s="9"/>
      <c r="H8" s="10"/>
      <c r="I8" s="9"/>
    </row>
    <row r="9" spans="1:13" ht="30.75" customHeight="1" x14ac:dyDescent="0.4">
      <c r="A9" s="6"/>
      <c r="E9" s="9"/>
      <c r="F9" s="9"/>
      <c r="G9" s="9"/>
      <c r="H9" s="10"/>
      <c r="I9" s="9"/>
    </row>
    <row r="11" spans="1:13" ht="15" customHeight="1" x14ac:dyDescent="0.4">
      <c r="A11" s="11"/>
      <c r="E11" s="414" t="s">
        <v>133</v>
      </c>
      <c r="F11" s="415"/>
      <c r="G11" s="12" t="s">
        <v>134</v>
      </c>
      <c r="H11" s="13" t="s">
        <v>1</v>
      </c>
      <c r="I11" s="13"/>
    </row>
    <row r="12" spans="1:13" ht="15" customHeight="1" x14ac:dyDescent="0.4">
      <c r="A12" s="14"/>
      <c r="B12" s="14"/>
      <c r="C12" s="14"/>
      <c r="D12" s="14"/>
      <c r="E12" s="414" t="s">
        <v>135</v>
      </c>
      <c r="F12" s="415"/>
      <c r="G12" s="12" t="s">
        <v>136</v>
      </c>
      <c r="H12" s="15" t="s">
        <v>137</v>
      </c>
      <c r="I12" s="16" t="s">
        <v>138</v>
      </c>
    </row>
    <row r="13" spans="1:13" ht="12.75" customHeight="1" x14ac:dyDescent="0.2">
      <c r="A13" s="14"/>
      <c r="B13" s="14"/>
      <c r="C13" s="14"/>
      <c r="D13" s="14"/>
      <c r="E13" s="414" t="s">
        <v>0</v>
      </c>
      <c r="F13" s="415"/>
      <c r="G13" s="17"/>
      <c r="H13" s="416" t="s">
        <v>139</v>
      </c>
      <c r="I13" s="416"/>
    </row>
    <row r="14" spans="1:13" ht="12.75" customHeight="1" x14ac:dyDescent="0.2">
      <c r="A14" s="14"/>
      <c r="B14" s="14"/>
      <c r="C14" s="14"/>
      <c r="D14" s="14"/>
      <c r="E14" s="18"/>
      <c r="F14" s="18"/>
      <c r="G14" s="17"/>
      <c r="H14" s="120"/>
      <c r="I14" s="120"/>
      <c r="M14" s="5" t="s">
        <v>230</v>
      </c>
    </row>
    <row r="15" spans="1:13" ht="18.75" x14ac:dyDescent="0.4">
      <c r="A15" s="19" t="s">
        <v>140</v>
      </c>
      <c r="B15" s="19"/>
      <c r="C15" s="20"/>
      <c r="D15" s="19"/>
      <c r="E15" s="21"/>
      <c r="F15" s="21"/>
      <c r="G15" s="22"/>
      <c r="H15" s="14"/>
      <c r="I15" s="14"/>
    </row>
    <row r="16" spans="1:13" ht="19.5" x14ac:dyDescent="0.4">
      <c r="A16" s="23" t="s">
        <v>141</v>
      </c>
      <c r="B16" s="19"/>
      <c r="C16" s="20"/>
      <c r="D16" s="19"/>
      <c r="E16" s="406">
        <v>461000</v>
      </c>
      <c r="F16" s="407"/>
      <c r="G16" s="24">
        <v>3275745.68</v>
      </c>
      <c r="H16" s="25">
        <v>3275745.68</v>
      </c>
      <c r="I16" s="25">
        <v>0</v>
      </c>
    </row>
    <row r="17" spans="1:10" ht="20.25" customHeight="1" x14ac:dyDescent="0.35">
      <c r="A17" s="21"/>
      <c r="E17" s="116"/>
      <c r="F17" s="116"/>
      <c r="G17" s="116"/>
      <c r="H17" s="116"/>
      <c r="I17" s="116"/>
    </row>
    <row r="18" spans="1:10" ht="19.5" x14ac:dyDescent="0.4">
      <c r="A18" s="23" t="s">
        <v>142</v>
      </c>
      <c r="B18" s="26"/>
      <c r="C18" s="26"/>
      <c r="D18" s="26"/>
      <c r="E18" s="406">
        <v>461000</v>
      </c>
      <c r="F18" s="407"/>
      <c r="G18" s="24">
        <v>3252317.87</v>
      </c>
      <c r="H18" s="25">
        <v>3252317.87</v>
      </c>
      <c r="I18" s="25">
        <v>0</v>
      </c>
    </row>
    <row r="19" spans="1:10" ht="19.5" customHeight="1" x14ac:dyDescent="0.35">
      <c r="A19" s="21"/>
      <c r="B19" s="26"/>
      <c r="C19" s="26"/>
      <c r="D19" s="26"/>
      <c r="E19" s="24"/>
      <c r="F19" s="27"/>
      <c r="G19" s="24"/>
      <c r="H19" s="28"/>
      <c r="I19" s="28"/>
      <c r="J19" s="122"/>
    </row>
    <row r="20" spans="1:10" ht="14.25" customHeight="1" x14ac:dyDescent="0.35">
      <c r="A20" s="21"/>
      <c r="B20" s="26"/>
      <c r="C20" s="26"/>
      <c r="D20" s="26"/>
      <c r="E20" s="26"/>
      <c r="F20" s="26"/>
      <c r="G20" s="26"/>
      <c r="H20" s="29"/>
      <c r="I20" s="29"/>
      <c r="J20" s="122"/>
    </row>
    <row r="21" spans="1:10" ht="19.5" x14ac:dyDescent="0.4">
      <c r="A21" s="23" t="s">
        <v>143</v>
      </c>
      <c r="B21" s="26"/>
      <c r="C21" s="26"/>
      <c r="D21" s="26"/>
      <c r="E21" s="26"/>
      <c r="F21" s="26"/>
      <c r="G21" s="30"/>
      <c r="H21" s="26"/>
      <c r="I21" s="26"/>
      <c r="J21" s="31"/>
    </row>
    <row r="22" spans="1:10" ht="18" x14ac:dyDescent="0.35">
      <c r="A22" s="26"/>
      <c r="B22" s="26"/>
      <c r="C22" s="32" t="s">
        <v>144</v>
      </c>
      <c r="D22" s="26"/>
      <c r="E22" s="26"/>
      <c r="F22" s="26"/>
      <c r="G22" s="33">
        <v>0</v>
      </c>
      <c r="H22" s="34">
        <v>0</v>
      </c>
      <c r="I22" s="34">
        <v>0</v>
      </c>
      <c r="J22" s="31"/>
    </row>
    <row r="23" spans="1:10" ht="18" x14ac:dyDescent="0.35">
      <c r="A23" s="26"/>
      <c r="B23" s="26"/>
      <c r="C23" s="32"/>
      <c r="D23" s="26"/>
      <c r="E23" s="26"/>
      <c r="F23" s="26"/>
      <c r="G23" s="33"/>
      <c r="H23" s="34"/>
      <c r="I23" s="34"/>
      <c r="J23" s="31"/>
    </row>
    <row r="24" spans="1:10" s="39" customFormat="1" ht="19.5" x14ac:dyDescent="0.4">
      <c r="A24" s="35" t="s">
        <v>145</v>
      </c>
      <c r="B24" s="35"/>
      <c r="C24" s="36"/>
      <c r="D24" s="35"/>
      <c r="E24" s="35"/>
      <c r="F24" s="35"/>
      <c r="G24" s="37">
        <f>G18-G16-G22</f>
        <v>-23427.810000000056</v>
      </c>
      <c r="H24" s="37">
        <f>H18-H16-H22</f>
        <v>-23427.810000000056</v>
      </c>
      <c r="I24" s="37">
        <f>I18-I16-I22</f>
        <v>0</v>
      </c>
      <c r="J24" s="38"/>
    </row>
    <row r="25" spans="1:10" s="39" customFormat="1" ht="18.95" customHeight="1" x14ac:dyDescent="0.3">
      <c r="A25" s="36" t="s">
        <v>146</v>
      </c>
      <c r="B25" s="36"/>
      <c r="C25" s="36"/>
      <c r="D25" s="36"/>
      <c r="E25" s="36"/>
      <c r="F25" s="36"/>
      <c r="G25" s="40">
        <f>G24-G26</f>
        <v>-23427.810000000056</v>
      </c>
      <c r="H25" s="41">
        <f>H24-H26</f>
        <v>-23427.810000000056</v>
      </c>
      <c r="I25" s="41">
        <f>I24-I26</f>
        <v>0</v>
      </c>
      <c r="J25" s="42"/>
    </row>
    <row r="26" spans="1:10" s="39" customFormat="1" ht="15" x14ac:dyDescent="0.3">
      <c r="A26" s="36" t="s">
        <v>147</v>
      </c>
      <c r="B26" s="36"/>
      <c r="C26" s="36"/>
      <c r="D26" s="36"/>
      <c r="E26" s="36"/>
      <c r="F26" s="36"/>
      <c r="G26" s="40">
        <f>H26+I26</f>
        <v>0</v>
      </c>
      <c r="H26" s="41">
        <v>0</v>
      </c>
      <c r="I26" s="41">
        <v>0</v>
      </c>
      <c r="J26" s="42"/>
    </row>
    <row r="27" spans="1:10" s="39" customFormat="1" x14ac:dyDescent="0.2">
      <c r="A27" s="42"/>
      <c r="B27" s="42"/>
      <c r="C27" s="42"/>
      <c r="D27" s="42"/>
      <c r="E27" s="42"/>
      <c r="F27" s="42"/>
      <c r="G27" s="42"/>
      <c r="H27" s="42"/>
      <c r="I27" s="42"/>
      <c r="J27" s="42"/>
    </row>
    <row r="28" spans="1:10" s="39" customFormat="1" ht="16.5" x14ac:dyDescent="0.35">
      <c r="A28" s="35" t="s">
        <v>148</v>
      </c>
      <c r="B28" s="35" t="s">
        <v>149</v>
      </c>
      <c r="C28" s="35"/>
      <c r="D28" s="43"/>
      <c r="E28" s="43"/>
      <c r="F28" s="44"/>
      <c r="G28" s="37"/>
      <c r="H28" s="45"/>
      <c r="I28" s="44"/>
      <c r="J28" s="46"/>
    </row>
    <row r="29" spans="1:10" s="39" customFormat="1" ht="16.5" customHeight="1" x14ac:dyDescent="0.3">
      <c r="A29" s="35"/>
      <c r="B29" s="35"/>
      <c r="C29" s="419" t="s">
        <v>150</v>
      </c>
      <c r="D29" s="419"/>
      <c r="E29" s="419"/>
      <c r="F29" s="44"/>
      <c r="G29" s="47">
        <f>G30+G31</f>
        <v>0</v>
      </c>
      <c r="H29" s="45"/>
      <c r="I29" s="44"/>
      <c r="J29" s="46"/>
    </row>
    <row r="30" spans="1:10" s="39" customFormat="1" ht="18.75" x14ac:dyDescent="0.4">
      <c r="A30" s="48"/>
      <c r="B30" s="48"/>
      <c r="C30" s="49"/>
      <c r="D30" s="50"/>
      <c r="E30" s="51" t="s">
        <v>151</v>
      </c>
      <c r="F30" s="52" t="s">
        <v>152</v>
      </c>
      <c r="G30" s="53">
        <v>0</v>
      </c>
      <c r="H30" s="45"/>
      <c r="I30" s="44"/>
    </row>
    <row r="31" spans="1:10" s="39" customFormat="1" ht="18.75" x14ac:dyDescent="0.4">
      <c r="A31" s="48"/>
      <c r="B31" s="48"/>
      <c r="C31" s="54"/>
      <c r="D31" s="50"/>
      <c r="E31" s="55"/>
      <c r="F31" s="52" t="s">
        <v>153</v>
      </c>
      <c r="G31" s="53">
        <v>0</v>
      </c>
      <c r="H31" s="45"/>
      <c r="I31" s="44"/>
    </row>
    <row r="32" spans="1:10" s="39" customFormat="1" ht="18.75" x14ac:dyDescent="0.4">
      <c r="A32" s="48"/>
      <c r="B32" s="56"/>
      <c r="C32" s="419" t="s">
        <v>154</v>
      </c>
      <c r="D32" s="419"/>
      <c r="E32" s="419"/>
      <c r="F32" s="419"/>
      <c r="G32" s="47">
        <f>G26</f>
        <v>0</v>
      </c>
      <c r="H32" s="45"/>
      <c r="I32" s="44"/>
    </row>
    <row r="33" spans="1:10" ht="20.25" customHeight="1" x14ac:dyDescent="0.3">
      <c r="A33" s="57"/>
      <c r="B33" s="420" t="s">
        <v>323</v>
      </c>
      <c r="C33" s="420"/>
      <c r="D33" s="420"/>
      <c r="E33" s="420"/>
      <c r="F33" s="420"/>
      <c r="G33" s="58">
        <v>0</v>
      </c>
      <c r="H33" s="57"/>
      <c r="I33" s="57"/>
      <c r="J33" s="59"/>
    </row>
    <row r="34" spans="1:10" ht="65.25" customHeight="1" x14ac:dyDescent="0.2">
      <c r="A34" s="421" t="s">
        <v>227</v>
      </c>
      <c r="B34" s="422"/>
      <c r="C34" s="422"/>
      <c r="D34" s="422"/>
      <c r="E34" s="422"/>
      <c r="F34" s="422"/>
      <c r="G34" s="422"/>
      <c r="H34" s="422"/>
      <c r="I34" s="422"/>
      <c r="J34" s="60"/>
    </row>
    <row r="35" spans="1:10" ht="18.95" customHeight="1" x14ac:dyDescent="0.4">
      <c r="A35" s="19" t="s">
        <v>155</v>
      </c>
      <c r="B35" s="19" t="s">
        <v>156</v>
      </c>
      <c r="C35" s="19"/>
      <c r="D35" s="61"/>
      <c r="E35" s="22"/>
      <c r="F35" s="26"/>
      <c r="G35" s="62"/>
      <c r="H35" s="14"/>
      <c r="I35" s="14"/>
      <c r="J35" s="60"/>
    </row>
    <row r="36" spans="1:10" ht="18.75" x14ac:dyDescent="0.4">
      <c r="A36" s="19"/>
      <c r="B36" s="19"/>
      <c r="C36" s="19"/>
      <c r="D36" s="61"/>
      <c r="F36" s="63" t="s">
        <v>157</v>
      </c>
      <c r="G36" s="16" t="s">
        <v>134</v>
      </c>
      <c r="H36" s="14"/>
      <c r="I36" s="64" t="s">
        <v>158</v>
      </c>
      <c r="J36" s="60"/>
    </row>
    <row r="37" spans="1:10" ht="16.5" x14ac:dyDescent="0.35">
      <c r="A37" s="65" t="s">
        <v>159</v>
      </c>
      <c r="B37" s="66"/>
      <c r="C37" s="21"/>
      <c r="D37" s="66"/>
      <c r="E37" s="22"/>
      <c r="F37" s="67">
        <v>0</v>
      </c>
      <c r="G37" s="67">
        <v>0</v>
      </c>
      <c r="H37" s="117"/>
      <c r="I37" s="68" t="s">
        <v>233</v>
      </c>
      <c r="J37" s="60"/>
    </row>
    <row r="38" spans="1:10" ht="16.5" hidden="1" x14ac:dyDescent="0.35">
      <c r="A38" s="65" t="s">
        <v>160</v>
      </c>
      <c r="B38" s="66"/>
      <c r="C38" s="21"/>
      <c r="D38" s="69"/>
      <c r="E38" s="69"/>
      <c r="F38" s="67">
        <v>0</v>
      </c>
      <c r="G38" s="67">
        <v>0</v>
      </c>
      <c r="H38" s="117"/>
      <c r="I38" s="68" t="e">
        <v>#DIV/0!</v>
      </c>
      <c r="J38" s="60"/>
    </row>
    <row r="39" spans="1:10" ht="16.5" hidden="1" x14ac:dyDescent="0.35">
      <c r="A39" s="65" t="s">
        <v>161</v>
      </c>
      <c r="B39" s="66"/>
      <c r="C39" s="21"/>
      <c r="D39" s="69"/>
      <c r="E39" s="69"/>
      <c r="F39" s="67">
        <v>0</v>
      </c>
      <c r="G39" s="67">
        <v>0</v>
      </c>
      <c r="H39" s="117"/>
      <c r="I39" s="68" t="e">
        <v>#DIV/0!</v>
      </c>
      <c r="J39" s="60"/>
    </row>
    <row r="40" spans="1:10" ht="16.5" x14ac:dyDescent="0.35">
      <c r="A40" s="65" t="s">
        <v>162</v>
      </c>
      <c r="B40" s="66"/>
      <c r="C40" s="21"/>
      <c r="D40" s="69"/>
      <c r="E40" s="69"/>
      <c r="F40" s="67">
        <v>0</v>
      </c>
      <c r="G40" s="67">
        <v>0</v>
      </c>
      <c r="H40" s="117"/>
      <c r="I40" s="68" t="s">
        <v>233</v>
      </c>
      <c r="J40" s="60"/>
    </row>
    <row r="41" spans="1:10" ht="16.5" x14ac:dyDescent="0.35">
      <c r="A41" s="65" t="s">
        <v>163</v>
      </c>
      <c r="B41" s="66"/>
      <c r="C41" s="21"/>
      <c r="D41" s="22"/>
      <c r="E41" s="22"/>
      <c r="F41" s="67">
        <v>0</v>
      </c>
      <c r="G41" s="67">
        <v>0</v>
      </c>
      <c r="H41" s="117"/>
      <c r="I41" s="68" t="s">
        <v>233</v>
      </c>
      <c r="J41" s="60"/>
    </row>
    <row r="42" spans="1:10" ht="16.5" x14ac:dyDescent="0.35">
      <c r="A42" s="65" t="s">
        <v>164</v>
      </c>
      <c r="B42" s="21"/>
      <c r="C42" s="21"/>
      <c r="D42" s="14"/>
      <c r="E42" s="14"/>
      <c r="F42" s="67">
        <v>0</v>
      </c>
      <c r="G42" s="67">
        <v>0</v>
      </c>
      <c r="H42" s="117"/>
      <c r="I42" s="68" t="s">
        <v>233</v>
      </c>
      <c r="J42" s="60"/>
    </row>
    <row r="43" spans="1:10" hidden="1" x14ac:dyDescent="0.2">
      <c r="A43" s="423" t="s">
        <v>165</v>
      </c>
      <c r="B43" s="424"/>
      <c r="C43" s="424"/>
      <c r="D43" s="424"/>
      <c r="E43" s="424"/>
      <c r="F43" s="424"/>
      <c r="G43" s="424"/>
      <c r="H43" s="424"/>
      <c r="I43" s="424"/>
      <c r="J43" s="60"/>
    </row>
    <row r="44" spans="1:10" ht="27" customHeight="1" x14ac:dyDescent="0.2">
      <c r="A44" s="70" t="s">
        <v>165</v>
      </c>
      <c r="B44" s="417"/>
      <c r="C44" s="417"/>
      <c r="D44" s="417"/>
      <c r="E44" s="417"/>
      <c r="F44" s="417"/>
      <c r="G44" s="417"/>
      <c r="H44" s="417"/>
      <c r="I44" s="417"/>
      <c r="J44" s="60"/>
    </row>
    <row r="45" spans="1:10" ht="19.5" thickBot="1" x14ac:dyDescent="0.45">
      <c r="A45" s="19" t="s">
        <v>166</v>
      </c>
      <c r="B45" s="19" t="s">
        <v>167</v>
      </c>
      <c r="C45" s="19"/>
      <c r="D45" s="22"/>
      <c r="E45" s="22"/>
      <c r="F45" s="14"/>
      <c r="G45" s="71"/>
      <c r="H45" s="416" t="s">
        <v>168</v>
      </c>
      <c r="I45" s="416"/>
      <c r="J45" s="60"/>
    </row>
    <row r="46" spans="1:10" ht="18.75" thickTop="1" x14ac:dyDescent="0.35">
      <c r="A46" s="72"/>
      <c r="B46" s="73"/>
      <c r="C46" s="74"/>
      <c r="D46" s="73"/>
      <c r="E46" s="75" t="s">
        <v>169</v>
      </c>
      <c r="F46" s="76" t="s">
        <v>170</v>
      </c>
      <c r="G46" s="76" t="s">
        <v>171</v>
      </c>
      <c r="H46" s="77" t="s">
        <v>172</v>
      </c>
      <c r="I46" s="78" t="s">
        <v>173</v>
      </c>
      <c r="J46" s="123"/>
    </row>
    <row r="47" spans="1:10" x14ac:dyDescent="0.2">
      <c r="A47" s="79"/>
      <c r="B47" s="80"/>
      <c r="C47" s="80"/>
      <c r="D47" s="80"/>
      <c r="E47" s="81"/>
      <c r="F47" s="418"/>
      <c r="G47" s="82"/>
      <c r="H47" s="83">
        <v>42735</v>
      </c>
      <c r="I47" s="84">
        <v>42735</v>
      </c>
      <c r="J47" s="124"/>
    </row>
    <row r="48" spans="1:10" x14ac:dyDescent="0.2">
      <c r="A48" s="79"/>
      <c r="B48" s="80"/>
      <c r="C48" s="80"/>
      <c r="D48" s="80"/>
      <c r="E48" s="81"/>
      <c r="F48" s="418"/>
      <c r="G48" s="85"/>
      <c r="H48" s="85"/>
      <c r="I48" s="86"/>
      <c r="J48" s="79"/>
    </row>
    <row r="49" spans="1:10" ht="13.5" thickBot="1" x14ac:dyDescent="0.25">
      <c r="A49" s="87"/>
      <c r="B49" s="88"/>
      <c r="C49" s="88"/>
      <c r="D49" s="88"/>
      <c r="E49" s="81"/>
      <c r="F49" s="89"/>
      <c r="G49" s="89"/>
      <c r="H49" s="89"/>
      <c r="I49" s="90"/>
      <c r="J49" s="79"/>
    </row>
    <row r="50" spans="1:10" ht="13.5" thickTop="1" x14ac:dyDescent="0.2">
      <c r="A50" s="91"/>
      <c r="B50" s="92"/>
      <c r="C50" s="92" t="s">
        <v>152</v>
      </c>
      <c r="D50" s="92"/>
      <c r="E50" s="93">
        <v>23500</v>
      </c>
      <c r="F50" s="94">
        <v>0</v>
      </c>
      <c r="G50" s="95">
        <v>0</v>
      </c>
      <c r="H50" s="95">
        <f>E50+F50-G50</f>
        <v>23500</v>
      </c>
      <c r="I50" s="96">
        <v>23500</v>
      </c>
      <c r="J50" s="125"/>
    </row>
    <row r="51" spans="1:10" x14ac:dyDescent="0.2">
      <c r="A51" s="97"/>
      <c r="B51" s="98"/>
      <c r="C51" s="98" t="s">
        <v>2</v>
      </c>
      <c r="D51" s="98"/>
      <c r="E51" s="99">
        <v>25181.11</v>
      </c>
      <c r="F51" s="100">
        <v>31584</v>
      </c>
      <c r="G51" s="101">
        <v>50267.7</v>
      </c>
      <c r="H51" s="101">
        <f>E51+F51-G51</f>
        <v>6497.4100000000035</v>
      </c>
      <c r="I51" s="102">
        <v>3987.4100000000035</v>
      </c>
      <c r="J51" s="125"/>
    </row>
    <row r="52" spans="1:10" x14ac:dyDescent="0.2">
      <c r="A52" s="97"/>
      <c r="B52" s="98"/>
      <c r="C52" s="98" t="s">
        <v>153</v>
      </c>
      <c r="D52" s="98"/>
      <c r="E52" s="99">
        <v>253835.63</v>
      </c>
      <c r="F52" s="100">
        <v>5000</v>
      </c>
      <c r="G52" s="101">
        <v>111719.75</v>
      </c>
      <c r="H52" s="101">
        <f>E52+F52-G52</f>
        <v>147115.88</v>
      </c>
      <c r="I52" s="102">
        <v>147115.88</v>
      </c>
      <c r="J52" s="125"/>
    </row>
    <row r="53" spans="1:10" x14ac:dyDescent="0.2">
      <c r="A53" s="97"/>
      <c r="B53" s="98"/>
      <c r="C53" s="98" t="s">
        <v>174</v>
      </c>
      <c r="D53" s="98"/>
      <c r="E53" s="99">
        <v>83181.5</v>
      </c>
      <c r="F53" s="100">
        <v>0</v>
      </c>
      <c r="G53" s="101">
        <v>0</v>
      </c>
      <c r="H53" s="101">
        <f>E53+F53-G53</f>
        <v>83181.5</v>
      </c>
      <c r="I53" s="102">
        <v>83181.5</v>
      </c>
      <c r="J53" s="125"/>
    </row>
    <row r="54" spans="1:10" ht="18.75" thickBot="1" x14ac:dyDescent="0.4">
      <c r="A54" s="103" t="s">
        <v>0</v>
      </c>
      <c r="B54" s="104"/>
      <c r="C54" s="104"/>
      <c r="D54" s="104"/>
      <c r="E54" s="105">
        <f>E50+E51+E52+E53</f>
        <v>385698.24</v>
      </c>
      <c r="F54" s="106">
        <f>F50+F51+F52+F53</f>
        <v>36584</v>
      </c>
      <c r="G54" s="107">
        <f>G50+G51+G52+G53</f>
        <v>161987.45000000001</v>
      </c>
      <c r="H54" s="107">
        <f>H50+H51+H52+H53</f>
        <v>260294.79</v>
      </c>
      <c r="I54" s="108">
        <f>SUM(I50:I53)</f>
        <v>257784.79</v>
      </c>
      <c r="J54" s="126"/>
    </row>
    <row r="55" spans="1:10" ht="18.75" thickTop="1" x14ac:dyDescent="0.35">
      <c r="A55" s="109"/>
      <c r="B55" s="26"/>
      <c r="C55" s="26"/>
      <c r="D55" s="22"/>
      <c r="E55" s="22"/>
      <c r="F55" s="14"/>
      <c r="G55" s="71"/>
      <c r="H55" s="63"/>
      <c r="I55" s="63"/>
      <c r="J55" s="60"/>
    </row>
    <row r="56" spans="1:10" ht="18" x14ac:dyDescent="0.35">
      <c r="A56" s="109"/>
      <c r="B56" s="26"/>
      <c r="C56" s="26"/>
      <c r="D56" s="22"/>
      <c r="E56" s="22"/>
      <c r="F56" s="14"/>
      <c r="G56" s="110"/>
      <c r="H56" s="14"/>
      <c r="I56" s="14"/>
      <c r="J56" s="109"/>
    </row>
    <row r="57" spans="1:10" ht="1.5" customHeight="1" x14ac:dyDescent="0.35">
      <c r="A57" s="111"/>
      <c r="B57" s="112"/>
      <c r="C57" s="112"/>
      <c r="D57" s="113"/>
      <c r="E57" s="113"/>
      <c r="F57" s="114"/>
      <c r="G57" s="114"/>
      <c r="H57" s="114"/>
      <c r="I57" s="114"/>
      <c r="J57" s="111"/>
    </row>
    <row r="58" spans="1:10" x14ac:dyDescent="0.2">
      <c r="A58" s="115"/>
      <c r="B58" s="115"/>
      <c r="C58" s="115"/>
      <c r="D58" s="115"/>
      <c r="E58" s="115"/>
      <c r="F58" s="115"/>
      <c r="G58" s="115"/>
      <c r="H58" s="115"/>
      <c r="I58" s="115"/>
      <c r="J58" s="115"/>
    </row>
    <row r="68" spans="1:10" x14ac:dyDescent="0.2">
      <c r="A68" s="5"/>
      <c r="B68" s="5"/>
      <c r="C68" s="5"/>
      <c r="D68" s="5"/>
      <c r="E68" s="5"/>
      <c r="F68" s="5"/>
      <c r="G68" s="5"/>
      <c r="H68" s="5"/>
      <c r="I68" s="5"/>
      <c r="J68" s="5"/>
    </row>
    <row r="69" spans="1:10" x14ac:dyDescent="0.2">
      <c r="A69" s="5"/>
      <c r="B69" s="5"/>
      <c r="C69" s="5"/>
      <c r="D69" s="5"/>
      <c r="E69" s="5"/>
      <c r="F69" s="5"/>
      <c r="G69" s="5"/>
      <c r="H69" s="5"/>
      <c r="I69" s="5"/>
      <c r="J69" s="5"/>
    </row>
    <row r="70" spans="1:10" x14ac:dyDescent="0.2">
      <c r="A70" s="5"/>
      <c r="B70" s="5"/>
      <c r="C70" s="5"/>
      <c r="D70" s="5"/>
      <c r="E70" s="5"/>
      <c r="F70" s="5"/>
      <c r="G70" s="5"/>
      <c r="H70" s="5"/>
      <c r="I70" s="5"/>
      <c r="J70" s="5"/>
    </row>
    <row r="71" spans="1:10" x14ac:dyDescent="0.2">
      <c r="A71" s="5"/>
      <c r="B71" s="5"/>
      <c r="C71" s="5"/>
      <c r="D71" s="5"/>
      <c r="E71" s="5"/>
      <c r="F71" s="5"/>
      <c r="G71" s="5"/>
      <c r="H71" s="5"/>
      <c r="I71" s="5"/>
      <c r="J71" s="5"/>
    </row>
    <row r="72" spans="1:10" x14ac:dyDescent="0.2">
      <c r="A72" s="5"/>
      <c r="B72" s="5"/>
      <c r="C72" s="5"/>
      <c r="D72" s="5"/>
      <c r="E72" s="5"/>
      <c r="F72" s="5"/>
      <c r="G72" s="5"/>
      <c r="H72" s="5"/>
      <c r="I72" s="5"/>
      <c r="J72" s="5"/>
    </row>
    <row r="73" spans="1:10" x14ac:dyDescent="0.2">
      <c r="A73" s="5"/>
      <c r="B73" s="5"/>
      <c r="C73" s="5"/>
      <c r="D73" s="5"/>
      <c r="E73" s="5"/>
      <c r="F73" s="5"/>
      <c r="G73" s="5"/>
      <c r="H73" s="5"/>
      <c r="I73" s="5"/>
      <c r="J73" s="5"/>
    </row>
    <row r="74" spans="1:10" x14ac:dyDescent="0.2">
      <c r="A74" s="5"/>
      <c r="B74" s="5"/>
      <c r="C74" s="5"/>
      <c r="D74" s="5"/>
      <c r="E74" s="5"/>
      <c r="F74" s="5"/>
      <c r="G74" s="5"/>
      <c r="H74" s="5"/>
      <c r="I74" s="5"/>
      <c r="J74" s="5"/>
    </row>
    <row r="75" spans="1:10" x14ac:dyDescent="0.2">
      <c r="A75" s="5"/>
      <c r="B75" s="5"/>
      <c r="C75" s="5"/>
      <c r="D75" s="5"/>
      <c r="E75" s="5"/>
      <c r="F75" s="5"/>
      <c r="G75" s="5"/>
      <c r="H75" s="5"/>
      <c r="I75" s="5"/>
      <c r="J75" s="5"/>
    </row>
    <row r="76" spans="1:10" x14ac:dyDescent="0.2">
      <c r="A76" s="5"/>
      <c r="B76" s="5"/>
      <c r="C76" s="5"/>
      <c r="D76" s="5"/>
      <c r="E76" s="5"/>
      <c r="F76" s="5"/>
      <c r="G76" s="5"/>
      <c r="H76" s="5"/>
      <c r="I76" s="5"/>
      <c r="J76" s="5"/>
    </row>
    <row r="77" spans="1:10" x14ac:dyDescent="0.2">
      <c r="A77" s="5"/>
      <c r="B77" s="5"/>
      <c r="C77" s="5"/>
      <c r="D77" s="5"/>
      <c r="E77" s="5"/>
      <c r="F77" s="5"/>
      <c r="G77" s="5"/>
      <c r="H77" s="5"/>
      <c r="I77" s="5"/>
      <c r="J77" s="5"/>
    </row>
    <row r="78" spans="1:10" x14ac:dyDescent="0.2">
      <c r="A78" s="5"/>
      <c r="B78" s="5"/>
      <c r="C78" s="5"/>
      <c r="D78" s="5"/>
      <c r="E78" s="5"/>
      <c r="F78" s="5"/>
      <c r="G78" s="5"/>
      <c r="H78" s="5"/>
      <c r="I78" s="5"/>
      <c r="J78" s="5"/>
    </row>
    <row r="79" spans="1:10" x14ac:dyDescent="0.2">
      <c r="A79" s="5"/>
      <c r="B79" s="5"/>
      <c r="C79" s="5"/>
      <c r="D79" s="5"/>
      <c r="E79" s="5"/>
      <c r="F79" s="5"/>
      <c r="G79" s="5"/>
      <c r="H79" s="5"/>
      <c r="I79" s="5"/>
      <c r="J79" s="5"/>
    </row>
    <row r="80" spans="1:10" x14ac:dyDescent="0.2">
      <c r="A80" s="5"/>
      <c r="B80" s="5"/>
      <c r="C80" s="5"/>
      <c r="D80" s="5"/>
      <c r="E80" s="5"/>
      <c r="F80" s="5"/>
      <c r="G80" s="5"/>
      <c r="H80" s="5"/>
      <c r="I80" s="5"/>
      <c r="J80" s="5"/>
    </row>
    <row r="81" spans="1:10" x14ac:dyDescent="0.2">
      <c r="A81" s="5"/>
      <c r="B81" s="5"/>
      <c r="C81" s="5"/>
      <c r="D81" s="5"/>
      <c r="E81" s="5"/>
      <c r="F81" s="5"/>
      <c r="G81" s="5"/>
      <c r="H81" s="5"/>
      <c r="I81" s="5"/>
      <c r="J81" s="5"/>
    </row>
    <row r="82" spans="1:10" x14ac:dyDescent="0.2">
      <c r="A82" s="5"/>
      <c r="B82" s="5"/>
      <c r="C82" s="5"/>
      <c r="D82" s="5"/>
      <c r="E82" s="5"/>
      <c r="F82" s="5"/>
      <c r="G82" s="5"/>
      <c r="H82" s="5"/>
      <c r="I82" s="5"/>
      <c r="J82" s="5"/>
    </row>
    <row r="83" spans="1:10" x14ac:dyDescent="0.2">
      <c r="A83" s="5"/>
      <c r="B83" s="5"/>
      <c r="C83" s="5"/>
      <c r="D83" s="5"/>
      <c r="E83" s="5"/>
      <c r="F83" s="5"/>
      <c r="G83" s="5"/>
      <c r="H83" s="5"/>
      <c r="I83" s="5"/>
      <c r="J83" s="5"/>
    </row>
    <row r="84" spans="1:10" x14ac:dyDescent="0.2">
      <c r="A84" s="5"/>
      <c r="B84" s="5"/>
      <c r="C84" s="5"/>
      <c r="D84" s="5"/>
      <c r="E84" s="5"/>
      <c r="F84" s="5"/>
      <c r="G84" s="5"/>
      <c r="H84" s="5"/>
      <c r="I84" s="5"/>
      <c r="J84" s="5"/>
    </row>
    <row r="85" spans="1:10" x14ac:dyDescent="0.2">
      <c r="A85" s="5"/>
      <c r="B85" s="5"/>
      <c r="C85" s="5"/>
      <c r="D85" s="5"/>
      <c r="E85" s="5"/>
      <c r="F85" s="5"/>
      <c r="G85" s="5"/>
      <c r="H85" s="5"/>
      <c r="I85" s="5"/>
      <c r="J85" s="5"/>
    </row>
    <row r="86" spans="1:10" x14ac:dyDescent="0.2">
      <c r="A86" s="5"/>
      <c r="B86" s="5"/>
      <c r="C86" s="5"/>
      <c r="D86" s="5"/>
      <c r="E86" s="5"/>
      <c r="F86" s="5"/>
      <c r="G86" s="5"/>
      <c r="H86" s="5"/>
      <c r="I86" s="5"/>
      <c r="J86" s="5"/>
    </row>
    <row r="87" spans="1:10" x14ac:dyDescent="0.2">
      <c r="A87" s="5"/>
      <c r="B87" s="5"/>
      <c r="C87" s="5"/>
      <c r="D87" s="5"/>
      <c r="E87" s="5"/>
      <c r="F87" s="5"/>
      <c r="G87" s="5"/>
      <c r="H87" s="5"/>
      <c r="I87" s="5"/>
      <c r="J87" s="5"/>
    </row>
    <row r="88" spans="1:10" x14ac:dyDescent="0.2">
      <c r="A88" s="5"/>
      <c r="B88" s="5"/>
      <c r="C88" s="5"/>
      <c r="D88" s="5"/>
      <c r="E88" s="5"/>
      <c r="F88" s="5"/>
      <c r="G88" s="5"/>
      <c r="H88" s="5"/>
      <c r="I88" s="5"/>
      <c r="J88" s="5"/>
    </row>
    <row r="89" spans="1:10" x14ac:dyDescent="0.2">
      <c r="A89" s="5"/>
      <c r="B89" s="5"/>
      <c r="C89" s="5"/>
      <c r="D89" s="5"/>
      <c r="E89" s="5"/>
      <c r="F89" s="5"/>
      <c r="G89" s="5"/>
      <c r="H89" s="5"/>
      <c r="I89" s="5"/>
      <c r="J89" s="5"/>
    </row>
    <row r="90" spans="1:10" x14ac:dyDescent="0.2">
      <c r="A90" s="5"/>
      <c r="B90" s="5"/>
      <c r="C90" s="5"/>
      <c r="D90" s="5"/>
      <c r="E90" s="5"/>
      <c r="F90" s="5"/>
      <c r="G90" s="5"/>
      <c r="H90" s="5"/>
      <c r="I90" s="5"/>
      <c r="J90" s="5"/>
    </row>
    <row r="91" spans="1:10" x14ac:dyDescent="0.2">
      <c r="A91" s="5"/>
      <c r="B91" s="5"/>
      <c r="C91" s="5"/>
      <c r="D91" s="5"/>
      <c r="E91" s="5"/>
      <c r="F91" s="5"/>
      <c r="G91" s="5"/>
      <c r="H91" s="5"/>
      <c r="I91" s="5"/>
      <c r="J91" s="5"/>
    </row>
    <row r="92" spans="1:10" x14ac:dyDescent="0.2">
      <c r="A92" s="5"/>
      <c r="B92" s="5"/>
      <c r="C92" s="5"/>
      <c r="D92" s="5"/>
      <c r="E92" s="5"/>
      <c r="F92" s="5"/>
      <c r="G92" s="5"/>
      <c r="H92" s="5"/>
      <c r="I92" s="5"/>
      <c r="J92" s="5"/>
    </row>
    <row r="93" spans="1:10" x14ac:dyDescent="0.2">
      <c r="A93" s="5"/>
      <c r="B93" s="5"/>
      <c r="C93" s="5"/>
      <c r="D93" s="5"/>
      <c r="E93" s="5"/>
      <c r="F93" s="5"/>
      <c r="G93" s="5"/>
      <c r="H93" s="5"/>
      <c r="I93" s="5"/>
      <c r="J93" s="5"/>
    </row>
    <row r="94" spans="1:10" x14ac:dyDescent="0.2">
      <c r="A94" s="5"/>
      <c r="B94" s="5"/>
      <c r="C94" s="5"/>
      <c r="D94" s="5"/>
      <c r="E94" s="5"/>
      <c r="F94" s="5"/>
      <c r="G94" s="5"/>
      <c r="H94" s="5"/>
      <c r="I94" s="5"/>
      <c r="J94" s="5"/>
    </row>
    <row r="95" spans="1:10" x14ac:dyDescent="0.2">
      <c r="A95" s="5"/>
      <c r="B95" s="5"/>
      <c r="C95" s="5"/>
      <c r="D95" s="5"/>
      <c r="E95" s="5"/>
      <c r="F95" s="5"/>
      <c r="G95" s="5"/>
      <c r="H95" s="5"/>
      <c r="I95" s="5"/>
      <c r="J95" s="5"/>
    </row>
    <row r="96" spans="1:10" x14ac:dyDescent="0.2">
      <c r="A96" s="5"/>
      <c r="B96" s="5"/>
      <c r="C96" s="5"/>
      <c r="D96" s="5"/>
      <c r="E96" s="5"/>
      <c r="F96" s="5"/>
      <c r="G96" s="5"/>
      <c r="H96" s="5"/>
      <c r="I96" s="5"/>
      <c r="J96" s="5"/>
    </row>
    <row r="97" spans="1:10" x14ac:dyDescent="0.2">
      <c r="A97" s="5"/>
      <c r="B97" s="5"/>
      <c r="C97" s="5"/>
      <c r="D97" s="5"/>
      <c r="E97" s="5"/>
      <c r="F97" s="5"/>
      <c r="G97" s="5"/>
      <c r="H97" s="5"/>
      <c r="I97" s="5"/>
      <c r="J97" s="5"/>
    </row>
    <row r="98" spans="1:10" x14ac:dyDescent="0.2">
      <c r="A98" s="5"/>
      <c r="B98" s="5"/>
      <c r="C98" s="5"/>
      <c r="D98" s="5"/>
      <c r="E98" s="5"/>
      <c r="F98" s="5"/>
      <c r="G98" s="5"/>
      <c r="H98" s="5"/>
      <c r="I98" s="5"/>
      <c r="J98" s="5"/>
    </row>
    <row r="100" spans="1:10" x14ac:dyDescent="0.2">
      <c r="A100" s="5"/>
      <c r="B100" s="5"/>
      <c r="C100" s="5"/>
      <c r="D100" s="5"/>
      <c r="E100" s="5"/>
      <c r="F100" s="5"/>
      <c r="G100" s="5"/>
      <c r="H100" s="5"/>
      <c r="I100" s="5"/>
      <c r="J100" s="5"/>
    </row>
    <row r="101" spans="1:10" x14ac:dyDescent="0.2">
      <c r="A101" s="5"/>
      <c r="B101" s="5"/>
      <c r="C101" s="5"/>
      <c r="D101" s="5"/>
      <c r="E101" s="5"/>
      <c r="F101" s="5"/>
      <c r="G101" s="5"/>
      <c r="H101" s="5"/>
      <c r="I101" s="5"/>
      <c r="J101" s="5"/>
    </row>
    <row r="102" spans="1:10" x14ac:dyDescent="0.2">
      <c r="A102" s="5"/>
      <c r="B102" s="5"/>
      <c r="C102" s="5"/>
      <c r="D102" s="5"/>
      <c r="E102" s="5"/>
      <c r="F102" s="5"/>
      <c r="G102" s="5"/>
      <c r="H102" s="5"/>
      <c r="I102" s="5"/>
      <c r="J102" s="5"/>
    </row>
    <row r="103" spans="1:10" x14ac:dyDescent="0.2">
      <c r="A103" s="5"/>
      <c r="B103" s="5"/>
      <c r="C103" s="5"/>
      <c r="D103" s="5"/>
      <c r="E103" s="5"/>
      <c r="F103" s="5"/>
      <c r="G103" s="5"/>
      <c r="H103" s="5"/>
      <c r="I103" s="5"/>
      <c r="J103" s="5"/>
    </row>
    <row r="104" spans="1:10" x14ac:dyDescent="0.2">
      <c r="A104" s="5"/>
      <c r="B104" s="5"/>
      <c r="C104" s="5"/>
      <c r="D104" s="5"/>
      <c r="E104" s="5"/>
      <c r="F104" s="5"/>
      <c r="G104" s="5"/>
      <c r="H104" s="5"/>
      <c r="I104" s="5"/>
      <c r="J104" s="5"/>
    </row>
    <row r="106" spans="1:10" x14ac:dyDescent="0.2">
      <c r="A106" s="5"/>
      <c r="B106" s="5"/>
      <c r="C106" s="5"/>
      <c r="D106" s="5"/>
      <c r="E106" s="5"/>
      <c r="F106" s="5"/>
      <c r="G106" s="5"/>
      <c r="H106" s="5"/>
      <c r="I106" s="5"/>
      <c r="J106" s="5"/>
    </row>
    <row r="107" spans="1:10" x14ac:dyDescent="0.2">
      <c r="A107" s="5"/>
      <c r="B107" s="5"/>
      <c r="C107" s="5"/>
      <c r="D107" s="5"/>
      <c r="E107" s="5"/>
      <c r="F107" s="5"/>
      <c r="G107" s="5"/>
      <c r="H107" s="5"/>
      <c r="I107" s="5"/>
      <c r="J107" s="5"/>
    </row>
    <row r="108" spans="1:10" x14ac:dyDescent="0.2">
      <c r="A108" s="5"/>
      <c r="B108" s="5"/>
      <c r="C108" s="5"/>
      <c r="D108" s="5"/>
      <c r="E108" s="5"/>
      <c r="F108" s="5"/>
      <c r="G108" s="5"/>
      <c r="H108" s="5"/>
      <c r="I108" s="5"/>
      <c r="J108" s="5"/>
    </row>
    <row r="110" spans="1:10" x14ac:dyDescent="0.2">
      <c r="A110" s="5"/>
      <c r="B110" s="5"/>
      <c r="C110" s="5"/>
      <c r="D110" s="5"/>
      <c r="E110" s="5"/>
      <c r="F110" s="5"/>
      <c r="G110" s="5"/>
      <c r="H110" s="5"/>
      <c r="I110" s="5"/>
      <c r="J110" s="5"/>
    </row>
    <row r="111" spans="1:10" x14ac:dyDescent="0.2">
      <c r="A111" s="5"/>
      <c r="B111" s="5"/>
      <c r="C111" s="5"/>
      <c r="D111" s="5"/>
      <c r="E111" s="5"/>
      <c r="F111" s="5"/>
      <c r="G111" s="5"/>
      <c r="H111" s="5"/>
      <c r="I111" s="5"/>
      <c r="J111" s="5"/>
    </row>
    <row r="113" spans="1:10" x14ac:dyDescent="0.2">
      <c r="A113" s="5"/>
      <c r="B113" s="5"/>
      <c r="C113" s="5"/>
      <c r="D113" s="5"/>
      <c r="E113" s="5"/>
      <c r="F113" s="5"/>
      <c r="G113" s="5"/>
      <c r="H113" s="5"/>
      <c r="I113" s="5"/>
      <c r="J113" s="5"/>
    </row>
    <row r="114" spans="1:10" x14ac:dyDescent="0.2">
      <c r="A114" s="5"/>
      <c r="B114" s="5"/>
      <c r="C114" s="5"/>
      <c r="D114" s="5"/>
      <c r="E114" s="5"/>
      <c r="F114" s="5"/>
      <c r="G114" s="5"/>
      <c r="H114" s="5"/>
      <c r="I114" s="5"/>
      <c r="J114" s="5"/>
    </row>
    <row r="115" spans="1:10" x14ac:dyDescent="0.2">
      <c r="A115" s="5"/>
      <c r="B115" s="5"/>
      <c r="C115" s="5"/>
      <c r="D115" s="5"/>
      <c r="E115" s="5"/>
      <c r="F115" s="5"/>
      <c r="G115" s="5"/>
      <c r="H115" s="5"/>
      <c r="I115" s="5"/>
      <c r="J115" s="5"/>
    </row>
    <row r="116" spans="1:10" x14ac:dyDescent="0.2">
      <c r="A116" s="5"/>
      <c r="B116" s="5"/>
      <c r="C116" s="5"/>
      <c r="D116" s="5"/>
      <c r="E116" s="5"/>
      <c r="F116" s="5"/>
      <c r="G116" s="5"/>
      <c r="H116" s="5"/>
      <c r="I116" s="5"/>
      <c r="J116" s="5"/>
    </row>
    <row r="117" spans="1:10" x14ac:dyDescent="0.2">
      <c r="A117" s="5"/>
      <c r="B117" s="5"/>
      <c r="C117" s="5"/>
      <c r="D117" s="5"/>
      <c r="E117" s="5"/>
      <c r="F117" s="5"/>
      <c r="G117" s="5"/>
      <c r="H117" s="5"/>
      <c r="I117" s="5"/>
      <c r="J117" s="5"/>
    </row>
    <row r="118" spans="1:10" x14ac:dyDescent="0.2">
      <c r="A118" s="5"/>
      <c r="B118" s="5"/>
      <c r="C118" s="5"/>
      <c r="D118" s="5"/>
      <c r="E118" s="5"/>
      <c r="F118" s="5"/>
      <c r="G118" s="5"/>
      <c r="H118" s="5"/>
      <c r="I118" s="5"/>
      <c r="J118" s="5"/>
    </row>
    <row r="120" spans="1:10" x14ac:dyDescent="0.2">
      <c r="A120" s="5"/>
      <c r="B120" s="5"/>
      <c r="C120" s="5"/>
      <c r="D120" s="5"/>
      <c r="E120" s="5"/>
      <c r="F120" s="5"/>
      <c r="G120" s="5"/>
      <c r="H120" s="5"/>
      <c r="I120" s="5"/>
      <c r="J120" s="5"/>
    </row>
    <row r="121" spans="1:10" x14ac:dyDescent="0.2">
      <c r="A121" s="5"/>
      <c r="B121" s="5"/>
      <c r="C121" s="5"/>
      <c r="D121" s="5"/>
      <c r="E121" s="5"/>
      <c r="F121" s="5"/>
      <c r="G121" s="5"/>
      <c r="H121" s="5"/>
      <c r="I121" s="5"/>
      <c r="J121" s="5"/>
    </row>
    <row r="124" spans="1:10" x14ac:dyDescent="0.2">
      <c r="A124" s="5"/>
      <c r="B124" s="5"/>
      <c r="C124" s="5"/>
      <c r="D124" s="5"/>
      <c r="E124" s="5"/>
      <c r="F124" s="5"/>
      <c r="G124" s="5"/>
      <c r="H124" s="5"/>
      <c r="I124" s="5"/>
      <c r="J124" s="5"/>
    </row>
    <row r="125" spans="1:10" x14ac:dyDescent="0.2">
      <c r="A125" s="5"/>
      <c r="B125" s="5"/>
      <c r="C125" s="5"/>
      <c r="D125" s="5"/>
      <c r="E125" s="5"/>
      <c r="F125" s="5"/>
      <c r="G125" s="5"/>
      <c r="H125" s="5"/>
      <c r="I125" s="5"/>
      <c r="J125" s="5"/>
    </row>
    <row r="126" spans="1:10" x14ac:dyDescent="0.2">
      <c r="A126" s="5"/>
      <c r="B126" s="5"/>
      <c r="C126" s="5"/>
      <c r="D126" s="5"/>
      <c r="E126" s="5"/>
      <c r="F126" s="5"/>
      <c r="G126" s="5"/>
      <c r="H126" s="5"/>
      <c r="I126" s="5"/>
      <c r="J126" s="5"/>
    </row>
    <row r="127" spans="1:10" x14ac:dyDescent="0.2">
      <c r="A127" s="5"/>
      <c r="B127" s="5"/>
      <c r="C127" s="5"/>
      <c r="D127" s="5"/>
      <c r="E127" s="5"/>
      <c r="F127" s="5"/>
      <c r="G127" s="5"/>
      <c r="H127" s="5"/>
      <c r="I127" s="5"/>
      <c r="J127" s="5"/>
    </row>
    <row r="128" spans="1:10" x14ac:dyDescent="0.2">
      <c r="A128" s="5"/>
      <c r="B128" s="5"/>
      <c r="C128" s="5"/>
      <c r="D128" s="5"/>
      <c r="E128" s="5"/>
      <c r="F128" s="5"/>
      <c r="G128" s="5"/>
      <c r="H128" s="5"/>
      <c r="I128" s="5"/>
      <c r="J128" s="5"/>
    </row>
    <row r="131" spans="1:10" x14ac:dyDescent="0.2">
      <c r="A131" s="5"/>
      <c r="B131" s="5"/>
      <c r="C131" s="5"/>
      <c r="D131" s="5"/>
      <c r="E131" s="5"/>
      <c r="F131" s="5"/>
      <c r="G131" s="5"/>
      <c r="H131" s="5"/>
      <c r="I131" s="5"/>
      <c r="J131" s="5"/>
    </row>
    <row r="132" spans="1:10" x14ac:dyDescent="0.2">
      <c r="A132" s="5"/>
      <c r="B132" s="5"/>
      <c r="C132" s="5"/>
      <c r="D132" s="5"/>
      <c r="E132" s="5"/>
      <c r="F132" s="5"/>
      <c r="G132" s="5"/>
      <c r="H132" s="5"/>
      <c r="I132" s="5"/>
      <c r="J132" s="5"/>
    </row>
    <row r="134" spans="1:10" x14ac:dyDescent="0.2">
      <c r="A134" s="5"/>
      <c r="B134" s="5"/>
      <c r="C134" s="5"/>
      <c r="D134" s="5"/>
      <c r="E134" s="5"/>
      <c r="F134" s="5"/>
      <c r="G134" s="5"/>
      <c r="H134" s="5"/>
      <c r="I134" s="5"/>
      <c r="J134" s="5"/>
    </row>
    <row r="135" spans="1:10" x14ac:dyDescent="0.2">
      <c r="A135" s="5"/>
      <c r="B135" s="5"/>
      <c r="C135" s="5"/>
      <c r="D135" s="5"/>
      <c r="E135" s="5"/>
      <c r="F135" s="5"/>
      <c r="G135" s="5"/>
      <c r="H135" s="5"/>
      <c r="I135" s="5"/>
      <c r="J135" s="5"/>
    </row>
    <row r="136" spans="1:10" x14ac:dyDescent="0.2">
      <c r="A136" s="5"/>
      <c r="B136" s="5"/>
      <c r="C136" s="5"/>
      <c r="D136" s="5"/>
      <c r="E136" s="5"/>
      <c r="F136" s="5"/>
      <c r="G136" s="5"/>
      <c r="H136" s="5"/>
      <c r="I136" s="5"/>
      <c r="J136" s="5"/>
    </row>
    <row r="137" spans="1:10" x14ac:dyDescent="0.2">
      <c r="A137" s="5"/>
      <c r="B137" s="5"/>
      <c r="C137" s="5"/>
      <c r="D137" s="5"/>
      <c r="E137" s="5"/>
      <c r="F137" s="5"/>
      <c r="G137" s="5"/>
      <c r="H137" s="5"/>
      <c r="I137" s="5"/>
      <c r="J137" s="5"/>
    </row>
    <row r="139" spans="1:10" x14ac:dyDescent="0.2">
      <c r="A139" s="5"/>
      <c r="B139" s="5"/>
      <c r="C139" s="5"/>
      <c r="D139" s="5"/>
      <c r="E139" s="5"/>
      <c r="F139" s="5"/>
      <c r="G139" s="5"/>
      <c r="H139" s="5"/>
      <c r="I139" s="5"/>
      <c r="J139" s="5"/>
    </row>
    <row r="142" spans="1:10" x14ac:dyDescent="0.2">
      <c r="A142" s="5"/>
      <c r="B142" s="5"/>
      <c r="C142" s="5"/>
      <c r="D142" s="5"/>
      <c r="E142" s="5"/>
      <c r="F142" s="5"/>
      <c r="G142" s="5"/>
      <c r="H142" s="5"/>
      <c r="I142" s="5"/>
      <c r="J142" s="5"/>
    </row>
    <row r="143" spans="1:10" x14ac:dyDescent="0.2">
      <c r="A143" s="5"/>
      <c r="B143" s="5"/>
      <c r="C143" s="5"/>
      <c r="D143" s="5"/>
      <c r="E143" s="5"/>
      <c r="F143" s="5"/>
      <c r="G143" s="5"/>
      <c r="H143" s="5"/>
      <c r="I143" s="5"/>
      <c r="J143" s="5"/>
    </row>
    <row r="144" spans="1:10" x14ac:dyDescent="0.2">
      <c r="A144" s="5"/>
      <c r="B144" s="5"/>
      <c r="C144" s="5"/>
      <c r="D144" s="5"/>
      <c r="E144" s="5"/>
      <c r="F144" s="5"/>
      <c r="G144" s="5"/>
      <c r="H144" s="5"/>
      <c r="I144" s="5"/>
      <c r="J144" s="5"/>
    </row>
    <row r="145" spans="1:10" x14ac:dyDescent="0.2">
      <c r="A145" s="5"/>
      <c r="B145" s="5"/>
      <c r="C145" s="5"/>
      <c r="D145" s="5"/>
      <c r="E145" s="5"/>
      <c r="F145" s="5"/>
      <c r="G145" s="5"/>
      <c r="H145" s="5"/>
      <c r="I145" s="5"/>
      <c r="J145" s="5"/>
    </row>
    <row r="146" spans="1:10" x14ac:dyDescent="0.2">
      <c r="A146" s="5"/>
      <c r="B146" s="5"/>
      <c r="C146" s="5"/>
      <c r="D146" s="5"/>
      <c r="E146" s="5"/>
      <c r="F146" s="5"/>
      <c r="G146" s="5"/>
      <c r="H146" s="5"/>
      <c r="I146" s="5"/>
      <c r="J146" s="5"/>
    </row>
    <row r="150" spans="1:10" x14ac:dyDescent="0.2">
      <c r="A150" s="5"/>
      <c r="B150" s="5"/>
      <c r="C150" s="5"/>
      <c r="D150" s="5"/>
      <c r="E150" s="5"/>
      <c r="F150" s="5"/>
      <c r="G150" s="5"/>
      <c r="H150" s="5"/>
      <c r="I150" s="5"/>
      <c r="J150" s="5"/>
    </row>
    <row r="156" spans="1:10" x14ac:dyDescent="0.2">
      <c r="A156" s="5"/>
      <c r="B156" s="5"/>
      <c r="C156" s="5"/>
      <c r="D156" s="5"/>
      <c r="E156" s="5"/>
      <c r="F156" s="5"/>
      <c r="G156" s="5"/>
      <c r="H156" s="5"/>
      <c r="I156" s="5"/>
      <c r="J156" s="5"/>
    </row>
    <row r="161" spans="1:10" x14ac:dyDescent="0.2">
      <c r="A161" s="5"/>
      <c r="B161" s="5"/>
      <c r="C161" s="5"/>
      <c r="D161" s="5"/>
      <c r="E161" s="5"/>
      <c r="F161" s="5"/>
      <c r="G161" s="5"/>
      <c r="H161" s="5"/>
      <c r="I161" s="5"/>
      <c r="J161" s="5"/>
    </row>
    <row r="162" spans="1:10" x14ac:dyDescent="0.2">
      <c r="A162" s="5"/>
      <c r="B162" s="5"/>
      <c r="C162" s="5"/>
      <c r="D162" s="5"/>
      <c r="E162" s="5"/>
      <c r="F162" s="5"/>
      <c r="G162" s="5"/>
      <c r="H162" s="5"/>
      <c r="I162" s="5"/>
      <c r="J162" s="5"/>
    </row>
    <row r="163" spans="1:10" x14ac:dyDescent="0.2">
      <c r="A163" s="5"/>
      <c r="B163" s="5"/>
      <c r="C163" s="5"/>
      <c r="D163" s="5"/>
      <c r="E163" s="5"/>
      <c r="F163" s="5"/>
      <c r="G163" s="5"/>
      <c r="H163" s="5"/>
      <c r="I163" s="5"/>
      <c r="J163" s="5"/>
    </row>
    <row r="164" spans="1:10" x14ac:dyDescent="0.2">
      <c r="A164" s="5"/>
      <c r="B164" s="5"/>
      <c r="C164" s="5"/>
      <c r="D164" s="5"/>
      <c r="E164" s="5"/>
      <c r="F164" s="5"/>
      <c r="G164" s="5"/>
      <c r="H164" s="5"/>
      <c r="I164" s="5"/>
      <c r="J164" s="5"/>
    </row>
    <row r="165" spans="1:10" x14ac:dyDescent="0.2">
      <c r="A165" s="5"/>
      <c r="B165" s="5"/>
      <c r="C165" s="5"/>
      <c r="D165" s="5"/>
      <c r="E165" s="5"/>
      <c r="F165" s="5"/>
      <c r="G165" s="5"/>
      <c r="H165" s="5"/>
      <c r="I165" s="5"/>
      <c r="J165" s="5"/>
    </row>
    <row r="166" spans="1:10" x14ac:dyDescent="0.2">
      <c r="A166" s="5"/>
      <c r="B166" s="5"/>
      <c r="C166" s="5"/>
      <c r="D166" s="5"/>
      <c r="E166" s="5"/>
      <c r="F166" s="5"/>
      <c r="G166" s="5"/>
      <c r="H166" s="5"/>
      <c r="I166" s="5"/>
      <c r="J166" s="5"/>
    </row>
    <row r="167" spans="1:10" x14ac:dyDescent="0.2">
      <c r="A167" s="5"/>
      <c r="B167" s="5"/>
      <c r="C167" s="5"/>
      <c r="D167" s="5"/>
      <c r="E167" s="5"/>
      <c r="F167" s="5"/>
      <c r="G167" s="5"/>
      <c r="H167" s="5"/>
      <c r="I167" s="5"/>
      <c r="J167" s="5"/>
    </row>
    <row r="168" spans="1:10" x14ac:dyDescent="0.2">
      <c r="A168" s="5"/>
      <c r="B168" s="5"/>
      <c r="C168" s="5"/>
      <c r="D168" s="5"/>
      <c r="E168" s="5"/>
      <c r="F168" s="5"/>
      <c r="G168" s="5"/>
      <c r="H168" s="5"/>
      <c r="I168" s="5"/>
      <c r="J168" s="5"/>
    </row>
    <row r="169" spans="1:10" x14ac:dyDescent="0.2">
      <c r="A169" s="5"/>
      <c r="B169" s="5"/>
      <c r="C169" s="5"/>
      <c r="D169" s="5"/>
      <c r="E169" s="5"/>
      <c r="F169" s="5"/>
      <c r="G169" s="5"/>
      <c r="H169" s="5"/>
      <c r="I169" s="5"/>
      <c r="J169" s="5"/>
    </row>
    <row r="170" spans="1:10" x14ac:dyDescent="0.2">
      <c r="A170" s="5"/>
      <c r="B170" s="5"/>
      <c r="C170" s="5"/>
      <c r="D170" s="5"/>
      <c r="E170" s="5"/>
      <c r="F170" s="5"/>
      <c r="G170" s="5"/>
      <c r="H170" s="5"/>
      <c r="I170" s="5"/>
      <c r="J170" s="5"/>
    </row>
    <row r="171" spans="1:10" x14ac:dyDescent="0.2">
      <c r="A171" s="5"/>
      <c r="B171" s="5"/>
      <c r="C171" s="5"/>
      <c r="D171" s="5"/>
      <c r="E171" s="5"/>
      <c r="F171" s="5"/>
      <c r="G171" s="5"/>
      <c r="H171" s="5"/>
      <c r="I171" s="5"/>
      <c r="J171" s="5"/>
    </row>
    <row r="172" spans="1:10" x14ac:dyDescent="0.2">
      <c r="A172" s="5"/>
      <c r="B172" s="5"/>
      <c r="C172" s="5"/>
      <c r="D172" s="5"/>
      <c r="E172" s="5"/>
      <c r="F172" s="5"/>
      <c r="G172" s="5"/>
      <c r="H172" s="5"/>
      <c r="I172" s="5"/>
      <c r="J172" s="5"/>
    </row>
    <row r="173" spans="1:10" x14ac:dyDescent="0.2">
      <c r="A173" s="5"/>
      <c r="B173" s="5"/>
      <c r="C173" s="5"/>
      <c r="D173" s="5"/>
      <c r="E173" s="5"/>
      <c r="F173" s="5"/>
      <c r="G173" s="5"/>
      <c r="H173" s="5"/>
      <c r="I173" s="5"/>
      <c r="J173" s="5"/>
    </row>
    <row r="174" spans="1:10" x14ac:dyDescent="0.2">
      <c r="A174" s="5"/>
      <c r="B174" s="5"/>
      <c r="C174" s="5"/>
      <c r="D174" s="5"/>
      <c r="E174" s="5"/>
      <c r="F174" s="5"/>
      <c r="G174" s="5"/>
      <c r="H174" s="5"/>
      <c r="I174" s="5"/>
      <c r="J174" s="5"/>
    </row>
    <row r="175" spans="1:10" x14ac:dyDescent="0.2">
      <c r="A175" s="5"/>
      <c r="B175" s="5"/>
      <c r="C175" s="5"/>
      <c r="D175" s="5"/>
      <c r="E175" s="5"/>
      <c r="F175" s="5"/>
      <c r="G175" s="5"/>
      <c r="H175" s="5"/>
      <c r="I175" s="5"/>
      <c r="J175" s="5"/>
    </row>
    <row r="176" spans="1:10" x14ac:dyDescent="0.2">
      <c r="A176" s="5"/>
      <c r="B176" s="5"/>
      <c r="C176" s="5"/>
      <c r="D176" s="5"/>
      <c r="E176" s="5"/>
      <c r="F176" s="5"/>
      <c r="G176" s="5"/>
      <c r="H176" s="5"/>
      <c r="I176" s="5"/>
      <c r="J176" s="5"/>
    </row>
    <row r="177" spans="1:10" x14ac:dyDescent="0.2">
      <c r="A177" s="5"/>
      <c r="B177" s="5"/>
      <c r="C177" s="5"/>
      <c r="D177" s="5"/>
      <c r="E177" s="5"/>
      <c r="F177" s="5"/>
      <c r="G177" s="5"/>
      <c r="H177" s="5"/>
      <c r="I177" s="5"/>
      <c r="J177" s="5"/>
    </row>
    <row r="178" spans="1:10" x14ac:dyDescent="0.2">
      <c r="A178" s="5"/>
      <c r="B178" s="5"/>
      <c r="C178" s="5"/>
      <c r="D178" s="5"/>
      <c r="E178" s="5"/>
      <c r="F178" s="5"/>
      <c r="G178" s="5"/>
      <c r="H178" s="5"/>
      <c r="I178" s="5"/>
      <c r="J178" s="5"/>
    </row>
    <row r="179" spans="1:10" x14ac:dyDescent="0.2">
      <c r="A179" s="5"/>
      <c r="B179" s="5"/>
      <c r="C179" s="5"/>
      <c r="D179" s="5"/>
      <c r="E179" s="5"/>
      <c r="F179" s="5"/>
      <c r="G179" s="5"/>
      <c r="H179" s="5"/>
      <c r="I179" s="5"/>
      <c r="J179" s="5"/>
    </row>
    <row r="180" spans="1:10" x14ac:dyDescent="0.2">
      <c r="A180" s="5"/>
      <c r="B180" s="5"/>
      <c r="C180" s="5"/>
      <c r="D180" s="5"/>
      <c r="E180" s="5"/>
      <c r="F180" s="5"/>
      <c r="G180" s="5"/>
      <c r="H180" s="5"/>
      <c r="I180" s="5"/>
      <c r="J180" s="5"/>
    </row>
    <row r="181" spans="1:10" x14ac:dyDescent="0.2">
      <c r="A181" s="5"/>
      <c r="B181" s="5"/>
      <c r="C181" s="5"/>
      <c r="D181" s="5"/>
      <c r="E181" s="5"/>
      <c r="F181" s="5"/>
      <c r="G181" s="5"/>
      <c r="H181" s="5"/>
      <c r="I181" s="5"/>
      <c r="J181" s="5"/>
    </row>
    <row r="183" spans="1:10" x14ac:dyDescent="0.2">
      <c r="A183" s="5"/>
      <c r="B183" s="5"/>
      <c r="C183" s="5"/>
      <c r="D183" s="5"/>
      <c r="E183" s="5"/>
      <c r="F183" s="5"/>
      <c r="G183" s="5"/>
      <c r="H183" s="5"/>
      <c r="I183" s="5"/>
      <c r="J183" s="5"/>
    </row>
    <row r="184" spans="1:10" x14ac:dyDescent="0.2">
      <c r="A184" s="5"/>
      <c r="B184" s="5"/>
      <c r="C184" s="5"/>
      <c r="D184" s="5"/>
      <c r="E184" s="5"/>
      <c r="F184" s="5"/>
      <c r="G184" s="5"/>
      <c r="H184" s="5"/>
      <c r="I184" s="5"/>
      <c r="J184" s="5"/>
    </row>
    <row r="185" spans="1:10" x14ac:dyDescent="0.2">
      <c r="A185" s="5"/>
      <c r="B185" s="5"/>
      <c r="C185" s="5"/>
      <c r="D185" s="5"/>
      <c r="E185" s="5"/>
      <c r="F185" s="5"/>
      <c r="G185" s="5"/>
      <c r="H185" s="5"/>
      <c r="I185" s="5"/>
      <c r="J185" s="5"/>
    </row>
    <row r="186" spans="1:10" x14ac:dyDescent="0.2">
      <c r="A186" s="5"/>
      <c r="B186" s="5"/>
      <c r="C186" s="5"/>
      <c r="D186" s="5"/>
      <c r="E186" s="5"/>
      <c r="F186" s="5"/>
      <c r="G186" s="5"/>
      <c r="H186" s="5"/>
      <c r="I186" s="5"/>
      <c r="J186" s="5"/>
    </row>
    <row r="187" spans="1:10" x14ac:dyDescent="0.2">
      <c r="A187" s="5"/>
      <c r="B187" s="5"/>
      <c r="C187" s="5"/>
      <c r="D187" s="5"/>
      <c r="E187" s="5"/>
      <c r="F187" s="5"/>
      <c r="G187" s="5"/>
      <c r="H187" s="5"/>
      <c r="I187" s="5"/>
      <c r="J187" s="5"/>
    </row>
    <row r="188" spans="1:10" x14ac:dyDescent="0.2">
      <c r="A188" s="5"/>
      <c r="B188" s="5"/>
      <c r="C188" s="5"/>
      <c r="D188" s="5"/>
      <c r="E188" s="5"/>
      <c r="F188" s="5"/>
      <c r="G188" s="5"/>
      <c r="H188" s="5"/>
      <c r="I188" s="5"/>
      <c r="J188" s="5"/>
    </row>
    <row r="194" spans="1:10" x14ac:dyDescent="0.2">
      <c r="A194" s="5"/>
      <c r="B194" s="5"/>
      <c r="C194" s="5"/>
      <c r="D194" s="5"/>
      <c r="E194" s="5"/>
      <c r="F194" s="5"/>
      <c r="G194" s="5"/>
      <c r="H194" s="5"/>
      <c r="I194" s="5"/>
      <c r="J194" s="5"/>
    </row>
    <row r="196" spans="1:10" x14ac:dyDescent="0.2">
      <c r="A196" s="5"/>
      <c r="B196" s="5"/>
      <c r="C196" s="5"/>
      <c r="D196" s="5"/>
      <c r="E196" s="5"/>
      <c r="F196" s="5"/>
      <c r="G196" s="5"/>
      <c r="H196" s="5"/>
      <c r="I196" s="5"/>
      <c r="J196" s="5"/>
    </row>
    <row r="197" spans="1:10" x14ac:dyDescent="0.2">
      <c r="A197" s="5"/>
      <c r="B197" s="5"/>
      <c r="C197" s="5"/>
      <c r="D197" s="5"/>
      <c r="E197" s="5"/>
      <c r="F197" s="5"/>
      <c r="G197" s="5"/>
      <c r="H197" s="5"/>
      <c r="I197" s="5"/>
      <c r="J197" s="5"/>
    </row>
    <row r="198" spans="1:10" x14ac:dyDescent="0.2">
      <c r="A198" s="5"/>
      <c r="B198" s="5"/>
      <c r="C198" s="5"/>
      <c r="D198" s="5"/>
      <c r="E198" s="5"/>
      <c r="F198" s="5"/>
      <c r="G198" s="5"/>
      <c r="H198" s="5"/>
      <c r="I198" s="5"/>
      <c r="J198" s="5"/>
    </row>
    <row r="199" spans="1:10" x14ac:dyDescent="0.2">
      <c r="A199" s="5"/>
      <c r="B199" s="5"/>
      <c r="C199" s="5"/>
      <c r="D199" s="5"/>
      <c r="E199" s="5"/>
      <c r="F199" s="5"/>
      <c r="G199" s="5"/>
      <c r="H199" s="5"/>
      <c r="I199" s="5"/>
      <c r="J199" s="5"/>
    </row>
    <row r="200" spans="1:10" x14ac:dyDescent="0.2">
      <c r="A200" s="5"/>
      <c r="B200" s="5"/>
      <c r="C200" s="5"/>
      <c r="D200" s="5"/>
      <c r="E200" s="5"/>
      <c r="F200" s="5"/>
      <c r="G200" s="5"/>
      <c r="H200" s="5"/>
      <c r="I200" s="5"/>
      <c r="J200" s="5"/>
    </row>
    <row r="201" spans="1:10" x14ac:dyDescent="0.2">
      <c r="A201" s="5"/>
      <c r="B201" s="5"/>
      <c r="C201" s="5"/>
      <c r="D201" s="5"/>
      <c r="E201" s="5"/>
      <c r="F201" s="5"/>
      <c r="G201" s="5"/>
      <c r="H201" s="5"/>
      <c r="I201" s="5"/>
      <c r="J201" s="5"/>
    </row>
    <row r="203" spans="1:10" x14ac:dyDescent="0.2">
      <c r="A203" s="5"/>
      <c r="B203" s="5"/>
      <c r="C203" s="5"/>
      <c r="D203" s="5"/>
      <c r="E203" s="5"/>
      <c r="F203" s="5"/>
      <c r="G203" s="5"/>
      <c r="H203" s="5"/>
      <c r="I203" s="5"/>
      <c r="J203" s="5"/>
    </row>
    <row r="204" spans="1:10" x14ac:dyDescent="0.2">
      <c r="A204" s="5"/>
      <c r="B204" s="5"/>
      <c r="C204" s="5"/>
      <c r="D204" s="5"/>
      <c r="E204" s="5"/>
      <c r="F204" s="5"/>
      <c r="G204" s="5"/>
      <c r="H204" s="5"/>
      <c r="I204" s="5"/>
      <c r="J204" s="5"/>
    </row>
    <row r="205" spans="1:10" x14ac:dyDescent="0.2">
      <c r="A205" s="5"/>
      <c r="B205" s="5"/>
      <c r="C205" s="5"/>
      <c r="D205" s="5"/>
      <c r="E205" s="5"/>
      <c r="F205" s="5"/>
      <c r="G205" s="5"/>
      <c r="H205" s="5"/>
      <c r="I205" s="5"/>
      <c r="J205" s="5"/>
    </row>
    <row r="211" spans="1:10" x14ac:dyDescent="0.2">
      <c r="A211" s="5"/>
      <c r="B211" s="5"/>
      <c r="C211" s="5"/>
      <c r="D211" s="5"/>
      <c r="E211" s="5"/>
      <c r="F211" s="5"/>
      <c r="G211" s="5"/>
      <c r="H211" s="5"/>
      <c r="I211" s="5"/>
      <c r="J211" s="5"/>
    </row>
    <row r="212" spans="1:10" x14ac:dyDescent="0.2">
      <c r="A212" s="5"/>
      <c r="B212" s="5"/>
      <c r="C212" s="5"/>
      <c r="D212" s="5"/>
      <c r="E212" s="5"/>
      <c r="F212" s="5"/>
      <c r="G212" s="5"/>
      <c r="H212" s="5"/>
      <c r="I212" s="5"/>
      <c r="J212" s="5"/>
    </row>
    <row r="213" spans="1:10" x14ac:dyDescent="0.2">
      <c r="A213" s="5"/>
      <c r="B213" s="5"/>
      <c r="C213" s="5"/>
      <c r="D213" s="5"/>
      <c r="E213" s="5"/>
      <c r="F213" s="5"/>
      <c r="G213" s="5"/>
      <c r="H213" s="5"/>
      <c r="I213" s="5"/>
      <c r="J213" s="5"/>
    </row>
    <row r="214" spans="1:10" x14ac:dyDescent="0.2">
      <c r="A214" s="5"/>
      <c r="B214" s="5"/>
      <c r="C214" s="5"/>
      <c r="D214" s="5"/>
      <c r="E214" s="5"/>
      <c r="F214" s="5"/>
      <c r="G214" s="5"/>
      <c r="H214" s="5"/>
      <c r="I214" s="5"/>
      <c r="J214" s="5"/>
    </row>
    <row r="215" spans="1:10" x14ac:dyDescent="0.2">
      <c r="A215" s="5"/>
      <c r="B215" s="5"/>
      <c r="C215" s="5"/>
      <c r="D215" s="5"/>
      <c r="E215" s="5"/>
      <c r="F215" s="5"/>
      <c r="G215" s="5"/>
      <c r="H215" s="5"/>
      <c r="I215" s="5"/>
      <c r="J215" s="5"/>
    </row>
    <row r="216" spans="1:10" x14ac:dyDescent="0.2">
      <c r="A216" s="5"/>
      <c r="B216" s="5"/>
      <c r="C216" s="5"/>
      <c r="D216" s="5"/>
      <c r="E216" s="5"/>
      <c r="F216" s="5"/>
      <c r="G216" s="5"/>
      <c r="H216" s="5"/>
      <c r="I216" s="5"/>
      <c r="J216" s="5"/>
    </row>
    <row r="217" spans="1:10" x14ac:dyDescent="0.2">
      <c r="A217" s="5"/>
      <c r="B217" s="5"/>
      <c r="C217" s="5"/>
      <c r="D217" s="5"/>
      <c r="E217" s="5"/>
      <c r="F217" s="5"/>
      <c r="G217" s="5"/>
      <c r="H217" s="5"/>
      <c r="I217" s="5"/>
      <c r="J217" s="5"/>
    </row>
    <row r="218" spans="1:10" x14ac:dyDescent="0.2">
      <c r="A218" s="5"/>
      <c r="B218" s="5"/>
      <c r="C218" s="5"/>
      <c r="D218" s="5"/>
      <c r="E218" s="5"/>
      <c r="F218" s="5"/>
      <c r="G218" s="5"/>
      <c r="H218" s="5"/>
      <c r="I218" s="5"/>
      <c r="J218" s="5"/>
    </row>
    <row r="219" spans="1:10" x14ac:dyDescent="0.2">
      <c r="A219" s="5"/>
      <c r="B219" s="5"/>
      <c r="C219" s="5"/>
      <c r="D219" s="5"/>
      <c r="E219" s="5"/>
      <c r="F219" s="5"/>
      <c r="G219" s="5"/>
      <c r="H219" s="5"/>
      <c r="I219" s="5"/>
      <c r="J219" s="5"/>
    </row>
    <row r="220" spans="1:10" x14ac:dyDescent="0.2">
      <c r="A220" s="5"/>
      <c r="B220" s="5"/>
      <c r="C220" s="5"/>
      <c r="D220" s="5"/>
      <c r="E220" s="5"/>
      <c r="F220" s="5"/>
      <c r="G220" s="5"/>
      <c r="H220" s="5"/>
      <c r="I220" s="5"/>
      <c r="J220" s="5"/>
    </row>
    <row r="222" spans="1:10" x14ac:dyDescent="0.2">
      <c r="A222" s="5"/>
      <c r="B222" s="5"/>
      <c r="C222" s="5"/>
      <c r="D222" s="5"/>
      <c r="E222" s="5"/>
      <c r="F222" s="5"/>
      <c r="G222" s="5"/>
      <c r="H222" s="5"/>
      <c r="I222" s="5"/>
      <c r="J222" s="5"/>
    </row>
    <row r="223" spans="1:10" x14ac:dyDescent="0.2">
      <c r="A223" s="5"/>
      <c r="B223" s="5"/>
      <c r="C223" s="5"/>
      <c r="D223" s="5"/>
      <c r="E223" s="5"/>
      <c r="F223" s="5"/>
      <c r="G223" s="5"/>
      <c r="H223" s="5"/>
      <c r="I223" s="5"/>
      <c r="J223" s="5"/>
    </row>
    <row r="224" spans="1:10" x14ac:dyDescent="0.2">
      <c r="A224" s="5"/>
      <c r="B224" s="5"/>
      <c r="C224" s="5"/>
      <c r="D224" s="5"/>
      <c r="E224" s="5"/>
      <c r="F224" s="5"/>
      <c r="G224" s="5"/>
      <c r="H224" s="5"/>
      <c r="I224" s="5"/>
      <c r="J224" s="5"/>
    </row>
    <row r="225" spans="1:10" x14ac:dyDescent="0.2">
      <c r="A225" s="5"/>
      <c r="B225" s="5"/>
      <c r="C225" s="5"/>
      <c r="D225" s="5"/>
      <c r="E225" s="5"/>
      <c r="F225" s="5"/>
      <c r="G225" s="5"/>
      <c r="H225" s="5"/>
      <c r="I225" s="5"/>
      <c r="J225" s="5"/>
    </row>
    <row r="226" spans="1:10" x14ac:dyDescent="0.2">
      <c r="A226" s="5"/>
      <c r="B226" s="5"/>
      <c r="C226" s="5"/>
      <c r="D226" s="5"/>
      <c r="E226" s="5"/>
      <c r="F226" s="5"/>
      <c r="G226" s="5"/>
      <c r="H226" s="5"/>
      <c r="I226" s="5"/>
      <c r="J226" s="5"/>
    </row>
    <row r="227" spans="1:10" x14ac:dyDescent="0.2">
      <c r="A227" s="5"/>
      <c r="B227" s="5"/>
      <c r="C227" s="5"/>
      <c r="D227" s="5"/>
      <c r="E227" s="5"/>
      <c r="F227" s="5"/>
      <c r="G227" s="5"/>
      <c r="H227" s="5"/>
      <c r="I227" s="5"/>
      <c r="J227" s="5"/>
    </row>
    <row r="228" spans="1:10" x14ac:dyDescent="0.2">
      <c r="A228" s="5"/>
      <c r="B228" s="5"/>
      <c r="C228" s="5"/>
      <c r="D228" s="5"/>
      <c r="E228" s="5"/>
      <c r="F228" s="5"/>
      <c r="G228" s="5"/>
      <c r="H228" s="5"/>
      <c r="I228" s="5"/>
      <c r="J228" s="5"/>
    </row>
    <row r="229" spans="1:10" x14ac:dyDescent="0.2">
      <c r="A229" s="5"/>
      <c r="B229" s="5"/>
      <c r="C229" s="5"/>
      <c r="D229" s="5"/>
      <c r="E229" s="5"/>
      <c r="F229" s="5"/>
      <c r="G229" s="5"/>
      <c r="H229" s="5"/>
      <c r="I229" s="5"/>
      <c r="J229" s="5"/>
    </row>
    <row r="230" spans="1:10" x14ac:dyDescent="0.2">
      <c r="A230" s="5"/>
      <c r="B230" s="5"/>
      <c r="C230" s="5"/>
      <c r="D230" s="5"/>
      <c r="E230" s="5"/>
      <c r="F230" s="5"/>
      <c r="G230" s="5"/>
      <c r="H230" s="5"/>
      <c r="I230" s="5"/>
      <c r="J230" s="5"/>
    </row>
    <row r="231" spans="1:10" x14ac:dyDescent="0.2">
      <c r="A231" s="5"/>
      <c r="B231" s="5"/>
      <c r="C231" s="5"/>
      <c r="D231" s="5"/>
      <c r="E231" s="5"/>
      <c r="F231" s="5"/>
      <c r="G231" s="5"/>
      <c r="H231" s="5"/>
      <c r="I231" s="5"/>
      <c r="J231" s="5"/>
    </row>
    <row r="232" spans="1:10" x14ac:dyDescent="0.2">
      <c r="A232" s="5"/>
      <c r="B232" s="5"/>
      <c r="C232" s="5"/>
      <c r="D232" s="5"/>
      <c r="E232" s="5"/>
      <c r="F232" s="5"/>
      <c r="G232" s="5"/>
      <c r="H232" s="5"/>
      <c r="I232" s="5"/>
      <c r="J232" s="5"/>
    </row>
    <row r="233" spans="1:10" x14ac:dyDescent="0.2">
      <c r="A233" s="5"/>
      <c r="B233" s="5"/>
      <c r="C233" s="5"/>
      <c r="D233" s="5"/>
      <c r="E233" s="5"/>
      <c r="F233" s="5"/>
      <c r="G233" s="5"/>
      <c r="H233" s="5"/>
      <c r="I233" s="5"/>
      <c r="J233" s="5"/>
    </row>
    <row r="234" spans="1:10" x14ac:dyDescent="0.2">
      <c r="A234" s="5"/>
      <c r="B234" s="5"/>
      <c r="C234" s="5"/>
      <c r="D234" s="5"/>
      <c r="E234" s="5"/>
      <c r="F234" s="5"/>
      <c r="G234" s="5"/>
      <c r="H234" s="5"/>
      <c r="I234" s="5"/>
      <c r="J234" s="5"/>
    </row>
    <row r="235" spans="1:10" x14ac:dyDescent="0.2">
      <c r="A235" s="5"/>
      <c r="B235" s="5"/>
      <c r="C235" s="5"/>
      <c r="D235" s="5"/>
      <c r="E235" s="5"/>
      <c r="F235" s="5"/>
      <c r="G235" s="5"/>
      <c r="H235" s="5"/>
      <c r="I235" s="5"/>
      <c r="J235" s="5"/>
    </row>
    <row r="236" spans="1:10" x14ac:dyDescent="0.2">
      <c r="A236" s="5"/>
      <c r="B236" s="5"/>
      <c r="C236" s="5"/>
      <c r="D236" s="5"/>
      <c r="E236" s="5"/>
      <c r="F236" s="5"/>
      <c r="G236" s="5"/>
      <c r="H236" s="5"/>
      <c r="I236" s="5"/>
      <c r="J236" s="5"/>
    </row>
    <row r="240" spans="1:10" x14ac:dyDescent="0.2">
      <c r="A240" s="5"/>
      <c r="B240" s="5"/>
      <c r="C240" s="5"/>
      <c r="D240" s="5"/>
      <c r="E240" s="5"/>
      <c r="F240" s="5"/>
      <c r="G240" s="5"/>
      <c r="H240" s="5"/>
      <c r="I240" s="5"/>
      <c r="J240" s="5"/>
    </row>
    <row r="250" spans="1:10" x14ac:dyDescent="0.2">
      <c r="A250" s="5"/>
      <c r="B250" s="5"/>
      <c r="C250" s="5"/>
      <c r="D250" s="5"/>
      <c r="E250" s="5"/>
      <c r="F250" s="5"/>
      <c r="G250" s="5"/>
      <c r="H250" s="5"/>
      <c r="I250" s="5"/>
      <c r="J250" s="5"/>
    </row>
  </sheetData>
  <mergeCells count="22">
    <mergeCell ref="B44:I44"/>
    <mergeCell ref="H45:I45"/>
    <mergeCell ref="F47:F48"/>
    <mergeCell ref="E18:F18"/>
    <mergeCell ref="C29:E29"/>
    <mergeCell ref="C32:F32"/>
    <mergeCell ref="B33:F33"/>
    <mergeCell ref="A34:I34"/>
    <mergeCell ref="A43:I43"/>
    <mergeCell ref="E16:F16"/>
    <mergeCell ref="A2:D2"/>
    <mergeCell ref="E2:I2"/>
    <mergeCell ref="E3:I3"/>
    <mergeCell ref="E4:I4"/>
    <mergeCell ref="E5:I5"/>
    <mergeCell ref="C6:G6"/>
    <mergeCell ref="H6:I6"/>
    <mergeCell ref="E7:I7"/>
    <mergeCell ref="E11:F11"/>
    <mergeCell ref="E12:F12"/>
    <mergeCell ref="E13:F13"/>
    <mergeCell ref="H13:I13"/>
  </mergeCells>
  <printOptions horizontalCentered="1" verticalCentered="1"/>
  <pageMargins left="0.78740157480314965" right="0" top="0" bottom="0" header="0.51181102362204722" footer="0.51181102362204722"/>
  <pageSetup paperSize="9" scale="88" orientation="portrait" r:id="rId1"/>
  <headerFooter alignWithMargins="0"/>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topLeftCell="A10" zoomScaleNormal="100"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48</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242</v>
      </c>
      <c r="F4" s="396"/>
      <c r="G4" s="396"/>
      <c r="H4" s="396"/>
      <c r="I4" s="396"/>
    </row>
    <row r="5" spans="1:10" ht="7.5" customHeight="1" x14ac:dyDescent="0.3">
      <c r="A5" s="242"/>
      <c r="E5" s="395" t="s">
        <v>131</v>
      </c>
      <c r="F5" s="395"/>
      <c r="G5" s="395"/>
      <c r="H5" s="395"/>
      <c r="I5" s="395"/>
    </row>
    <row r="6" spans="1:10" ht="19.5" x14ac:dyDescent="0.4">
      <c r="A6" s="240" t="s">
        <v>40</v>
      </c>
      <c r="C6" s="401" t="s">
        <v>47</v>
      </c>
      <c r="D6" s="401"/>
      <c r="E6" s="401"/>
      <c r="F6" s="401"/>
      <c r="G6" s="401"/>
      <c r="H6" s="402" t="s">
        <v>243</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10130000</v>
      </c>
      <c r="F16" s="400"/>
      <c r="G16" s="258">
        <v>47509085.020000003</v>
      </c>
      <c r="H16" s="259">
        <v>47289354.310000002</v>
      </c>
      <c r="I16" s="259">
        <v>219730.71000000002</v>
      </c>
    </row>
    <row r="17" spans="1:10" ht="20.25" customHeight="1" x14ac:dyDescent="0.35">
      <c r="A17" s="255"/>
      <c r="E17" s="260"/>
      <c r="F17" s="260"/>
      <c r="G17" s="260"/>
      <c r="H17" s="260"/>
      <c r="I17" s="260"/>
    </row>
    <row r="18" spans="1:10" ht="19.5" x14ac:dyDescent="0.4">
      <c r="A18" s="257" t="s">
        <v>142</v>
      </c>
      <c r="B18" s="261"/>
      <c r="C18" s="261"/>
      <c r="D18" s="261"/>
      <c r="E18" s="399">
        <v>10133000</v>
      </c>
      <c r="F18" s="400"/>
      <c r="G18" s="258">
        <v>47664343.840000004</v>
      </c>
      <c r="H18" s="259">
        <v>47396399.210000001</v>
      </c>
      <c r="I18" s="259">
        <v>267944.63</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0</v>
      </c>
      <c r="H22" s="270">
        <v>0</v>
      </c>
      <c r="I22" s="270">
        <v>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155258.8200000003</v>
      </c>
      <c r="H24" s="273">
        <f>H18-H16-H22</f>
        <v>107044.89999999851</v>
      </c>
      <c r="I24" s="273">
        <f>I18-I16-I22</f>
        <v>48213.919999999984</v>
      </c>
      <c r="J24" s="274"/>
    </row>
    <row r="25" spans="1:10" s="275" customFormat="1" ht="18.95" customHeight="1" x14ac:dyDescent="0.3">
      <c r="A25" s="272" t="s">
        <v>146</v>
      </c>
      <c r="B25" s="272"/>
      <c r="C25" s="272"/>
      <c r="D25" s="272"/>
      <c r="E25" s="272"/>
      <c r="F25" s="272"/>
      <c r="G25" s="276">
        <f>G24-G26</f>
        <v>155258.8200000003</v>
      </c>
      <c r="H25" s="277">
        <f>H24-H26</f>
        <v>107044.89999999851</v>
      </c>
      <c r="I25" s="277">
        <f>I24-I26</f>
        <v>48213.919999999984</v>
      </c>
      <c r="J25" s="278"/>
    </row>
    <row r="26" spans="1:10" s="275" customFormat="1" ht="15" x14ac:dyDescent="0.3">
      <c r="A26" s="272" t="s">
        <v>147</v>
      </c>
      <c r="B26" s="272"/>
      <c r="C26" s="272"/>
      <c r="D26" s="272"/>
      <c r="E26" s="272"/>
      <c r="F26" s="272"/>
      <c r="G26" s="276">
        <f>H26+I26</f>
        <v>0</v>
      </c>
      <c r="H26" s="277">
        <v>0</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155258.82</v>
      </c>
      <c r="H29" s="281"/>
      <c r="I29" s="280"/>
      <c r="J29" s="282"/>
    </row>
    <row r="30" spans="1:10" s="275" customFormat="1" ht="18.75" x14ac:dyDescent="0.4">
      <c r="A30" s="284"/>
      <c r="B30" s="284"/>
      <c r="C30" s="285"/>
      <c r="D30" s="286"/>
      <c r="E30" s="287" t="s">
        <v>151</v>
      </c>
      <c r="F30" s="288" t="s">
        <v>152</v>
      </c>
      <c r="G30" s="289">
        <v>5000</v>
      </c>
      <c r="H30" s="281"/>
      <c r="I30" s="280"/>
    </row>
    <row r="31" spans="1:10" s="275" customFormat="1" ht="18.75" x14ac:dyDescent="0.4">
      <c r="A31" s="284"/>
      <c r="B31" s="284"/>
      <c r="C31" s="290"/>
      <c r="D31" s="286"/>
      <c r="E31" s="291"/>
      <c r="F31" s="288" t="s">
        <v>153</v>
      </c>
      <c r="G31" s="289">
        <v>150258.82</v>
      </c>
      <c r="H31" s="281"/>
      <c r="I31" s="280"/>
    </row>
    <row r="32" spans="1:10" s="275" customFormat="1" ht="18.75" x14ac:dyDescent="0.4">
      <c r="A32" s="284"/>
      <c r="B32" s="292"/>
      <c r="C32" s="390" t="s">
        <v>154</v>
      </c>
      <c r="D32" s="390"/>
      <c r="E32" s="390"/>
      <c r="F32" s="390"/>
      <c r="G32" s="283">
        <f>G26</f>
        <v>0</v>
      </c>
      <c r="H32" s="281"/>
      <c r="I32" s="280"/>
    </row>
    <row r="33" spans="1:10" ht="20.25" customHeight="1" x14ac:dyDescent="0.3">
      <c r="A33" s="293"/>
      <c r="B33" s="391" t="s">
        <v>323</v>
      </c>
      <c r="C33" s="391"/>
      <c r="D33" s="391"/>
      <c r="E33" s="391"/>
      <c r="F33" s="391"/>
      <c r="G33" s="58">
        <v>0</v>
      </c>
      <c r="H33" s="293"/>
      <c r="I33" s="293"/>
      <c r="J33" s="133"/>
    </row>
    <row r="34" spans="1:10" ht="38.25" customHeight="1" x14ac:dyDescent="0.2">
      <c r="A34" s="392"/>
      <c r="B34" s="392"/>
      <c r="C34" s="392"/>
      <c r="D34" s="392"/>
      <c r="E34" s="392"/>
      <c r="F34" s="392"/>
      <c r="G34" s="392"/>
      <c r="H34" s="392"/>
      <c r="I34" s="392"/>
      <c r="J34" s="13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28000</v>
      </c>
      <c r="G37" s="300">
        <v>27324</v>
      </c>
      <c r="H37" s="301"/>
      <c r="I37" s="302">
        <v>0.97585714285714287</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3180521</v>
      </c>
      <c r="G41" s="300">
        <v>3180521</v>
      </c>
      <c r="H41" s="301"/>
      <c r="I41" s="302">
        <v>1</v>
      </c>
      <c r="J41" s="138"/>
    </row>
    <row r="42" spans="1:10" ht="16.5" x14ac:dyDescent="0.35">
      <c r="A42" s="298" t="s">
        <v>164</v>
      </c>
      <c r="B42" s="255"/>
      <c r="C42" s="255"/>
      <c r="D42" s="248"/>
      <c r="E42" s="248"/>
      <c r="F42" s="300">
        <v>0</v>
      </c>
      <c r="G42" s="300">
        <v>0</v>
      </c>
      <c r="H42" s="301"/>
      <c r="I42" s="302" t="s">
        <v>233</v>
      </c>
      <c r="J42" s="138"/>
    </row>
    <row r="43" spans="1:10" hidden="1" x14ac:dyDescent="0.2">
      <c r="A43" s="385" t="s">
        <v>165</v>
      </c>
      <c r="B43" s="386"/>
      <c r="C43" s="386"/>
      <c r="D43" s="386"/>
      <c r="E43" s="386"/>
      <c r="F43" s="386"/>
      <c r="G43" s="386"/>
      <c r="H43" s="386"/>
      <c r="I43" s="386"/>
      <c r="J43" s="138"/>
    </row>
    <row r="44" spans="1:10" ht="27"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113182</v>
      </c>
      <c r="F50" s="329">
        <v>1000</v>
      </c>
      <c r="G50" s="330">
        <v>59600</v>
      </c>
      <c r="H50" s="330">
        <f>E50+F50-G50</f>
        <v>54582</v>
      </c>
      <c r="I50" s="331">
        <v>54582</v>
      </c>
      <c r="J50" s="332"/>
    </row>
    <row r="51" spans="1:10" x14ac:dyDescent="0.2">
      <c r="A51" s="333"/>
      <c r="B51" s="334"/>
      <c r="C51" s="334" t="s">
        <v>2</v>
      </c>
      <c r="D51" s="334"/>
      <c r="E51" s="335">
        <v>277938.87</v>
      </c>
      <c r="F51" s="336">
        <v>375770</v>
      </c>
      <c r="G51" s="337">
        <v>359082.95</v>
      </c>
      <c r="H51" s="337">
        <f>E51+F51-G51</f>
        <v>294625.91999999998</v>
      </c>
      <c r="I51" s="338">
        <v>292184.92</v>
      </c>
      <c r="J51" s="332"/>
    </row>
    <row r="52" spans="1:10" x14ac:dyDescent="0.2">
      <c r="A52" s="333"/>
      <c r="B52" s="334"/>
      <c r="C52" s="334" t="s">
        <v>153</v>
      </c>
      <c r="D52" s="334"/>
      <c r="E52" s="335">
        <v>1742854.05</v>
      </c>
      <c r="F52" s="336">
        <v>4546.32</v>
      </c>
      <c r="G52" s="337">
        <v>0</v>
      </c>
      <c r="H52" s="337">
        <f>E52+F52-G52</f>
        <v>1747400.37</v>
      </c>
      <c r="I52" s="338">
        <v>1747400.3699999999</v>
      </c>
      <c r="J52" s="332"/>
    </row>
    <row r="53" spans="1:10" x14ac:dyDescent="0.2">
      <c r="A53" s="333"/>
      <c r="B53" s="334"/>
      <c r="C53" s="334" t="s">
        <v>174</v>
      </c>
      <c r="D53" s="334"/>
      <c r="E53" s="335">
        <v>3030865.68</v>
      </c>
      <c r="F53" s="336">
        <v>4014096.99</v>
      </c>
      <c r="G53" s="337">
        <v>5241457.93</v>
      </c>
      <c r="H53" s="337">
        <f>E53+F53-G53</f>
        <v>1803504.7400000002</v>
      </c>
      <c r="I53" s="338">
        <v>1803504.74</v>
      </c>
      <c r="J53" s="332"/>
    </row>
    <row r="54" spans="1:10" ht="18.75" thickBot="1" x14ac:dyDescent="0.4">
      <c r="A54" s="339" t="s">
        <v>0</v>
      </c>
      <c r="B54" s="340"/>
      <c r="C54" s="340"/>
      <c r="D54" s="340"/>
      <c r="E54" s="341">
        <f>E50+E51+E52+E53</f>
        <v>5164840.5999999996</v>
      </c>
      <c r="F54" s="342">
        <f>F50+F51+F52+F53</f>
        <v>4395413.3100000005</v>
      </c>
      <c r="G54" s="343">
        <f>G50+G51+G52+G53</f>
        <v>5660140.8799999999</v>
      </c>
      <c r="H54" s="343">
        <f>H50+H51+H52+H53</f>
        <v>3900113.0300000003</v>
      </c>
      <c r="I54" s="344">
        <f>SUM(I50:I53)</f>
        <v>3897672.03</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E13:F13"/>
    <mergeCell ref="H13:I13"/>
    <mergeCell ref="E16:F16"/>
    <mergeCell ref="E18:F18"/>
    <mergeCell ref="C6:G6"/>
    <mergeCell ref="H6:I6"/>
    <mergeCell ref="E7:I7"/>
    <mergeCell ref="E11:F11"/>
    <mergeCell ref="E12:F12"/>
    <mergeCell ref="A2:D2"/>
    <mergeCell ref="E2:I2"/>
    <mergeCell ref="E3:I3"/>
    <mergeCell ref="E4:I4"/>
    <mergeCell ref="E5:I5"/>
    <mergeCell ref="A43:I43"/>
    <mergeCell ref="B44:I44"/>
    <mergeCell ref="H45:I45"/>
    <mergeCell ref="F47:F48"/>
    <mergeCell ref="C29:E29"/>
    <mergeCell ref="C32:F32"/>
    <mergeCell ref="B33:F33"/>
    <mergeCell ref="A34:I34"/>
  </mergeCells>
  <printOptions horizontalCentered="1"/>
  <pageMargins left="0.78740157480314965" right="0" top="0.59055118110236227" bottom="0.59055118110236227" header="0.51181102362204722" footer="0.51181102362204722"/>
  <pageSetup paperSize="9" scale="83" firstPageNumber="272"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topLeftCell="A3" zoomScaleNormal="100"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50</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244</v>
      </c>
      <c r="F4" s="396"/>
      <c r="G4" s="396"/>
      <c r="H4" s="396"/>
      <c r="I4" s="396"/>
    </row>
    <row r="5" spans="1:10" ht="7.5" customHeight="1" x14ac:dyDescent="0.3">
      <c r="A5" s="242"/>
      <c r="E5" s="395" t="s">
        <v>131</v>
      </c>
      <c r="F5" s="395"/>
      <c r="G5" s="395"/>
      <c r="H5" s="395"/>
      <c r="I5" s="395"/>
    </row>
    <row r="6" spans="1:10" ht="19.5" x14ac:dyDescent="0.4">
      <c r="A6" s="240" t="s">
        <v>40</v>
      </c>
      <c r="C6" s="401">
        <v>61989789</v>
      </c>
      <c r="D6" s="401"/>
      <c r="E6" s="401"/>
      <c r="F6" s="401"/>
      <c r="G6" s="401"/>
      <c r="H6" s="402" t="s">
        <v>245</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1056000</v>
      </c>
      <c r="F16" s="400"/>
      <c r="G16" s="258">
        <v>9461184.4900000002</v>
      </c>
      <c r="H16" s="259">
        <v>9444819.4900000002</v>
      </c>
      <c r="I16" s="259">
        <v>16365</v>
      </c>
    </row>
    <row r="17" spans="1:10" ht="20.25" customHeight="1" x14ac:dyDescent="0.35">
      <c r="A17" s="255"/>
      <c r="E17" s="260"/>
      <c r="F17" s="260"/>
      <c r="G17" s="260"/>
      <c r="H17" s="260"/>
      <c r="I17" s="260"/>
    </row>
    <row r="18" spans="1:10" ht="19.5" x14ac:dyDescent="0.4">
      <c r="A18" s="257" t="s">
        <v>142</v>
      </c>
      <c r="B18" s="261"/>
      <c r="C18" s="261"/>
      <c r="D18" s="261"/>
      <c r="E18" s="399">
        <v>1087000</v>
      </c>
      <c r="F18" s="400"/>
      <c r="G18" s="258">
        <v>9562757.4000000004</v>
      </c>
      <c r="H18" s="259">
        <v>9512921.4000000004</v>
      </c>
      <c r="I18" s="259">
        <v>49836</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0</v>
      </c>
      <c r="H22" s="270">
        <v>0</v>
      </c>
      <c r="I22" s="270">
        <v>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101572.91000000015</v>
      </c>
      <c r="H24" s="273">
        <f>H18-H16-H22</f>
        <v>68101.910000000149</v>
      </c>
      <c r="I24" s="273">
        <f>I18-I16-I22</f>
        <v>33471</v>
      </c>
      <c r="J24" s="274"/>
    </row>
    <row r="25" spans="1:10" s="275" customFormat="1" ht="18.95" customHeight="1" x14ac:dyDescent="0.3">
      <c r="A25" s="272" t="s">
        <v>146</v>
      </c>
      <c r="B25" s="272"/>
      <c r="C25" s="272"/>
      <c r="D25" s="272"/>
      <c r="E25" s="272"/>
      <c r="F25" s="272"/>
      <c r="G25" s="276">
        <f>G24-G26</f>
        <v>101572.91000000015</v>
      </c>
      <c r="H25" s="277">
        <f>H24-H26</f>
        <v>68101.910000000149</v>
      </c>
      <c r="I25" s="277">
        <f>I24-I26</f>
        <v>33471</v>
      </c>
      <c r="J25" s="278"/>
    </row>
    <row r="26" spans="1:10" s="275" customFormat="1" ht="15" x14ac:dyDescent="0.3">
      <c r="A26" s="272" t="s">
        <v>147</v>
      </c>
      <c r="B26" s="272"/>
      <c r="C26" s="272"/>
      <c r="D26" s="272"/>
      <c r="E26" s="272"/>
      <c r="F26" s="272"/>
      <c r="G26" s="276">
        <f>H26+I26</f>
        <v>0</v>
      </c>
      <c r="H26" s="277">
        <v>0</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101572.91</v>
      </c>
      <c r="H29" s="281"/>
      <c r="I29" s="280"/>
      <c r="J29" s="282"/>
    </row>
    <row r="30" spans="1:10" s="275" customFormat="1" ht="18.75" x14ac:dyDescent="0.4">
      <c r="A30" s="284"/>
      <c r="B30" s="284"/>
      <c r="C30" s="285"/>
      <c r="D30" s="286"/>
      <c r="E30" s="287" t="s">
        <v>151</v>
      </c>
      <c r="F30" s="288" t="s">
        <v>152</v>
      </c>
      <c r="G30" s="289">
        <v>0</v>
      </c>
      <c r="H30" s="281"/>
      <c r="I30" s="280"/>
    </row>
    <row r="31" spans="1:10" s="275" customFormat="1" ht="18.75" x14ac:dyDescent="0.4">
      <c r="A31" s="284"/>
      <c r="B31" s="284"/>
      <c r="C31" s="290"/>
      <c r="D31" s="286"/>
      <c r="E31" s="291"/>
      <c r="F31" s="288" t="s">
        <v>153</v>
      </c>
      <c r="G31" s="289">
        <v>101572.91</v>
      </c>
      <c r="H31" s="281"/>
      <c r="I31" s="280"/>
    </row>
    <row r="32" spans="1:10" s="275" customFormat="1" ht="18.75" x14ac:dyDescent="0.4">
      <c r="A32" s="284"/>
      <c r="B32" s="292"/>
      <c r="C32" s="390" t="s">
        <v>154</v>
      </c>
      <c r="D32" s="390"/>
      <c r="E32" s="390"/>
      <c r="F32" s="390"/>
      <c r="G32" s="283">
        <f>G26</f>
        <v>0</v>
      </c>
      <c r="H32" s="281"/>
      <c r="I32" s="280"/>
    </row>
    <row r="33" spans="1:10" ht="20.25" customHeight="1" x14ac:dyDescent="0.3">
      <c r="A33" s="293"/>
      <c r="B33" s="391" t="s">
        <v>323</v>
      </c>
      <c r="C33" s="391"/>
      <c r="D33" s="391"/>
      <c r="E33" s="391"/>
      <c r="F33" s="391"/>
      <c r="G33" s="58">
        <v>0</v>
      </c>
      <c r="H33" s="293"/>
      <c r="I33" s="293"/>
      <c r="J33" s="133"/>
    </row>
    <row r="34" spans="1:10" ht="38.25" customHeight="1" x14ac:dyDescent="0.2">
      <c r="A34" s="392"/>
      <c r="B34" s="392"/>
      <c r="C34" s="392"/>
      <c r="D34" s="392"/>
      <c r="E34" s="392"/>
      <c r="F34" s="392"/>
      <c r="G34" s="392"/>
      <c r="H34" s="392"/>
      <c r="I34" s="392"/>
      <c r="J34" s="13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0</v>
      </c>
      <c r="G37" s="300">
        <v>0</v>
      </c>
      <c r="H37" s="301"/>
      <c r="I37" s="302" t="s">
        <v>233</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142920</v>
      </c>
      <c r="G41" s="300">
        <v>142920</v>
      </c>
      <c r="H41" s="301"/>
      <c r="I41" s="302">
        <v>1</v>
      </c>
      <c r="J41" s="138"/>
    </row>
    <row r="42" spans="1:10" ht="16.5" x14ac:dyDescent="0.35">
      <c r="A42" s="298" t="s">
        <v>164</v>
      </c>
      <c r="B42" s="255"/>
      <c r="C42" s="255"/>
      <c r="D42" s="248"/>
      <c r="E42" s="248"/>
      <c r="F42" s="300">
        <v>0</v>
      </c>
      <c r="G42" s="300">
        <v>0</v>
      </c>
      <c r="H42" s="301"/>
      <c r="I42" s="302" t="s">
        <v>233</v>
      </c>
      <c r="J42" s="138"/>
    </row>
    <row r="43" spans="1:10" hidden="1" x14ac:dyDescent="0.2">
      <c r="A43" s="385" t="s">
        <v>165</v>
      </c>
      <c r="B43" s="386"/>
      <c r="C43" s="386"/>
      <c r="D43" s="386"/>
      <c r="E43" s="386"/>
      <c r="F43" s="386"/>
      <c r="G43" s="386"/>
      <c r="H43" s="386"/>
      <c r="I43" s="386"/>
      <c r="J43" s="138"/>
    </row>
    <row r="44" spans="1:10" ht="27"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5300</v>
      </c>
      <c r="F50" s="329">
        <v>0</v>
      </c>
      <c r="G50" s="330">
        <v>0</v>
      </c>
      <c r="H50" s="330">
        <f>E50+F50-G50</f>
        <v>5300</v>
      </c>
      <c r="I50" s="331">
        <v>5300</v>
      </c>
      <c r="J50" s="332"/>
    </row>
    <row r="51" spans="1:10" x14ac:dyDescent="0.2">
      <c r="A51" s="333"/>
      <c r="B51" s="334"/>
      <c r="C51" s="334" t="s">
        <v>2</v>
      </c>
      <c r="D51" s="334"/>
      <c r="E51" s="335">
        <v>52694.07</v>
      </c>
      <c r="F51" s="336">
        <v>91348</v>
      </c>
      <c r="G51" s="337">
        <v>65029</v>
      </c>
      <c r="H51" s="337">
        <f>E51+F51-G51</f>
        <v>79013.070000000007</v>
      </c>
      <c r="I51" s="338">
        <v>66998.070000000007</v>
      </c>
      <c r="J51" s="332"/>
    </row>
    <row r="52" spans="1:10" x14ac:dyDescent="0.2">
      <c r="A52" s="333"/>
      <c r="B52" s="334"/>
      <c r="C52" s="334" t="s">
        <v>153</v>
      </c>
      <c r="D52" s="334"/>
      <c r="E52" s="335">
        <v>88810.880000000005</v>
      </c>
      <c r="F52" s="336">
        <v>59959.08</v>
      </c>
      <c r="G52" s="337">
        <v>0</v>
      </c>
      <c r="H52" s="337">
        <f>E52+F52-G52</f>
        <v>148769.96000000002</v>
      </c>
      <c r="I52" s="338">
        <v>148769.96</v>
      </c>
      <c r="J52" s="332"/>
    </row>
    <row r="53" spans="1:10" x14ac:dyDescent="0.2">
      <c r="A53" s="333"/>
      <c r="B53" s="334"/>
      <c r="C53" s="334" t="s">
        <v>174</v>
      </c>
      <c r="D53" s="334"/>
      <c r="E53" s="335">
        <v>96514.26</v>
      </c>
      <c r="F53" s="336">
        <v>184566.16</v>
      </c>
      <c r="G53" s="337">
        <v>142920</v>
      </c>
      <c r="H53" s="337">
        <f>E53+F53-G53</f>
        <v>138160.41999999998</v>
      </c>
      <c r="I53" s="338">
        <v>138160.42000000001</v>
      </c>
      <c r="J53" s="332"/>
    </row>
    <row r="54" spans="1:10" ht="18.75" thickBot="1" x14ac:dyDescent="0.4">
      <c r="A54" s="339" t="s">
        <v>0</v>
      </c>
      <c r="B54" s="340"/>
      <c r="C54" s="340"/>
      <c r="D54" s="340"/>
      <c r="E54" s="341">
        <f>E50+E51+E52+E53</f>
        <v>243319.21000000002</v>
      </c>
      <c r="F54" s="342">
        <f>F50+F51+F52+F53</f>
        <v>335873.24</v>
      </c>
      <c r="G54" s="343">
        <f>G50+G51+G52+G53</f>
        <v>207949</v>
      </c>
      <c r="H54" s="343">
        <f>H50+H51+H52+H53</f>
        <v>371243.45</v>
      </c>
      <c r="I54" s="344">
        <f>SUM(I50:I53)</f>
        <v>359228.45</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E13:F13"/>
    <mergeCell ref="H13:I13"/>
    <mergeCell ref="E16:F16"/>
    <mergeCell ref="E18:F18"/>
    <mergeCell ref="C6:G6"/>
    <mergeCell ref="H6:I6"/>
    <mergeCell ref="E7:I7"/>
    <mergeCell ref="E11:F11"/>
    <mergeCell ref="E12:F12"/>
    <mergeCell ref="A2:D2"/>
    <mergeCell ref="E2:I2"/>
    <mergeCell ref="E3:I3"/>
    <mergeCell ref="E4:I4"/>
    <mergeCell ref="E5:I5"/>
    <mergeCell ref="A43:I43"/>
    <mergeCell ref="B44:I44"/>
    <mergeCell ref="H45:I45"/>
    <mergeCell ref="F47:F48"/>
    <mergeCell ref="C29:E29"/>
    <mergeCell ref="C32:F32"/>
    <mergeCell ref="B33:F33"/>
    <mergeCell ref="A34:I34"/>
  </mergeCells>
  <printOptions horizontalCentered="1"/>
  <pageMargins left="0.78740157480314965" right="0" top="0.59055118110236227" bottom="0.59055118110236227" header="0.51181102362204722" footer="0.51181102362204722"/>
  <pageSetup paperSize="9" scale="83" firstPageNumber="273"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topLeftCell="A19" zoomScaleNormal="100"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52</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246</v>
      </c>
      <c r="F4" s="396"/>
      <c r="G4" s="396"/>
      <c r="H4" s="396"/>
      <c r="I4" s="396"/>
    </row>
    <row r="5" spans="1:10" ht="7.5" customHeight="1" x14ac:dyDescent="0.3">
      <c r="A5" s="242"/>
      <c r="E5" s="395" t="s">
        <v>131</v>
      </c>
      <c r="F5" s="395"/>
      <c r="G5" s="395"/>
      <c r="H5" s="395"/>
      <c r="I5" s="395"/>
    </row>
    <row r="6" spans="1:10" ht="19.5" x14ac:dyDescent="0.4">
      <c r="A6" s="240" t="s">
        <v>40</v>
      </c>
      <c r="C6" s="401">
        <v>61989762</v>
      </c>
      <c r="D6" s="401"/>
      <c r="E6" s="401"/>
      <c r="F6" s="401"/>
      <c r="G6" s="401"/>
      <c r="H6" s="402" t="s">
        <v>247</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1016000</v>
      </c>
      <c r="F16" s="400"/>
      <c r="G16" s="258">
        <v>7348918.7500000009</v>
      </c>
      <c r="H16" s="259">
        <v>7347924.7500000009</v>
      </c>
      <c r="I16" s="259">
        <v>994</v>
      </c>
    </row>
    <row r="17" spans="1:10" ht="20.25" customHeight="1" x14ac:dyDescent="0.35">
      <c r="A17" s="255"/>
      <c r="E17" s="260"/>
      <c r="F17" s="260"/>
      <c r="G17" s="260"/>
      <c r="H17" s="260"/>
      <c r="I17" s="260"/>
    </row>
    <row r="18" spans="1:10" ht="19.5" x14ac:dyDescent="0.4">
      <c r="A18" s="257" t="s">
        <v>142</v>
      </c>
      <c r="B18" s="261"/>
      <c r="C18" s="261"/>
      <c r="D18" s="261"/>
      <c r="E18" s="399">
        <v>1030000</v>
      </c>
      <c r="F18" s="400"/>
      <c r="G18" s="258">
        <v>7408260.1600000001</v>
      </c>
      <c r="H18" s="259">
        <v>7370260.1600000001</v>
      </c>
      <c r="I18" s="259">
        <v>38000</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0</v>
      </c>
      <c r="H22" s="270">
        <v>0</v>
      </c>
      <c r="I22" s="270">
        <v>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59341.409999999218</v>
      </c>
      <c r="H24" s="273">
        <f>H18-H16-H22</f>
        <v>22335.409999999218</v>
      </c>
      <c r="I24" s="273">
        <f>I18-I16-I22</f>
        <v>37006</v>
      </c>
      <c r="J24" s="274"/>
    </row>
    <row r="25" spans="1:10" s="275" customFormat="1" ht="18.95" customHeight="1" x14ac:dyDescent="0.3">
      <c r="A25" s="272" t="s">
        <v>146</v>
      </c>
      <c r="B25" s="272"/>
      <c r="C25" s="272"/>
      <c r="D25" s="272"/>
      <c r="E25" s="272"/>
      <c r="F25" s="272"/>
      <c r="G25" s="276">
        <f>G24-G26</f>
        <v>59341.409999999218</v>
      </c>
      <c r="H25" s="277">
        <f>H24-H26</f>
        <v>22335.409999999218</v>
      </c>
      <c r="I25" s="277">
        <f>I24-I26</f>
        <v>37006</v>
      </c>
      <c r="J25" s="278"/>
    </row>
    <row r="26" spans="1:10" s="275" customFormat="1" ht="15" x14ac:dyDescent="0.3">
      <c r="A26" s="272" t="s">
        <v>147</v>
      </c>
      <c r="B26" s="272"/>
      <c r="C26" s="272"/>
      <c r="D26" s="272"/>
      <c r="E26" s="272"/>
      <c r="F26" s="272"/>
      <c r="G26" s="276">
        <f>H26+I26</f>
        <v>0</v>
      </c>
      <c r="H26" s="277">
        <v>0</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59341.41</v>
      </c>
      <c r="H29" s="281"/>
      <c r="I29" s="280"/>
      <c r="J29" s="282"/>
    </row>
    <row r="30" spans="1:10" s="275" customFormat="1" ht="18.75" x14ac:dyDescent="0.4">
      <c r="A30" s="284"/>
      <c r="B30" s="284"/>
      <c r="C30" s="285"/>
      <c r="D30" s="286"/>
      <c r="E30" s="287" t="s">
        <v>151</v>
      </c>
      <c r="F30" s="288" t="s">
        <v>152</v>
      </c>
      <c r="G30" s="289">
        <v>0</v>
      </c>
      <c r="H30" s="281"/>
      <c r="I30" s="280"/>
    </row>
    <row r="31" spans="1:10" s="275" customFormat="1" ht="18.75" x14ac:dyDescent="0.4">
      <c r="A31" s="284"/>
      <c r="B31" s="284"/>
      <c r="C31" s="290"/>
      <c r="D31" s="286"/>
      <c r="E31" s="291"/>
      <c r="F31" s="288" t="s">
        <v>153</v>
      </c>
      <c r="G31" s="289">
        <v>59341.41</v>
      </c>
      <c r="H31" s="281"/>
      <c r="I31" s="280"/>
    </row>
    <row r="32" spans="1:10" s="275" customFormat="1" ht="18.75" x14ac:dyDescent="0.4">
      <c r="A32" s="284"/>
      <c r="B32" s="292"/>
      <c r="C32" s="390" t="s">
        <v>154</v>
      </c>
      <c r="D32" s="390"/>
      <c r="E32" s="390"/>
      <c r="F32" s="390"/>
      <c r="G32" s="283">
        <f>G26</f>
        <v>0</v>
      </c>
      <c r="H32" s="281"/>
      <c r="I32" s="280"/>
    </row>
    <row r="33" spans="1:10" ht="20.25" customHeight="1" x14ac:dyDescent="0.3">
      <c r="A33" s="293"/>
      <c r="B33" s="391" t="s">
        <v>323</v>
      </c>
      <c r="C33" s="391"/>
      <c r="D33" s="391"/>
      <c r="E33" s="391"/>
      <c r="F33" s="391"/>
      <c r="G33" s="58">
        <v>0</v>
      </c>
      <c r="H33" s="293"/>
      <c r="I33" s="293"/>
      <c r="J33" s="133"/>
    </row>
    <row r="34" spans="1:10" ht="38.25" customHeight="1" x14ac:dyDescent="0.2">
      <c r="A34" s="392"/>
      <c r="B34" s="392"/>
      <c r="C34" s="392"/>
      <c r="D34" s="392"/>
      <c r="E34" s="392"/>
      <c r="F34" s="392"/>
      <c r="G34" s="392"/>
      <c r="H34" s="392"/>
      <c r="I34" s="392"/>
      <c r="J34" s="13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0</v>
      </c>
      <c r="G37" s="300">
        <v>0</v>
      </c>
      <c r="H37" s="301"/>
      <c r="I37" s="302" t="s">
        <v>233</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42278</v>
      </c>
      <c r="G41" s="300">
        <v>42278</v>
      </c>
      <c r="H41" s="301"/>
      <c r="I41" s="302">
        <v>1</v>
      </c>
      <c r="J41" s="138"/>
    </row>
    <row r="42" spans="1:10" ht="16.5" x14ac:dyDescent="0.35">
      <c r="A42" s="298" t="s">
        <v>164</v>
      </c>
      <c r="B42" s="255"/>
      <c r="C42" s="255"/>
      <c r="D42" s="248"/>
      <c r="E42" s="248"/>
      <c r="F42" s="300">
        <v>0</v>
      </c>
      <c r="G42" s="300">
        <v>0</v>
      </c>
      <c r="H42" s="301"/>
      <c r="I42" s="302" t="s">
        <v>233</v>
      </c>
      <c r="J42" s="138"/>
    </row>
    <row r="43" spans="1:10" hidden="1" x14ac:dyDescent="0.2">
      <c r="A43" s="385" t="s">
        <v>165</v>
      </c>
      <c r="B43" s="386"/>
      <c r="C43" s="386"/>
      <c r="D43" s="386"/>
      <c r="E43" s="386"/>
      <c r="F43" s="386"/>
      <c r="G43" s="386"/>
      <c r="H43" s="386"/>
      <c r="I43" s="386"/>
      <c r="J43" s="138"/>
    </row>
    <row r="44" spans="1:10" ht="27"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18500</v>
      </c>
      <c r="F50" s="329">
        <v>21500</v>
      </c>
      <c r="G50" s="330">
        <v>0</v>
      </c>
      <c r="H50" s="330">
        <f>E50+F50-G50</f>
        <v>40000</v>
      </c>
      <c r="I50" s="331">
        <v>40000</v>
      </c>
      <c r="J50" s="332"/>
    </row>
    <row r="51" spans="1:10" x14ac:dyDescent="0.2">
      <c r="A51" s="333"/>
      <c r="B51" s="334"/>
      <c r="C51" s="334" t="s">
        <v>2</v>
      </c>
      <c r="D51" s="334"/>
      <c r="E51" s="335">
        <v>2977.06</v>
      </c>
      <c r="F51" s="336">
        <v>50964.69</v>
      </c>
      <c r="G51" s="337">
        <v>31465</v>
      </c>
      <c r="H51" s="337">
        <f>E51+F51-G51</f>
        <v>22476.75</v>
      </c>
      <c r="I51" s="338">
        <v>16312.08</v>
      </c>
      <c r="J51" s="332"/>
    </row>
    <row r="52" spans="1:10" x14ac:dyDescent="0.2">
      <c r="A52" s="333"/>
      <c r="B52" s="334"/>
      <c r="C52" s="334" t="s">
        <v>153</v>
      </c>
      <c r="D52" s="334"/>
      <c r="E52" s="335">
        <v>8346.15</v>
      </c>
      <c r="F52" s="336">
        <v>98435.09</v>
      </c>
      <c r="G52" s="337">
        <v>87525.66</v>
      </c>
      <c r="H52" s="337">
        <f>E52+F52-G52</f>
        <v>19255.579999999987</v>
      </c>
      <c r="I52" s="338">
        <v>19255.579999999998</v>
      </c>
      <c r="J52" s="332"/>
    </row>
    <row r="53" spans="1:10" x14ac:dyDescent="0.2">
      <c r="A53" s="333"/>
      <c r="B53" s="334"/>
      <c r="C53" s="334" t="s">
        <v>174</v>
      </c>
      <c r="D53" s="334"/>
      <c r="E53" s="335">
        <v>34915</v>
      </c>
      <c r="F53" s="336">
        <v>49272</v>
      </c>
      <c r="G53" s="337">
        <v>42278</v>
      </c>
      <c r="H53" s="337">
        <f>E53+F53-G53</f>
        <v>41909</v>
      </c>
      <c r="I53" s="338">
        <v>41909</v>
      </c>
      <c r="J53" s="332"/>
    </row>
    <row r="54" spans="1:10" ht="18.75" thickBot="1" x14ac:dyDescent="0.4">
      <c r="A54" s="339" t="s">
        <v>0</v>
      </c>
      <c r="B54" s="340"/>
      <c r="C54" s="340"/>
      <c r="D54" s="340"/>
      <c r="E54" s="341">
        <f>E50+E51+E52+E53</f>
        <v>64738.21</v>
      </c>
      <c r="F54" s="342">
        <f>F50+F51+F52+F53</f>
        <v>220171.78</v>
      </c>
      <c r="G54" s="343">
        <f>G50+G51+G52+G53</f>
        <v>161268.66</v>
      </c>
      <c r="H54" s="343">
        <f>H50+H51+H52+H53</f>
        <v>123641.32999999999</v>
      </c>
      <c r="I54" s="344">
        <f>SUM(I50:I53)</f>
        <v>117476.66</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E13:F13"/>
    <mergeCell ref="H13:I13"/>
    <mergeCell ref="E16:F16"/>
    <mergeCell ref="E18:F18"/>
    <mergeCell ref="C6:G6"/>
    <mergeCell ref="H6:I6"/>
    <mergeCell ref="E7:I7"/>
    <mergeCell ref="E11:F11"/>
    <mergeCell ref="E12:F12"/>
    <mergeCell ref="A2:D2"/>
    <mergeCell ref="E2:I2"/>
    <mergeCell ref="E3:I3"/>
    <mergeCell ref="E4:I4"/>
    <mergeCell ref="E5:I5"/>
    <mergeCell ref="A43:I43"/>
    <mergeCell ref="B44:I44"/>
    <mergeCell ref="H45:I45"/>
    <mergeCell ref="F47:F48"/>
    <mergeCell ref="C29:E29"/>
    <mergeCell ref="C32:F32"/>
    <mergeCell ref="B33:F33"/>
    <mergeCell ref="A34:I34"/>
  </mergeCells>
  <printOptions horizontalCentered="1"/>
  <pageMargins left="0.78740157480314965" right="0" top="0.59055118110236227" bottom="0.59055118110236227" header="0.51181102362204722" footer="0.51181102362204722"/>
  <pageSetup paperSize="9" scale="83" firstPageNumber="274"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250"/>
  <sheetViews>
    <sheetView view="pageBreakPreview" topLeftCell="A22" zoomScaleNormal="100"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6.8554687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54</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248</v>
      </c>
      <c r="F4" s="396"/>
      <c r="G4" s="396"/>
      <c r="H4" s="396"/>
      <c r="I4" s="396"/>
    </row>
    <row r="5" spans="1:10" ht="7.5" customHeight="1" x14ac:dyDescent="0.3">
      <c r="A5" s="242"/>
      <c r="E5" s="395" t="s">
        <v>131</v>
      </c>
      <c r="F5" s="395"/>
      <c r="G5" s="395"/>
      <c r="H5" s="395"/>
      <c r="I5" s="395"/>
    </row>
    <row r="6" spans="1:10" ht="19.5" x14ac:dyDescent="0.4">
      <c r="A6" s="240" t="s">
        <v>40</v>
      </c>
      <c r="C6" s="401">
        <v>61989771</v>
      </c>
      <c r="D6" s="401"/>
      <c r="E6" s="401"/>
      <c r="F6" s="401"/>
      <c r="G6" s="401"/>
      <c r="H6" s="402" t="s">
        <v>249</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2394000</v>
      </c>
      <c r="F16" s="400"/>
      <c r="G16" s="258">
        <v>13451171</v>
      </c>
      <c r="H16" s="259">
        <v>13217072</v>
      </c>
      <c r="I16" s="259">
        <v>234099</v>
      </c>
    </row>
    <row r="17" spans="1:10" ht="20.25" customHeight="1" x14ac:dyDescent="0.35">
      <c r="A17" s="255"/>
      <c r="E17" s="260"/>
      <c r="F17" s="260"/>
      <c r="G17" s="260"/>
      <c r="H17" s="260"/>
      <c r="I17" s="260"/>
    </row>
    <row r="18" spans="1:10" ht="19.5" x14ac:dyDescent="0.4">
      <c r="A18" s="257" t="s">
        <v>142</v>
      </c>
      <c r="B18" s="261"/>
      <c r="C18" s="261"/>
      <c r="D18" s="261"/>
      <c r="E18" s="399">
        <v>2405000</v>
      </c>
      <c r="F18" s="400"/>
      <c r="G18" s="258">
        <v>13467841.6</v>
      </c>
      <c r="H18" s="259">
        <v>13217271.6</v>
      </c>
      <c r="I18" s="259">
        <v>250570</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0</v>
      </c>
      <c r="H22" s="270">
        <v>0</v>
      </c>
      <c r="I22" s="270">
        <v>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16670.599999999627</v>
      </c>
      <c r="H24" s="273">
        <f>H18-H16-H22</f>
        <v>199.59999999962747</v>
      </c>
      <c r="I24" s="273">
        <f>I18-I16-I22</f>
        <v>16471</v>
      </c>
      <c r="J24" s="274"/>
    </row>
    <row r="25" spans="1:10" s="275" customFormat="1" ht="18.95" customHeight="1" x14ac:dyDescent="0.3">
      <c r="A25" s="272" t="s">
        <v>146</v>
      </c>
      <c r="B25" s="272"/>
      <c r="C25" s="272"/>
      <c r="D25" s="272"/>
      <c r="E25" s="272"/>
      <c r="F25" s="272"/>
      <c r="G25" s="276">
        <f>G24-G26</f>
        <v>16670.599999999627</v>
      </c>
      <c r="H25" s="277">
        <f>H24-H26</f>
        <v>199.59999999962747</v>
      </c>
      <c r="I25" s="277">
        <f>I24-I26</f>
        <v>16471</v>
      </c>
      <c r="J25" s="278"/>
    </row>
    <row r="26" spans="1:10" s="275" customFormat="1" ht="15" x14ac:dyDescent="0.3">
      <c r="A26" s="272" t="s">
        <v>147</v>
      </c>
      <c r="B26" s="272"/>
      <c r="C26" s="272"/>
      <c r="D26" s="272"/>
      <c r="E26" s="272"/>
      <c r="F26" s="272"/>
      <c r="G26" s="276">
        <f>H26+I26</f>
        <v>0</v>
      </c>
      <c r="H26" s="277">
        <v>0</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16670.599999999999</v>
      </c>
      <c r="H29" s="281"/>
      <c r="I29" s="280"/>
      <c r="J29" s="282"/>
    </row>
    <row r="30" spans="1:10" s="275" customFormat="1" ht="18.75" x14ac:dyDescent="0.4">
      <c r="A30" s="284"/>
      <c r="B30" s="284"/>
      <c r="C30" s="285"/>
      <c r="D30" s="286"/>
      <c r="E30" s="287" t="s">
        <v>151</v>
      </c>
      <c r="F30" s="288" t="s">
        <v>152</v>
      </c>
      <c r="G30" s="289">
        <v>5000</v>
      </c>
      <c r="H30" s="281"/>
      <c r="I30" s="280"/>
    </row>
    <row r="31" spans="1:10" s="275" customFormat="1" ht="18.75" x14ac:dyDescent="0.4">
      <c r="A31" s="284"/>
      <c r="B31" s="284"/>
      <c r="C31" s="290"/>
      <c r="D31" s="286"/>
      <c r="E31" s="291"/>
      <c r="F31" s="288" t="s">
        <v>153</v>
      </c>
      <c r="G31" s="289">
        <v>11670.6</v>
      </c>
      <c r="H31" s="281"/>
      <c r="I31" s="280"/>
    </row>
    <row r="32" spans="1:10" s="275" customFormat="1" ht="18.75" x14ac:dyDescent="0.4">
      <c r="A32" s="284"/>
      <c r="B32" s="292"/>
      <c r="C32" s="390" t="s">
        <v>154</v>
      </c>
      <c r="D32" s="390"/>
      <c r="E32" s="390"/>
      <c r="F32" s="390"/>
      <c r="G32" s="283">
        <f>G26</f>
        <v>0</v>
      </c>
      <c r="H32" s="281"/>
      <c r="I32" s="280"/>
    </row>
    <row r="33" spans="1:10" ht="20.25" customHeight="1" x14ac:dyDescent="0.3">
      <c r="A33" s="293"/>
      <c r="B33" s="391" t="s">
        <v>323</v>
      </c>
      <c r="C33" s="391"/>
      <c r="D33" s="391"/>
      <c r="E33" s="391"/>
      <c r="F33" s="391"/>
      <c r="G33" s="58">
        <v>0</v>
      </c>
      <c r="H33" s="293"/>
      <c r="I33" s="293"/>
      <c r="J33" s="133"/>
    </row>
    <row r="34" spans="1:10" ht="38.25" customHeight="1" x14ac:dyDescent="0.2">
      <c r="A34" s="392"/>
      <c r="B34" s="392"/>
      <c r="C34" s="392"/>
      <c r="D34" s="392"/>
      <c r="E34" s="392"/>
      <c r="F34" s="392"/>
      <c r="G34" s="392"/>
      <c r="H34" s="392"/>
      <c r="I34" s="392"/>
      <c r="J34" s="138"/>
    </row>
    <row r="35" spans="1:10" ht="18.95" customHeight="1" x14ac:dyDescent="0.4">
      <c r="A35" s="253" t="s">
        <v>155</v>
      </c>
      <c r="B35" s="253" t="s">
        <v>156</v>
      </c>
      <c r="C35" s="253"/>
      <c r="D35" s="294"/>
      <c r="E35" s="256"/>
      <c r="F35" s="261"/>
      <c r="G35" s="295"/>
      <c r="H35" s="248"/>
      <c r="I35" s="248"/>
      <c r="J35" s="138"/>
    </row>
    <row r="36" spans="1:10" ht="18.75" x14ac:dyDescent="0.4">
      <c r="A36" s="253"/>
      <c r="B36" s="253"/>
      <c r="C36" s="253"/>
      <c r="D36" s="294"/>
      <c r="F36" s="296" t="s">
        <v>157</v>
      </c>
      <c r="G36" s="250" t="s">
        <v>134</v>
      </c>
      <c r="H36" s="248"/>
      <c r="I36" s="297" t="s">
        <v>158</v>
      </c>
      <c r="J36" s="138"/>
    </row>
    <row r="37" spans="1:10" ht="16.5" x14ac:dyDescent="0.35">
      <c r="A37" s="298" t="s">
        <v>159</v>
      </c>
      <c r="B37" s="299"/>
      <c r="C37" s="255"/>
      <c r="D37" s="299"/>
      <c r="E37" s="256"/>
      <c r="F37" s="300">
        <v>0</v>
      </c>
      <c r="G37" s="300">
        <v>0</v>
      </c>
      <c r="H37" s="301"/>
      <c r="I37" s="302" t="s">
        <v>233</v>
      </c>
      <c r="J37" s="138"/>
    </row>
    <row r="38" spans="1:10" ht="16.5" hidden="1" x14ac:dyDescent="0.35">
      <c r="A38" s="298" t="s">
        <v>160</v>
      </c>
      <c r="B38" s="299"/>
      <c r="C38" s="255"/>
      <c r="D38" s="303"/>
      <c r="E38" s="303"/>
      <c r="F38" s="300">
        <v>0</v>
      </c>
      <c r="G38" s="300">
        <v>0</v>
      </c>
      <c r="H38" s="301"/>
      <c r="I38" s="302" t="e">
        <v>#DIV/0!</v>
      </c>
      <c r="J38" s="138"/>
    </row>
    <row r="39" spans="1:10" ht="16.5" hidden="1" x14ac:dyDescent="0.35">
      <c r="A39" s="298" t="s">
        <v>161</v>
      </c>
      <c r="B39" s="299"/>
      <c r="C39" s="255"/>
      <c r="D39" s="303"/>
      <c r="E39" s="303"/>
      <c r="F39" s="300">
        <v>0</v>
      </c>
      <c r="G39" s="300">
        <v>0</v>
      </c>
      <c r="H39" s="301"/>
      <c r="I39" s="302" t="e">
        <v>#DIV/0!</v>
      </c>
      <c r="J39" s="138"/>
    </row>
    <row r="40" spans="1:10" ht="16.5" x14ac:dyDescent="0.35">
      <c r="A40" s="298" t="s">
        <v>162</v>
      </c>
      <c r="B40" s="299"/>
      <c r="C40" s="255"/>
      <c r="D40" s="303"/>
      <c r="E40" s="303"/>
      <c r="F40" s="300">
        <v>0</v>
      </c>
      <c r="G40" s="300">
        <v>0</v>
      </c>
      <c r="H40" s="301"/>
      <c r="I40" s="302" t="s">
        <v>233</v>
      </c>
      <c r="J40" s="138"/>
    </row>
    <row r="41" spans="1:10" ht="16.5" x14ac:dyDescent="0.35">
      <c r="A41" s="298" t="s">
        <v>163</v>
      </c>
      <c r="B41" s="299"/>
      <c r="C41" s="255"/>
      <c r="D41" s="256"/>
      <c r="E41" s="256"/>
      <c r="F41" s="300">
        <v>102372</v>
      </c>
      <c r="G41" s="300">
        <v>102372</v>
      </c>
      <c r="H41" s="301"/>
      <c r="I41" s="302">
        <v>1</v>
      </c>
      <c r="J41" s="138"/>
    </row>
    <row r="42" spans="1:10" ht="16.5" x14ac:dyDescent="0.35">
      <c r="A42" s="298" t="s">
        <v>164</v>
      </c>
      <c r="B42" s="255"/>
      <c r="C42" s="255"/>
      <c r="D42" s="248"/>
      <c r="E42" s="248"/>
      <c r="F42" s="300">
        <v>0</v>
      </c>
      <c r="G42" s="300">
        <v>0</v>
      </c>
      <c r="H42" s="301"/>
      <c r="I42" s="302" t="s">
        <v>233</v>
      </c>
      <c r="J42" s="138"/>
    </row>
    <row r="43" spans="1:10" hidden="1" x14ac:dyDescent="0.2">
      <c r="A43" s="385" t="s">
        <v>165</v>
      </c>
      <c r="B43" s="386"/>
      <c r="C43" s="386"/>
      <c r="D43" s="386"/>
      <c r="E43" s="386"/>
      <c r="F43" s="386"/>
      <c r="G43" s="386"/>
      <c r="H43" s="386"/>
      <c r="I43" s="386"/>
      <c r="J43" s="138"/>
    </row>
    <row r="44" spans="1:10" ht="27" customHeight="1" x14ac:dyDescent="0.2">
      <c r="A44" s="304" t="s">
        <v>165</v>
      </c>
      <c r="B44" s="387"/>
      <c r="C44" s="387"/>
      <c r="D44" s="387"/>
      <c r="E44" s="387"/>
      <c r="F44" s="387"/>
      <c r="G44" s="387"/>
      <c r="H44" s="387"/>
      <c r="I44" s="387"/>
      <c r="J44" s="138"/>
    </row>
    <row r="45" spans="1:10" ht="19.5" thickBot="1" x14ac:dyDescent="0.45">
      <c r="A45" s="253" t="s">
        <v>166</v>
      </c>
      <c r="B45" s="253" t="s">
        <v>167</v>
      </c>
      <c r="C45" s="253"/>
      <c r="D45" s="256"/>
      <c r="E45" s="256"/>
      <c r="F45" s="248"/>
      <c r="G45" s="305"/>
      <c r="H45" s="388" t="s">
        <v>168</v>
      </c>
      <c r="I45" s="388"/>
      <c r="J45" s="138"/>
    </row>
    <row r="46" spans="1:10" ht="18.75" thickTop="1" x14ac:dyDescent="0.35">
      <c r="A46" s="306"/>
      <c r="B46" s="307"/>
      <c r="C46" s="308"/>
      <c r="D46" s="307"/>
      <c r="E46" s="309" t="s">
        <v>169</v>
      </c>
      <c r="F46" s="310" t="s">
        <v>170</v>
      </c>
      <c r="G46" s="310" t="s">
        <v>171</v>
      </c>
      <c r="H46" s="311" t="s">
        <v>172</v>
      </c>
      <c r="I46" s="312" t="s">
        <v>173</v>
      </c>
      <c r="J46" s="313"/>
    </row>
    <row r="47" spans="1:10" x14ac:dyDescent="0.2">
      <c r="A47" s="314"/>
      <c r="E47" s="315"/>
      <c r="F47" s="389"/>
      <c r="G47" s="316"/>
      <c r="H47" s="317">
        <v>42735</v>
      </c>
      <c r="I47" s="318">
        <v>42735</v>
      </c>
      <c r="J47" s="319"/>
    </row>
    <row r="48" spans="1:10"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28000</v>
      </c>
      <c r="F50" s="329">
        <v>7000</v>
      </c>
      <c r="G50" s="330">
        <v>0</v>
      </c>
      <c r="H50" s="330">
        <f>E50+F50-G50</f>
        <v>35000</v>
      </c>
      <c r="I50" s="331">
        <v>35000</v>
      </c>
      <c r="J50" s="332"/>
    </row>
    <row r="51" spans="1:10" x14ac:dyDescent="0.2">
      <c r="A51" s="333"/>
      <c r="B51" s="334"/>
      <c r="C51" s="334" t="s">
        <v>2</v>
      </c>
      <c r="D51" s="334"/>
      <c r="E51" s="335">
        <v>127690.65</v>
      </c>
      <c r="F51" s="336">
        <v>120729</v>
      </c>
      <c r="G51" s="337">
        <v>83240</v>
      </c>
      <c r="H51" s="337">
        <f>E51+F51-G51</f>
        <v>165179.65</v>
      </c>
      <c r="I51" s="338">
        <v>151746.65</v>
      </c>
      <c r="J51" s="332"/>
    </row>
    <row r="52" spans="1:10" x14ac:dyDescent="0.2">
      <c r="A52" s="333"/>
      <c r="B52" s="334"/>
      <c r="C52" s="334" t="s">
        <v>153</v>
      </c>
      <c r="D52" s="334"/>
      <c r="E52" s="335">
        <v>473663.42</v>
      </c>
      <c r="F52" s="336">
        <v>32135.95</v>
      </c>
      <c r="G52" s="337">
        <v>81630</v>
      </c>
      <c r="H52" s="337">
        <f>E52+F52-G52</f>
        <v>424169.37</v>
      </c>
      <c r="I52" s="338">
        <v>397037.42</v>
      </c>
      <c r="J52" s="332"/>
    </row>
    <row r="53" spans="1:10" x14ac:dyDescent="0.2">
      <c r="A53" s="333"/>
      <c r="B53" s="334"/>
      <c r="C53" s="334" t="s">
        <v>174</v>
      </c>
      <c r="D53" s="334"/>
      <c r="E53" s="335">
        <v>244701.29</v>
      </c>
      <c r="F53" s="336">
        <v>140078</v>
      </c>
      <c r="G53" s="337">
        <v>241436</v>
      </c>
      <c r="H53" s="337">
        <f>E53+F53-G53</f>
        <v>143343.29000000004</v>
      </c>
      <c r="I53" s="338">
        <v>143343.29</v>
      </c>
      <c r="J53" s="332"/>
    </row>
    <row r="54" spans="1:10" ht="18.75" thickBot="1" x14ac:dyDescent="0.4">
      <c r="A54" s="339" t="s">
        <v>0</v>
      </c>
      <c r="B54" s="340"/>
      <c r="C54" s="340"/>
      <c r="D54" s="340"/>
      <c r="E54" s="341">
        <f>E50+E51+E52+E53</f>
        <v>874055.36</v>
      </c>
      <c r="F54" s="342">
        <f>F50+F51+F52+F53</f>
        <v>299942.95</v>
      </c>
      <c r="G54" s="343">
        <f>G50+G51+G52+G53</f>
        <v>406306</v>
      </c>
      <c r="H54" s="343">
        <f>H50+H51+H52+H53</f>
        <v>767692.31</v>
      </c>
      <c r="I54" s="344">
        <f>SUM(I50:I53)</f>
        <v>727127.36</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F47:F48"/>
    <mergeCell ref="H6:I6"/>
    <mergeCell ref="E7:I7"/>
    <mergeCell ref="E11:F11"/>
    <mergeCell ref="E12:F12"/>
    <mergeCell ref="E13:F13"/>
    <mergeCell ref="H13:I13"/>
    <mergeCell ref="E16:F16"/>
    <mergeCell ref="E18:F18"/>
    <mergeCell ref="C29:E29"/>
    <mergeCell ref="C32:F32"/>
    <mergeCell ref="B33:F33"/>
    <mergeCell ref="A34:I34"/>
    <mergeCell ref="A43:I43"/>
    <mergeCell ref="B44:I44"/>
    <mergeCell ref="H45:I45"/>
    <mergeCell ref="C6:G6"/>
    <mergeCell ref="A2:D2"/>
    <mergeCell ref="E2:I2"/>
    <mergeCell ref="E3:I3"/>
    <mergeCell ref="E4:I4"/>
    <mergeCell ref="E5:I5"/>
  </mergeCells>
  <printOptions horizontalCentered="1"/>
  <pageMargins left="0.78740157480314965" right="0" top="0.59055118110236227" bottom="0.59055118110236227" header="0.51181102362204722" footer="0.51181102362204722"/>
  <pageSetup paperSize="9" scale="83" firstPageNumber="275"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250"/>
  <sheetViews>
    <sheetView view="pageBreakPreview" topLeftCell="A10" zoomScaleNormal="100" zoomScaleSheetLayoutView="100" workbookViewId="0">
      <selection activeCell="D62" sqref="D62"/>
    </sheetView>
  </sheetViews>
  <sheetFormatPr defaultColWidth="9.140625" defaultRowHeight="12.75" x14ac:dyDescent="0.2"/>
  <cols>
    <col min="1" max="1" width="7.5703125" style="235" customWidth="1"/>
    <col min="2" max="2" width="2.5703125" style="235" customWidth="1"/>
    <col min="3" max="3" width="8.42578125" style="235" customWidth="1"/>
    <col min="4" max="4" width="8.28515625" style="235" customWidth="1"/>
    <col min="5" max="5" width="15.28515625" style="235" customWidth="1"/>
    <col min="6" max="6" width="15.5703125" style="235" customWidth="1"/>
    <col min="7" max="7" width="15" style="235" customWidth="1"/>
    <col min="8" max="8" width="15.28515625" style="235" customWidth="1"/>
    <col min="9" max="9" width="16.28515625" style="235" customWidth="1"/>
    <col min="10" max="10" width="10.42578125" style="235" customWidth="1"/>
    <col min="11" max="16384" width="9.140625" style="133"/>
  </cols>
  <sheetData>
    <row r="1" spans="1:10" ht="19.5" x14ac:dyDescent="0.4">
      <c r="A1" s="233" t="s">
        <v>129</v>
      </c>
      <c r="B1" s="234"/>
      <c r="C1" s="234"/>
      <c r="D1" s="234"/>
      <c r="I1" s="236"/>
    </row>
    <row r="2" spans="1:10" s="238" customFormat="1" ht="39" customHeight="1" x14ac:dyDescent="0.25">
      <c r="A2" s="393" t="s">
        <v>130</v>
      </c>
      <c r="B2" s="393"/>
      <c r="C2" s="393"/>
      <c r="D2" s="393"/>
      <c r="E2" s="394" t="s">
        <v>56</v>
      </c>
      <c r="F2" s="394"/>
      <c r="G2" s="394"/>
      <c r="H2" s="394"/>
      <c r="I2" s="394"/>
      <c r="J2" s="237"/>
    </row>
    <row r="3" spans="1:10" ht="9.9499999999999993" customHeight="1" x14ac:dyDescent="0.4">
      <c r="A3" s="239"/>
      <c r="B3" s="239"/>
      <c r="C3" s="239"/>
      <c r="D3" s="239"/>
      <c r="E3" s="395" t="s">
        <v>131</v>
      </c>
      <c r="F3" s="395"/>
      <c r="G3" s="395"/>
      <c r="H3" s="395"/>
      <c r="I3" s="395"/>
      <c r="J3" s="240"/>
    </row>
    <row r="4" spans="1:10" ht="15.75" x14ac:dyDescent="0.25">
      <c r="A4" s="241" t="s">
        <v>132</v>
      </c>
      <c r="E4" s="396" t="s">
        <v>250</v>
      </c>
      <c r="F4" s="396"/>
      <c r="G4" s="396"/>
      <c r="H4" s="396"/>
      <c r="I4" s="396"/>
    </row>
    <row r="5" spans="1:10" ht="7.5" customHeight="1" x14ac:dyDescent="0.3">
      <c r="A5" s="242"/>
      <c r="E5" s="395" t="s">
        <v>131</v>
      </c>
      <c r="F5" s="395"/>
      <c r="G5" s="395"/>
      <c r="H5" s="395"/>
      <c r="I5" s="395"/>
    </row>
    <row r="6" spans="1:10" ht="19.5" x14ac:dyDescent="0.4">
      <c r="A6" s="240" t="s">
        <v>40</v>
      </c>
      <c r="C6" s="401">
        <v>601772</v>
      </c>
      <c r="D6" s="401"/>
      <c r="E6" s="401"/>
      <c r="F6" s="401"/>
      <c r="G6" s="401"/>
      <c r="H6" s="402" t="s">
        <v>251</v>
      </c>
      <c r="I6" s="402"/>
    </row>
    <row r="7" spans="1:10" ht="8.25" customHeight="1" x14ac:dyDescent="0.4">
      <c r="A7" s="240"/>
      <c r="E7" s="395" t="s">
        <v>225</v>
      </c>
      <c r="F7" s="395"/>
      <c r="G7" s="395"/>
      <c r="H7" s="395"/>
      <c r="I7" s="395"/>
    </row>
    <row r="8" spans="1:10" ht="19.5" hidden="1" x14ac:dyDescent="0.4">
      <c r="A8" s="240"/>
      <c r="E8" s="243"/>
      <c r="F8" s="243"/>
      <c r="G8" s="243"/>
      <c r="H8" s="244"/>
      <c r="I8" s="243"/>
    </row>
    <row r="9" spans="1:10" ht="30.75" customHeight="1" x14ac:dyDescent="0.4">
      <c r="A9" s="240"/>
      <c r="E9" s="243"/>
      <c r="F9" s="243"/>
      <c r="G9" s="243"/>
      <c r="H9" s="244"/>
      <c r="I9" s="243"/>
    </row>
    <row r="11" spans="1:10" ht="15" customHeight="1" x14ac:dyDescent="0.4">
      <c r="A11" s="245"/>
      <c r="E11" s="397" t="s">
        <v>133</v>
      </c>
      <c r="F11" s="398"/>
      <c r="G11" s="246" t="s">
        <v>134</v>
      </c>
      <c r="H11" s="247" t="s">
        <v>1</v>
      </c>
      <c r="I11" s="247"/>
    </row>
    <row r="12" spans="1:10" ht="15" customHeight="1" x14ac:dyDescent="0.4">
      <c r="A12" s="248"/>
      <c r="B12" s="248"/>
      <c r="C12" s="248"/>
      <c r="D12" s="248"/>
      <c r="E12" s="397" t="s">
        <v>135</v>
      </c>
      <c r="F12" s="398"/>
      <c r="G12" s="246" t="s">
        <v>136</v>
      </c>
      <c r="H12" s="249" t="s">
        <v>137</v>
      </c>
      <c r="I12" s="250" t="s">
        <v>138</v>
      </c>
    </row>
    <row r="13" spans="1:10" ht="12.75" customHeight="1" x14ac:dyDescent="0.2">
      <c r="A13" s="248"/>
      <c r="B13" s="248"/>
      <c r="C13" s="248"/>
      <c r="D13" s="248"/>
      <c r="E13" s="397" t="s">
        <v>0</v>
      </c>
      <c r="F13" s="398"/>
      <c r="G13" s="251"/>
      <c r="H13" s="388" t="s">
        <v>139</v>
      </c>
      <c r="I13" s="388"/>
    </row>
    <row r="14" spans="1:10" ht="12.75" customHeight="1" x14ac:dyDescent="0.2">
      <c r="A14" s="248"/>
      <c r="B14" s="248"/>
      <c r="C14" s="248"/>
      <c r="D14" s="248"/>
      <c r="E14" s="252"/>
      <c r="F14" s="252"/>
      <c r="G14" s="251"/>
      <c r="H14" s="236"/>
      <c r="I14" s="236"/>
    </row>
    <row r="15" spans="1:10" ht="18.75" x14ac:dyDescent="0.4">
      <c r="A15" s="253" t="s">
        <v>140</v>
      </c>
      <c r="B15" s="253"/>
      <c r="C15" s="254"/>
      <c r="D15" s="253"/>
      <c r="E15" s="255"/>
      <c r="F15" s="255"/>
      <c r="G15" s="256"/>
      <c r="H15" s="248"/>
      <c r="I15" s="248"/>
    </row>
    <row r="16" spans="1:10" ht="19.5" x14ac:dyDescent="0.4">
      <c r="A16" s="257" t="s">
        <v>141</v>
      </c>
      <c r="B16" s="253"/>
      <c r="C16" s="254"/>
      <c r="D16" s="253"/>
      <c r="E16" s="399">
        <v>3471000</v>
      </c>
      <c r="F16" s="400"/>
      <c r="G16" s="258">
        <v>17271955.91</v>
      </c>
      <c r="H16" s="259">
        <v>17238892.91</v>
      </c>
      <c r="I16" s="259">
        <v>33063</v>
      </c>
    </row>
    <row r="17" spans="1:10" ht="20.25" customHeight="1" x14ac:dyDescent="0.35">
      <c r="A17" s="255"/>
      <c r="E17" s="260"/>
      <c r="F17" s="260"/>
      <c r="G17" s="260"/>
      <c r="H17" s="260"/>
      <c r="I17" s="260"/>
    </row>
    <row r="18" spans="1:10" ht="19.5" x14ac:dyDescent="0.4">
      <c r="A18" s="257" t="s">
        <v>142</v>
      </c>
      <c r="B18" s="261"/>
      <c r="C18" s="261"/>
      <c r="D18" s="261"/>
      <c r="E18" s="399">
        <v>3522000</v>
      </c>
      <c r="F18" s="400"/>
      <c r="G18" s="258">
        <v>17286916.050000001</v>
      </c>
      <c r="H18" s="259">
        <v>17208573.050000001</v>
      </c>
      <c r="I18" s="259">
        <v>78343</v>
      </c>
    </row>
    <row r="19" spans="1:10" ht="19.5" customHeight="1" x14ac:dyDescent="0.35">
      <c r="A19" s="255"/>
      <c r="B19" s="261"/>
      <c r="C19" s="261"/>
      <c r="D19" s="261"/>
      <c r="E19" s="258"/>
      <c r="F19" s="262"/>
      <c r="G19" s="258"/>
      <c r="H19" s="263"/>
      <c r="I19" s="263"/>
      <c r="J19" s="264"/>
    </row>
    <row r="20" spans="1:10" ht="14.25" customHeight="1" x14ac:dyDescent="0.35">
      <c r="A20" s="255"/>
      <c r="B20" s="261"/>
      <c r="C20" s="261"/>
      <c r="D20" s="261"/>
      <c r="E20" s="261"/>
      <c r="F20" s="261"/>
      <c r="G20" s="261"/>
      <c r="H20" s="265"/>
      <c r="I20" s="265"/>
      <c r="J20" s="264"/>
    </row>
    <row r="21" spans="1:10" ht="19.5" x14ac:dyDescent="0.4">
      <c r="A21" s="257" t="s">
        <v>143</v>
      </c>
      <c r="B21" s="261"/>
      <c r="C21" s="261"/>
      <c r="D21" s="261"/>
      <c r="E21" s="261"/>
      <c r="F21" s="261"/>
      <c r="G21" s="266"/>
      <c r="H21" s="261"/>
      <c r="I21" s="261"/>
      <c r="J21" s="267"/>
    </row>
    <row r="22" spans="1:10" ht="18" x14ac:dyDescent="0.35">
      <c r="A22" s="261"/>
      <c r="B22" s="261"/>
      <c r="C22" s="268" t="s">
        <v>144</v>
      </c>
      <c r="D22" s="261"/>
      <c r="E22" s="261"/>
      <c r="F22" s="261"/>
      <c r="G22" s="269">
        <v>0</v>
      </c>
      <c r="H22" s="270">
        <v>0</v>
      </c>
      <c r="I22" s="270">
        <v>0</v>
      </c>
      <c r="J22" s="267"/>
    </row>
    <row r="23" spans="1:10" ht="18" x14ac:dyDescent="0.35">
      <c r="A23" s="261"/>
      <c r="B23" s="261"/>
      <c r="C23" s="268"/>
      <c r="D23" s="261"/>
      <c r="E23" s="261"/>
      <c r="F23" s="261"/>
      <c r="G23" s="269"/>
      <c r="H23" s="270"/>
      <c r="I23" s="270"/>
      <c r="J23" s="267"/>
    </row>
    <row r="24" spans="1:10" s="275" customFormat="1" ht="19.5" x14ac:dyDescent="0.4">
      <c r="A24" s="271" t="s">
        <v>145</v>
      </c>
      <c r="B24" s="271"/>
      <c r="C24" s="272"/>
      <c r="D24" s="271"/>
      <c r="E24" s="271"/>
      <c r="F24" s="271"/>
      <c r="G24" s="273">
        <f>G18-G16-G22</f>
        <v>14960.140000000596</v>
      </c>
      <c r="H24" s="273">
        <f>H18-H16-H22</f>
        <v>-30319.859999999404</v>
      </c>
      <c r="I24" s="273">
        <f>I18-I16-I22</f>
        <v>45280</v>
      </c>
      <c r="J24" s="274"/>
    </row>
    <row r="25" spans="1:10" s="275" customFormat="1" ht="18.95" customHeight="1" x14ac:dyDescent="0.3">
      <c r="A25" s="272" t="s">
        <v>146</v>
      </c>
      <c r="B25" s="272"/>
      <c r="C25" s="272"/>
      <c r="D25" s="272"/>
      <c r="E25" s="272"/>
      <c r="F25" s="272"/>
      <c r="G25" s="276">
        <f>G24-G26</f>
        <v>3632.140000000596</v>
      </c>
      <c r="H25" s="277">
        <f>H24-H26</f>
        <v>-41647.859999999404</v>
      </c>
      <c r="I25" s="277">
        <f>I24-I26</f>
        <v>45280</v>
      </c>
      <c r="J25" s="278"/>
    </row>
    <row r="26" spans="1:10" s="275" customFormat="1" ht="15" x14ac:dyDescent="0.3">
      <c r="A26" s="272" t="s">
        <v>147</v>
      </c>
      <c r="B26" s="272"/>
      <c r="C26" s="272"/>
      <c r="D26" s="272"/>
      <c r="E26" s="272"/>
      <c r="F26" s="272"/>
      <c r="G26" s="276">
        <f>H26+I26</f>
        <v>11328</v>
      </c>
      <c r="H26" s="277">
        <v>11328</v>
      </c>
      <c r="I26" s="277">
        <v>0</v>
      </c>
      <c r="J26" s="278"/>
    </row>
    <row r="27" spans="1:10" s="275" customFormat="1" x14ac:dyDescent="0.2">
      <c r="A27" s="278"/>
      <c r="B27" s="278"/>
      <c r="C27" s="278"/>
      <c r="D27" s="278"/>
      <c r="E27" s="278"/>
      <c r="F27" s="278"/>
      <c r="G27" s="278"/>
      <c r="H27" s="278"/>
      <c r="I27" s="278"/>
      <c r="J27" s="278"/>
    </row>
    <row r="28" spans="1:10" s="275" customFormat="1" ht="16.5" x14ac:dyDescent="0.35">
      <c r="A28" s="271" t="s">
        <v>148</v>
      </c>
      <c r="B28" s="271" t="s">
        <v>149</v>
      </c>
      <c r="C28" s="271"/>
      <c r="D28" s="279"/>
      <c r="E28" s="279"/>
      <c r="F28" s="280"/>
      <c r="G28" s="273"/>
      <c r="H28" s="281"/>
      <c r="I28" s="280"/>
      <c r="J28" s="282"/>
    </row>
    <row r="29" spans="1:10" s="275" customFormat="1" ht="16.5" customHeight="1" x14ac:dyDescent="0.3">
      <c r="A29" s="271"/>
      <c r="B29" s="271"/>
      <c r="C29" s="390" t="s">
        <v>150</v>
      </c>
      <c r="D29" s="390"/>
      <c r="E29" s="390"/>
      <c r="F29" s="280"/>
      <c r="G29" s="283">
        <f>G30+G31</f>
        <v>2372.0300000000002</v>
      </c>
      <c r="H29" s="281"/>
      <c r="I29" s="280"/>
      <c r="J29" s="282"/>
    </row>
    <row r="30" spans="1:10" s="275" customFormat="1" ht="18.75" x14ac:dyDescent="0.4">
      <c r="A30" s="284"/>
      <c r="B30" s="284"/>
      <c r="C30" s="285"/>
      <c r="D30" s="286"/>
      <c r="E30" s="287" t="s">
        <v>151</v>
      </c>
      <c r="F30" s="288" t="s">
        <v>152</v>
      </c>
      <c r="G30" s="289">
        <v>0</v>
      </c>
      <c r="H30" s="281"/>
      <c r="I30" s="280"/>
    </row>
    <row r="31" spans="1:10" s="275" customFormat="1" ht="18.75" x14ac:dyDescent="0.4">
      <c r="A31" s="284"/>
      <c r="B31" s="284"/>
      <c r="C31" s="290"/>
      <c r="D31" s="286"/>
      <c r="E31" s="291"/>
      <c r="F31" s="288" t="s">
        <v>153</v>
      </c>
      <c r="G31" s="289">
        <v>2372.0300000000002</v>
      </c>
      <c r="H31" s="281"/>
      <c r="I31" s="280"/>
    </row>
    <row r="32" spans="1:10" s="275" customFormat="1" ht="18.75" x14ac:dyDescent="0.4">
      <c r="A32" s="284"/>
      <c r="B32" s="292"/>
      <c r="C32" s="390" t="s">
        <v>154</v>
      </c>
      <c r="D32" s="390"/>
      <c r="E32" s="390"/>
      <c r="F32" s="390"/>
      <c r="G32" s="283">
        <f>G26</f>
        <v>11328</v>
      </c>
      <c r="H32" s="281"/>
      <c r="I32" s="280"/>
    </row>
    <row r="33" spans="1:11" ht="20.25" customHeight="1" x14ac:dyDescent="0.3">
      <c r="A33" s="293"/>
      <c r="B33" s="391" t="s">
        <v>323</v>
      </c>
      <c r="C33" s="391"/>
      <c r="D33" s="391"/>
      <c r="E33" s="391"/>
      <c r="F33" s="391"/>
      <c r="G33" s="58">
        <v>16226.89</v>
      </c>
      <c r="H33" s="293"/>
      <c r="I33" s="293"/>
      <c r="J33" s="133"/>
    </row>
    <row r="34" spans="1:11" ht="58.7" customHeight="1" x14ac:dyDescent="0.2">
      <c r="A34" s="392" t="s">
        <v>215</v>
      </c>
      <c r="B34" s="392"/>
      <c r="C34" s="392"/>
      <c r="D34" s="392"/>
      <c r="E34" s="392"/>
      <c r="F34" s="392"/>
      <c r="G34" s="392"/>
      <c r="H34" s="392"/>
      <c r="I34" s="392"/>
      <c r="J34" s="356"/>
      <c r="K34" s="357"/>
    </row>
    <row r="35" spans="1:11" ht="18.95" customHeight="1" x14ac:dyDescent="0.4">
      <c r="A35" s="253" t="s">
        <v>155</v>
      </c>
      <c r="B35" s="253" t="s">
        <v>156</v>
      </c>
      <c r="C35" s="253"/>
      <c r="D35" s="294"/>
      <c r="E35" s="256"/>
      <c r="F35" s="261"/>
      <c r="G35" s="295"/>
      <c r="H35" s="248"/>
      <c r="I35" s="248"/>
      <c r="J35" s="138"/>
    </row>
    <row r="36" spans="1:11" ht="18.75" x14ac:dyDescent="0.4">
      <c r="A36" s="253"/>
      <c r="B36" s="253"/>
      <c r="C36" s="253"/>
      <c r="D36" s="294"/>
      <c r="F36" s="296" t="s">
        <v>157</v>
      </c>
      <c r="G36" s="250" t="s">
        <v>134</v>
      </c>
      <c r="H36" s="248"/>
      <c r="I36" s="297" t="s">
        <v>158</v>
      </c>
      <c r="J36" s="138"/>
    </row>
    <row r="37" spans="1:11" ht="16.5" x14ac:dyDescent="0.35">
      <c r="A37" s="298" t="s">
        <v>159</v>
      </c>
      <c r="B37" s="299"/>
      <c r="C37" s="255"/>
      <c r="D37" s="299"/>
      <c r="E37" s="256"/>
      <c r="F37" s="300">
        <v>4140</v>
      </c>
      <c r="G37" s="300">
        <v>4140</v>
      </c>
      <c r="H37" s="301"/>
      <c r="I37" s="302">
        <v>1</v>
      </c>
      <c r="J37" s="138"/>
    </row>
    <row r="38" spans="1:11" ht="16.5" hidden="1" x14ac:dyDescent="0.35">
      <c r="A38" s="298" t="s">
        <v>160</v>
      </c>
      <c r="B38" s="299"/>
      <c r="C38" s="255"/>
      <c r="D38" s="303"/>
      <c r="E38" s="303"/>
      <c r="F38" s="300">
        <v>0</v>
      </c>
      <c r="G38" s="300">
        <v>0</v>
      </c>
      <c r="H38" s="301"/>
      <c r="I38" s="302" t="e">
        <v>#DIV/0!</v>
      </c>
      <c r="J38" s="138"/>
    </row>
    <row r="39" spans="1:11" ht="16.5" hidden="1" x14ac:dyDescent="0.35">
      <c r="A39" s="298" t="s">
        <v>161</v>
      </c>
      <c r="B39" s="299"/>
      <c r="C39" s="255"/>
      <c r="D39" s="303"/>
      <c r="E39" s="303"/>
      <c r="F39" s="300">
        <v>0</v>
      </c>
      <c r="G39" s="300">
        <v>0</v>
      </c>
      <c r="H39" s="301"/>
      <c r="I39" s="302" t="e">
        <v>#DIV/0!</v>
      </c>
      <c r="J39" s="138"/>
    </row>
    <row r="40" spans="1:11" ht="16.5" x14ac:dyDescent="0.35">
      <c r="A40" s="298" t="s">
        <v>162</v>
      </c>
      <c r="B40" s="299"/>
      <c r="C40" s="255"/>
      <c r="D40" s="303"/>
      <c r="E40" s="303"/>
      <c r="F40" s="300">
        <v>0</v>
      </c>
      <c r="G40" s="300">
        <v>0</v>
      </c>
      <c r="H40" s="301"/>
      <c r="I40" s="302" t="s">
        <v>233</v>
      </c>
      <c r="J40" s="138"/>
    </row>
    <row r="41" spans="1:11" ht="16.5" x14ac:dyDescent="0.35">
      <c r="A41" s="298" t="s">
        <v>163</v>
      </c>
      <c r="B41" s="299"/>
      <c r="C41" s="255"/>
      <c r="D41" s="256"/>
      <c r="E41" s="256"/>
      <c r="F41" s="300">
        <v>25667</v>
      </c>
      <c r="G41" s="300">
        <v>25667</v>
      </c>
      <c r="H41" s="301"/>
      <c r="I41" s="302">
        <v>1</v>
      </c>
      <c r="J41" s="138"/>
    </row>
    <row r="42" spans="1:11" ht="16.5" x14ac:dyDescent="0.35">
      <c r="A42" s="298" t="s">
        <v>164</v>
      </c>
      <c r="B42" s="255"/>
      <c r="C42" s="255"/>
      <c r="D42" s="248"/>
      <c r="E42" s="248"/>
      <c r="F42" s="300">
        <v>0</v>
      </c>
      <c r="G42" s="300">
        <v>0</v>
      </c>
      <c r="H42" s="301"/>
      <c r="I42" s="302" t="s">
        <v>233</v>
      </c>
      <c r="J42" s="138"/>
    </row>
    <row r="43" spans="1:11" hidden="1" x14ac:dyDescent="0.2">
      <c r="A43" s="385" t="s">
        <v>165</v>
      </c>
      <c r="B43" s="386"/>
      <c r="C43" s="386"/>
      <c r="D43" s="386"/>
      <c r="E43" s="386"/>
      <c r="F43" s="386"/>
      <c r="G43" s="386"/>
      <c r="H43" s="386"/>
      <c r="I43" s="386"/>
      <c r="J43" s="138"/>
    </row>
    <row r="44" spans="1:11" ht="27" customHeight="1" x14ac:dyDescent="0.2">
      <c r="A44" s="304" t="s">
        <v>165</v>
      </c>
      <c r="B44" s="387"/>
      <c r="C44" s="387"/>
      <c r="D44" s="387"/>
      <c r="E44" s="387"/>
      <c r="F44" s="387"/>
      <c r="G44" s="387"/>
      <c r="H44" s="387"/>
      <c r="I44" s="387"/>
      <c r="J44" s="138"/>
    </row>
    <row r="45" spans="1:11" ht="19.5" thickBot="1" x14ac:dyDescent="0.45">
      <c r="A45" s="253" t="s">
        <v>166</v>
      </c>
      <c r="B45" s="253" t="s">
        <v>167</v>
      </c>
      <c r="C45" s="253"/>
      <c r="D45" s="256"/>
      <c r="E45" s="256"/>
      <c r="F45" s="248"/>
      <c r="G45" s="305"/>
      <c r="H45" s="388" t="s">
        <v>168</v>
      </c>
      <c r="I45" s="388"/>
      <c r="J45" s="138"/>
    </row>
    <row r="46" spans="1:11" ht="18.75" thickTop="1" x14ac:dyDescent="0.35">
      <c r="A46" s="306"/>
      <c r="B46" s="307"/>
      <c r="C46" s="308"/>
      <c r="D46" s="307"/>
      <c r="E46" s="309" t="s">
        <v>169</v>
      </c>
      <c r="F46" s="310" t="s">
        <v>170</v>
      </c>
      <c r="G46" s="310" t="s">
        <v>171</v>
      </c>
      <c r="H46" s="311" t="s">
        <v>172</v>
      </c>
      <c r="I46" s="312" t="s">
        <v>173</v>
      </c>
      <c r="J46" s="313"/>
    </row>
    <row r="47" spans="1:11" x14ac:dyDescent="0.2">
      <c r="A47" s="314"/>
      <c r="E47" s="315"/>
      <c r="F47" s="389"/>
      <c r="G47" s="316"/>
      <c r="H47" s="317">
        <v>42735</v>
      </c>
      <c r="I47" s="318">
        <v>42735</v>
      </c>
      <c r="J47" s="319"/>
    </row>
    <row r="48" spans="1:11" x14ac:dyDescent="0.2">
      <c r="A48" s="314"/>
      <c r="E48" s="315"/>
      <c r="F48" s="389"/>
      <c r="G48" s="320"/>
      <c r="H48" s="320"/>
      <c r="I48" s="321"/>
      <c r="J48" s="314"/>
    </row>
    <row r="49" spans="1:10" ht="13.5" thickBot="1" x14ac:dyDescent="0.25">
      <c r="A49" s="322"/>
      <c r="B49" s="323"/>
      <c r="C49" s="323"/>
      <c r="D49" s="323"/>
      <c r="E49" s="315"/>
      <c r="F49" s="324"/>
      <c r="G49" s="324"/>
      <c r="H49" s="324"/>
      <c r="I49" s="325"/>
      <c r="J49" s="314"/>
    </row>
    <row r="50" spans="1:10" ht="13.5" thickTop="1" x14ac:dyDescent="0.2">
      <c r="A50" s="326"/>
      <c r="B50" s="327"/>
      <c r="C50" s="327" t="s">
        <v>152</v>
      </c>
      <c r="D50" s="327"/>
      <c r="E50" s="328">
        <v>4000</v>
      </c>
      <c r="F50" s="329">
        <v>0</v>
      </c>
      <c r="G50" s="330">
        <v>0</v>
      </c>
      <c r="H50" s="330">
        <f>E50+F50-G50</f>
        <v>4000</v>
      </c>
      <c r="I50" s="331">
        <v>4000</v>
      </c>
      <c r="J50" s="332"/>
    </row>
    <row r="51" spans="1:10" x14ac:dyDescent="0.2">
      <c r="A51" s="333"/>
      <c r="B51" s="334"/>
      <c r="C51" s="334" t="s">
        <v>2</v>
      </c>
      <c r="D51" s="334"/>
      <c r="E51" s="335">
        <v>139827.84</v>
      </c>
      <c r="F51" s="336">
        <v>145374</v>
      </c>
      <c r="G51" s="337">
        <v>155967</v>
      </c>
      <c r="H51" s="337">
        <f>E51+F51-G51</f>
        <v>129234.83999999997</v>
      </c>
      <c r="I51" s="338">
        <v>91019.26</v>
      </c>
      <c r="J51" s="332"/>
    </row>
    <row r="52" spans="1:10" x14ac:dyDescent="0.2">
      <c r="A52" s="333"/>
      <c r="B52" s="334"/>
      <c r="C52" s="334" t="s">
        <v>153</v>
      </c>
      <c r="D52" s="334"/>
      <c r="E52" s="335">
        <v>25120.240000000002</v>
      </c>
      <c r="F52" s="336">
        <v>5000</v>
      </c>
      <c r="G52" s="337">
        <v>26270.240000000002</v>
      </c>
      <c r="H52" s="337">
        <f>E52+F52-G52</f>
        <v>3850</v>
      </c>
      <c r="I52" s="338">
        <v>3850</v>
      </c>
      <c r="J52" s="332"/>
    </row>
    <row r="53" spans="1:10" x14ac:dyDescent="0.2">
      <c r="A53" s="333"/>
      <c r="B53" s="334"/>
      <c r="C53" s="334" t="s">
        <v>174</v>
      </c>
      <c r="D53" s="334"/>
      <c r="E53" s="335">
        <v>57418.09</v>
      </c>
      <c r="F53" s="336">
        <v>31584</v>
      </c>
      <c r="G53" s="337">
        <v>25667</v>
      </c>
      <c r="H53" s="337">
        <f>E53+F53-G53</f>
        <v>63335.09</v>
      </c>
      <c r="I53" s="338">
        <v>63335.09</v>
      </c>
      <c r="J53" s="332"/>
    </row>
    <row r="54" spans="1:10" ht="18.75" thickBot="1" x14ac:dyDescent="0.4">
      <c r="A54" s="339" t="s">
        <v>0</v>
      </c>
      <c r="B54" s="340"/>
      <c r="C54" s="340"/>
      <c r="D54" s="340"/>
      <c r="E54" s="341">
        <f>E50+E51+E52+E53</f>
        <v>226366.16999999998</v>
      </c>
      <c r="F54" s="342">
        <f>F50+F51+F52+F53</f>
        <v>181958</v>
      </c>
      <c r="G54" s="343">
        <f>G50+G51+G52+G53</f>
        <v>207904.24</v>
      </c>
      <c r="H54" s="343">
        <f>H50+H51+H52+H53</f>
        <v>200419.92999999996</v>
      </c>
      <c r="I54" s="344">
        <f>SUM(I50:I53)</f>
        <v>162204.34999999998</v>
      </c>
      <c r="J54" s="345"/>
    </row>
    <row r="55" spans="1:10" ht="18.75" thickTop="1" x14ac:dyDescent="0.35">
      <c r="A55" s="346"/>
      <c r="B55" s="261"/>
      <c r="C55" s="261"/>
      <c r="D55" s="256"/>
      <c r="E55" s="256"/>
      <c r="F55" s="248"/>
      <c r="G55" s="305"/>
      <c r="H55" s="296"/>
      <c r="I55" s="296"/>
      <c r="J55" s="138"/>
    </row>
    <row r="56" spans="1:10" ht="18" x14ac:dyDescent="0.35">
      <c r="A56" s="346"/>
      <c r="B56" s="261"/>
      <c r="C56" s="261"/>
      <c r="D56" s="256"/>
      <c r="E56" s="256"/>
      <c r="F56" s="248"/>
      <c r="G56" s="347"/>
      <c r="H56" s="248"/>
      <c r="I56" s="248"/>
      <c r="J56" s="346"/>
    </row>
    <row r="57" spans="1:10" ht="1.5" customHeight="1" x14ac:dyDescent="0.35">
      <c r="A57" s="348"/>
      <c r="B57" s="349"/>
      <c r="C57" s="349"/>
      <c r="D57" s="350"/>
      <c r="E57" s="350"/>
      <c r="F57" s="351"/>
      <c r="G57" s="351"/>
      <c r="H57" s="351"/>
      <c r="I57" s="351"/>
      <c r="J57" s="348"/>
    </row>
    <row r="58" spans="1:10" x14ac:dyDescent="0.2">
      <c r="A58" s="352"/>
      <c r="B58" s="352"/>
      <c r="C58" s="352"/>
      <c r="D58" s="352"/>
      <c r="E58" s="352"/>
      <c r="F58" s="352"/>
      <c r="G58" s="352"/>
      <c r="H58" s="352"/>
      <c r="I58" s="352"/>
      <c r="J58" s="352"/>
    </row>
    <row r="68" spans="1:10" x14ac:dyDescent="0.2">
      <c r="A68" s="133"/>
      <c r="B68" s="133"/>
      <c r="C68" s="133"/>
      <c r="D68" s="133"/>
      <c r="E68" s="133"/>
      <c r="F68" s="133"/>
      <c r="G68" s="133"/>
      <c r="H68" s="133"/>
      <c r="I68" s="133"/>
      <c r="J68" s="133"/>
    </row>
    <row r="69" spans="1:10" x14ac:dyDescent="0.2">
      <c r="A69" s="133"/>
      <c r="B69" s="133"/>
      <c r="C69" s="133"/>
      <c r="D69" s="133"/>
      <c r="E69" s="133"/>
      <c r="F69" s="133"/>
      <c r="G69" s="133"/>
      <c r="H69" s="133"/>
      <c r="I69" s="133"/>
      <c r="J69" s="133"/>
    </row>
    <row r="70" spans="1:10" x14ac:dyDescent="0.2">
      <c r="A70" s="133"/>
      <c r="B70" s="133"/>
      <c r="C70" s="133"/>
      <c r="D70" s="133"/>
      <c r="E70" s="133"/>
      <c r="F70" s="133"/>
      <c r="G70" s="133"/>
      <c r="H70" s="133"/>
      <c r="I70" s="133"/>
      <c r="J70" s="133"/>
    </row>
    <row r="71" spans="1:10" x14ac:dyDescent="0.2">
      <c r="A71" s="133"/>
      <c r="B71" s="133"/>
      <c r="C71" s="133"/>
      <c r="D71" s="133"/>
      <c r="E71" s="133"/>
      <c r="F71" s="133"/>
      <c r="G71" s="133"/>
      <c r="H71" s="133"/>
      <c r="I71" s="133"/>
      <c r="J71" s="133"/>
    </row>
    <row r="72" spans="1:10" x14ac:dyDescent="0.2">
      <c r="A72" s="133"/>
      <c r="B72" s="133"/>
      <c r="C72" s="133"/>
      <c r="D72" s="133"/>
      <c r="E72" s="133"/>
      <c r="F72" s="133"/>
      <c r="G72" s="133"/>
      <c r="H72" s="133"/>
      <c r="I72" s="133"/>
      <c r="J72" s="133"/>
    </row>
    <row r="73" spans="1:10" x14ac:dyDescent="0.2">
      <c r="A73" s="133"/>
      <c r="B73" s="133"/>
      <c r="C73" s="133"/>
      <c r="D73" s="133"/>
      <c r="E73" s="133"/>
      <c r="F73" s="133"/>
      <c r="G73" s="133"/>
      <c r="H73" s="133"/>
      <c r="I73" s="133"/>
      <c r="J73" s="133"/>
    </row>
    <row r="74" spans="1:10" x14ac:dyDescent="0.2">
      <c r="A74" s="133"/>
      <c r="B74" s="133"/>
      <c r="C74" s="133"/>
      <c r="D74" s="133"/>
      <c r="E74" s="133"/>
      <c r="F74" s="133"/>
      <c r="G74" s="133"/>
      <c r="H74" s="133"/>
      <c r="I74" s="133"/>
      <c r="J74" s="133"/>
    </row>
    <row r="75" spans="1:10" x14ac:dyDescent="0.2">
      <c r="A75" s="133"/>
      <c r="B75" s="133"/>
      <c r="C75" s="133"/>
      <c r="D75" s="133"/>
      <c r="E75" s="133"/>
      <c r="F75" s="133"/>
      <c r="G75" s="133"/>
      <c r="H75" s="133"/>
      <c r="I75" s="133"/>
      <c r="J75" s="133"/>
    </row>
    <row r="76" spans="1:10" x14ac:dyDescent="0.2">
      <c r="A76" s="133"/>
      <c r="B76" s="133"/>
      <c r="C76" s="133"/>
      <c r="D76" s="133"/>
      <c r="E76" s="133"/>
      <c r="F76" s="133"/>
      <c r="G76" s="133"/>
      <c r="H76" s="133"/>
      <c r="I76" s="133"/>
      <c r="J76" s="133"/>
    </row>
    <row r="77" spans="1:10" x14ac:dyDescent="0.2">
      <c r="A77" s="133"/>
      <c r="B77" s="133"/>
      <c r="C77" s="133"/>
      <c r="D77" s="133"/>
      <c r="E77" s="133"/>
      <c r="F77" s="133"/>
      <c r="G77" s="133"/>
      <c r="H77" s="133"/>
      <c r="I77" s="133"/>
      <c r="J77" s="133"/>
    </row>
    <row r="78" spans="1:10" x14ac:dyDescent="0.2">
      <c r="A78" s="133"/>
      <c r="B78" s="133"/>
      <c r="C78" s="133"/>
      <c r="D78" s="133"/>
      <c r="E78" s="133"/>
      <c r="F78" s="133"/>
      <c r="G78" s="133"/>
      <c r="H78" s="133"/>
      <c r="I78" s="133"/>
      <c r="J78" s="133"/>
    </row>
    <row r="79" spans="1:10" x14ac:dyDescent="0.2">
      <c r="A79" s="133"/>
      <c r="B79" s="133"/>
      <c r="C79" s="133"/>
      <c r="D79" s="133"/>
      <c r="E79" s="133"/>
      <c r="F79" s="133"/>
      <c r="G79" s="133"/>
      <c r="H79" s="133"/>
      <c r="I79" s="133"/>
      <c r="J79" s="133"/>
    </row>
    <row r="80" spans="1:10" x14ac:dyDescent="0.2">
      <c r="A80" s="133"/>
      <c r="B80" s="133"/>
      <c r="C80" s="133"/>
      <c r="D80" s="133"/>
      <c r="E80" s="133"/>
      <c r="F80" s="133"/>
      <c r="G80" s="133"/>
      <c r="H80" s="133"/>
      <c r="I80" s="133"/>
      <c r="J80" s="133"/>
    </row>
    <row r="81" spans="1:10" x14ac:dyDescent="0.2">
      <c r="A81" s="133"/>
      <c r="B81" s="133"/>
      <c r="C81" s="133"/>
      <c r="D81" s="133"/>
      <c r="E81" s="133"/>
      <c r="F81" s="133"/>
      <c r="G81" s="133"/>
      <c r="H81" s="133"/>
      <c r="I81" s="133"/>
      <c r="J81" s="133"/>
    </row>
    <row r="82" spans="1:10" x14ac:dyDescent="0.2">
      <c r="A82" s="133"/>
      <c r="B82" s="133"/>
      <c r="C82" s="133"/>
      <c r="D82" s="133"/>
      <c r="E82" s="133"/>
      <c r="F82" s="133"/>
      <c r="G82" s="133"/>
      <c r="H82" s="133"/>
      <c r="I82" s="133"/>
      <c r="J82" s="133"/>
    </row>
    <row r="83" spans="1:10" x14ac:dyDescent="0.2">
      <c r="A83" s="133"/>
      <c r="B83" s="133"/>
      <c r="C83" s="133"/>
      <c r="D83" s="133"/>
      <c r="E83" s="133"/>
      <c r="F83" s="133"/>
      <c r="G83" s="133"/>
      <c r="H83" s="133"/>
      <c r="I83" s="133"/>
      <c r="J83" s="133"/>
    </row>
    <row r="84" spans="1:10" x14ac:dyDescent="0.2">
      <c r="A84" s="133"/>
      <c r="B84" s="133"/>
      <c r="C84" s="133"/>
      <c r="D84" s="133"/>
      <c r="E84" s="133"/>
      <c r="F84" s="133"/>
      <c r="G84" s="133"/>
      <c r="H84" s="133"/>
      <c r="I84" s="133"/>
      <c r="J84" s="133"/>
    </row>
    <row r="85" spans="1:10" x14ac:dyDescent="0.2">
      <c r="A85" s="133"/>
      <c r="B85" s="133"/>
      <c r="C85" s="133"/>
      <c r="D85" s="133"/>
      <c r="E85" s="133"/>
      <c r="F85" s="133"/>
      <c r="G85" s="133"/>
      <c r="H85" s="133"/>
      <c r="I85" s="133"/>
      <c r="J85" s="133"/>
    </row>
    <row r="86" spans="1:10" x14ac:dyDescent="0.2">
      <c r="A86" s="133"/>
      <c r="B86" s="133"/>
      <c r="C86" s="133"/>
      <c r="D86" s="133"/>
      <c r="E86" s="133"/>
      <c r="F86" s="133"/>
      <c r="G86" s="133"/>
      <c r="H86" s="133"/>
      <c r="I86" s="133"/>
      <c r="J86" s="133"/>
    </row>
    <row r="87" spans="1:10" x14ac:dyDescent="0.2">
      <c r="A87" s="133"/>
      <c r="B87" s="133"/>
      <c r="C87" s="133"/>
      <c r="D87" s="133"/>
      <c r="E87" s="133"/>
      <c r="F87" s="133"/>
      <c r="G87" s="133"/>
      <c r="H87" s="133"/>
      <c r="I87" s="133"/>
      <c r="J87" s="133"/>
    </row>
    <row r="88" spans="1:10" x14ac:dyDescent="0.2">
      <c r="A88" s="133"/>
      <c r="B88" s="133"/>
      <c r="C88" s="133"/>
      <c r="D88" s="133"/>
      <c r="E88" s="133"/>
      <c r="F88" s="133"/>
      <c r="G88" s="133"/>
      <c r="H88" s="133"/>
      <c r="I88" s="133"/>
      <c r="J88" s="133"/>
    </row>
    <row r="89" spans="1:10" x14ac:dyDescent="0.2">
      <c r="A89" s="133"/>
      <c r="B89" s="133"/>
      <c r="C89" s="133"/>
      <c r="D89" s="133"/>
      <c r="E89" s="133"/>
      <c r="F89" s="133"/>
      <c r="G89" s="133"/>
      <c r="H89" s="133"/>
      <c r="I89" s="133"/>
      <c r="J89" s="133"/>
    </row>
    <row r="90" spans="1:10" x14ac:dyDescent="0.2">
      <c r="A90" s="133"/>
      <c r="B90" s="133"/>
      <c r="C90" s="133"/>
      <c r="D90" s="133"/>
      <c r="E90" s="133"/>
      <c r="F90" s="133"/>
      <c r="G90" s="133"/>
      <c r="H90" s="133"/>
      <c r="I90" s="133"/>
      <c r="J90" s="133"/>
    </row>
    <row r="91" spans="1:10" x14ac:dyDescent="0.2">
      <c r="A91" s="133"/>
      <c r="B91" s="133"/>
      <c r="C91" s="133"/>
      <c r="D91" s="133"/>
      <c r="E91" s="133"/>
      <c r="F91" s="133"/>
      <c r="G91" s="133"/>
      <c r="H91" s="133"/>
      <c r="I91" s="133"/>
      <c r="J91" s="133"/>
    </row>
    <row r="92" spans="1:10" x14ac:dyDescent="0.2">
      <c r="A92" s="133"/>
      <c r="B92" s="133"/>
      <c r="C92" s="133"/>
      <c r="D92" s="133"/>
      <c r="E92" s="133"/>
      <c r="F92" s="133"/>
      <c r="G92" s="133"/>
      <c r="H92" s="133"/>
      <c r="I92" s="133"/>
      <c r="J92" s="133"/>
    </row>
    <row r="93" spans="1:10" x14ac:dyDescent="0.2">
      <c r="A93" s="133"/>
      <c r="B93" s="133"/>
      <c r="C93" s="133"/>
      <c r="D93" s="133"/>
      <c r="E93" s="133"/>
      <c r="F93" s="133"/>
      <c r="G93" s="133"/>
      <c r="H93" s="133"/>
      <c r="I93" s="133"/>
      <c r="J93" s="133"/>
    </row>
    <row r="94" spans="1:10" x14ac:dyDescent="0.2">
      <c r="A94" s="133"/>
      <c r="B94" s="133"/>
      <c r="C94" s="133"/>
      <c r="D94" s="133"/>
      <c r="E94" s="133"/>
      <c r="F94" s="133"/>
      <c r="G94" s="133"/>
      <c r="H94" s="133"/>
      <c r="I94" s="133"/>
      <c r="J94" s="133"/>
    </row>
    <row r="95" spans="1:10" x14ac:dyDescent="0.2">
      <c r="A95" s="133"/>
      <c r="B95" s="133"/>
      <c r="C95" s="133"/>
      <c r="D95" s="133"/>
      <c r="E95" s="133"/>
      <c r="F95" s="133"/>
      <c r="G95" s="133"/>
      <c r="H95" s="133"/>
      <c r="I95" s="133"/>
      <c r="J95" s="133"/>
    </row>
    <row r="96" spans="1:10" x14ac:dyDescent="0.2">
      <c r="A96" s="133"/>
      <c r="B96" s="133"/>
      <c r="C96" s="133"/>
      <c r="D96" s="133"/>
      <c r="E96" s="133"/>
      <c r="F96" s="133"/>
      <c r="G96" s="133"/>
      <c r="H96" s="133"/>
      <c r="I96" s="133"/>
      <c r="J96" s="133"/>
    </row>
    <row r="97" spans="1:10" x14ac:dyDescent="0.2">
      <c r="A97" s="133"/>
      <c r="B97" s="133"/>
      <c r="C97" s="133"/>
      <c r="D97" s="133"/>
      <c r="E97" s="133"/>
      <c r="F97" s="133"/>
      <c r="G97" s="133"/>
      <c r="H97" s="133"/>
      <c r="I97" s="133"/>
      <c r="J97" s="133"/>
    </row>
    <row r="98" spans="1:10" x14ac:dyDescent="0.2">
      <c r="A98" s="133"/>
      <c r="B98" s="133"/>
      <c r="C98" s="133"/>
      <c r="D98" s="133"/>
      <c r="E98" s="133"/>
      <c r="F98" s="133"/>
      <c r="G98" s="133"/>
      <c r="H98" s="133"/>
      <c r="I98" s="133"/>
      <c r="J98" s="133"/>
    </row>
    <row r="100" spans="1:10" x14ac:dyDescent="0.2">
      <c r="A100" s="133"/>
      <c r="B100" s="133"/>
      <c r="C100" s="133"/>
      <c r="D100" s="133"/>
      <c r="E100" s="133"/>
      <c r="F100" s="133"/>
      <c r="G100" s="133"/>
      <c r="H100" s="133"/>
      <c r="I100" s="133"/>
      <c r="J100" s="133"/>
    </row>
    <row r="101" spans="1:10" x14ac:dyDescent="0.2">
      <c r="A101" s="133"/>
      <c r="B101" s="133"/>
      <c r="C101" s="133"/>
      <c r="D101" s="133"/>
      <c r="E101" s="133"/>
      <c r="F101" s="133"/>
      <c r="G101" s="133"/>
      <c r="H101" s="133"/>
      <c r="I101" s="133"/>
      <c r="J101" s="133"/>
    </row>
    <row r="102" spans="1:10" x14ac:dyDescent="0.2">
      <c r="A102" s="133"/>
      <c r="B102" s="133"/>
      <c r="C102" s="133"/>
      <c r="D102" s="133"/>
      <c r="E102" s="133"/>
      <c r="F102" s="133"/>
      <c r="G102" s="133"/>
      <c r="H102" s="133"/>
      <c r="I102" s="133"/>
      <c r="J102" s="133"/>
    </row>
    <row r="103" spans="1:10" x14ac:dyDescent="0.2">
      <c r="A103" s="133"/>
      <c r="B103" s="133"/>
      <c r="C103" s="133"/>
      <c r="D103" s="133"/>
      <c r="E103" s="133"/>
      <c r="F103" s="133"/>
      <c r="G103" s="133"/>
      <c r="H103" s="133"/>
      <c r="I103" s="133"/>
      <c r="J103" s="133"/>
    </row>
    <row r="104" spans="1:10" x14ac:dyDescent="0.2">
      <c r="A104" s="133"/>
      <c r="B104" s="133"/>
      <c r="C104" s="133"/>
      <c r="D104" s="133"/>
      <c r="E104" s="133"/>
      <c r="F104" s="133"/>
      <c r="G104" s="133"/>
      <c r="H104" s="133"/>
      <c r="I104" s="133"/>
      <c r="J104" s="133"/>
    </row>
    <row r="106" spans="1:10" x14ac:dyDescent="0.2">
      <c r="A106" s="133"/>
      <c r="B106" s="133"/>
      <c r="C106" s="133"/>
      <c r="D106" s="133"/>
      <c r="E106" s="133"/>
      <c r="F106" s="133"/>
      <c r="G106" s="133"/>
      <c r="H106" s="133"/>
      <c r="I106" s="133"/>
      <c r="J106" s="133"/>
    </row>
    <row r="107" spans="1:10" x14ac:dyDescent="0.2">
      <c r="A107" s="133"/>
      <c r="B107" s="133"/>
      <c r="C107" s="133"/>
      <c r="D107" s="133"/>
      <c r="E107" s="133"/>
      <c r="F107" s="133"/>
      <c r="G107" s="133"/>
      <c r="H107" s="133"/>
      <c r="I107" s="133"/>
      <c r="J107" s="133"/>
    </row>
    <row r="108" spans="1:10" x14ac:dyDescent="0.2">
      <c r="A108" s="133"/>
      <c r="B108" s="133"/>
      <c r="C108" s="133"/>
      <c r="D108" s="133"/>
      <c r="E108" s="133"/>
      <c r="F108" s="133"/>
      <c r="G108" s="133"/>
      <c r="H108" s="133"/>
      <c r="I108" s="133"/>
      <c r="J108" s="133"/>
    </row>
    <row r="110" spans="1:10" x14ac:dyDescent="0.2">
      <c r="A110" s="133"/>
      <c r="B110" s="133"/>
      <c r="C110" s="133"/>
      <c r="D110" s="133"/>
      <c r="E110" s="133"/>
      <c r="F110" s="133"/>
      <c r="G110" s="133"/>
      <c r="H110" s="133"/>
      <c r="I110" s="133"/>
      <c r="J110" s="133"/>
    </row>
    <row r="111" spans="1:10" x14ac:dyDescent="0.2">
      <c r="A111" s="133"/>
      <c r="B111" s="133"/>
      <c r="C111" s="133"/>
      <c r="D111" s="133"/>
      <c r="E111" s="133"/>
      <c r="F111" s="133"/>
      <c r="G111" s="133"/>
      <c r="H111" s="133"/>
      <c r="I111" s="133"/>
      <c r="J111" s="133"/>
    </row>
    <row r="113" spans="1:10" x14ac:dyDescent="0.2">
      <c r="A113" s="133"/>
      <c r="B113" s="133"/>
      <c r="C113" s="133"/>
      <c r="D113" s="133"/>
      <c r="E113" s="133"/>
      <c r="F113" s="133"/>
      <c r="G113" s="133"/>
      <c r="H113" s="133"/>
      <c r="I113" s="133"/>
      <c r="J113" s="133"/>
    </row>
    <row r="114" spans="1:10" x14ac:dyDescent="0.2">
      <c r="A114" s="133"/>
      <c r="B114" s="133"/>
      <c r="C114" s="133"/>
      <c r="D114" s="133"/>
      <c r="E114" s="133"/>
      <c r="F114" s="133"/>
      <c r="G114" s="133"/>
      <c r="H114" s="133"/>
      <c r="I114" s="133"/>
      <c r="J114" s="133"/>
    </row>
    <row r="115" spans="1:10" x14ac:dyDescent="0.2">
      <c r="A115" s="133"/>
      <c r="B115" s="133"/>
      <c r="C115" s="133"/>
      <c r="D115" s="133"/>
      <c r="E115" s="133"/>
      <c r="F115" s="133"/>
      <c r="G115" s="133"/>
      <c r="H115" s="133"/>
      <c r="I115" s="133"/>
      <c r="J115" s="133"/>
    </row>
    <row r="116" spans="1:10" x14ac:dyDescent="0.2">
      <c r="A116" s="133"/>
      <c r="B116" s="133"/>
      <c r="C116" s="133"/>
      <c r="D116" s="133"/>
      <c r="E116" s="133"/>
      <c r="F116" s="133"/>
      <c r="G116" s="133"/>
      <c r="H116" s="133"/>
      <c r="I116" s="133"/>
      <c r="J116" s="133"/>
    </row>
    <row r="117" spans="1:10" x14ac:dyDescent="0.2">
      <c r="A117" s="133"/>
      <c r="B117" s="133"/>
      <c r="C117" s="133"/>
      <c r="D117" s="133"/>
      <c r="E117" s="133"/>
      <c r="F117" s="133"/>
      <c r="G117" s="133"/>
      <c r="H117" s="133"/>
      <c r="I117" s="133"/>
      <c r="J117" s="133"/>
    </row>
    <row r="118" spans="1:10" x14ac:dyDescent="0.2">
      <c r="A118" s="133"/>
      <c r="B118" s="133"/>
      <c r="C118" s="133"/>
      <c r="D118" s="133"/>
      <c r="E118" s="133"/>
      <c r="F118" s="133"/>
      <c r="G118" s="133"/>
      <c r="H118" s="133"/>
      <c r="I118" s="133"/>
      <c r="J118" s="133"/>
    </row>
    <row r="120" spans="1:10" x14ac:dyDescent="0.2">
      <c r="A120" s="133"/>
      <c r="B120" s="133"/>
      <c r="C120" s="133"/>
      <c r="D120" s="133"/>
      <c r="E120" s="133"/>
      <c r="F120" s="133"/>
      <c r="G120" s="133"/>
      <c r="H120" s="133"/>
      <c r="I120" s="133"/>
      <c r="J120" s="133"/>
    </row>
    <row r="121" spans="1:10" x14ac:dyDescent="0.2">
      <c r="A121" s="133"/>
      <c r="B121" s="133"/>
      <c r="C121" s="133"/>
      <c r="D121" s="133"/>
      <c r="E121" s="133"/>
      <c r="F121" s="133"/>
      <c r="G121" s="133"/>
      <c r="H121" s="133"/>
      <c r="I121" s="133"/>
      <c r="J121" s="133"/>
    </row>
    <row r="124" spans="1:10" x14ac:dyDescent="0.2">
      <c r="A124" s="133"/>
      <c r="B124" s="133"/>
      <c r="C124" s="133"/>
      <c r="D124" s="133"/>
      <c r="E124" s="133"/>
      <c r="F124" s="133"/>
      <c r="G124" s="133"/>
      <c r="H124" s="133"/>
      <c r="I124" s="133"/>
      <c r="J124" s="133"/>
    </row>
    <row r="125" spans="1:10" x14ac:dyDescent="0.2">
      <c r="A125" s="133"/>
      <c r="B125" s="133"/>
      <c r="C125" s="133"/>
      <c r="D125" s="133"/>
      <c r="E125" s="133"/>
      <c r="F125" s="133"/>
      <c r="G125" s="133"/>
      <c r="H125" s="133"/>
      <c r="I125" s="133"/>
      <c r="J125" s="133"/>
    </row>
    <row r="126" spans="1:10" x14ac:dyDescent="0.2">
      <c r="A126" s="133"/>
      <c r="B126" s="133"/>
      <c r="C126" s="133"/>
      <c r="D126" s="133"/>
      <c r="E126" s="133"/>
      <c r="F126" s="133"/>
      <c r="G126" s="133"/>
      <c r="H126" s="133"/>
      <c r="I126" s="133"/>
      <c r="J126" s="133"/>
    </row>
    <row r="127" spans="1:10" x14ac:dyDescent="0.2">
      <c r="A127" s="133"/>
      <c r="B127" s="133"/>
      <c r="C127" s="133"/>
      <c r="D127" s="133"/>
      <c r="E127" s="133"/>
      <c r="F127" s="133"/>
      <c r="G127" s="133"/>
      <c r="H127" s="133"/>
      <c r="I127" s="133"/>
      <c r="J127" s="133"/>
    </row>
    <row r="128" spans="1:10" x14ac:dyDescent="0.2">
      <c r="A128" s="133"/>
      <c r="B128" s="133"/>
      <c r="C128" s="133"/>
      <c r="D128" s="133"/>
      <c r="E128" s="133"/>
      <c r="F128" s="133"/>
      <c r="G128" s="133"/>
      <c r="H128" s="133"/>
      <c r="I128" s="133"/>
      <c r="J128" s="133"/>
    </row>
    <row r="131" spans="1:10" x14ac:dyDescent="0.2">
      <c r="A131" s="133"/>
      <c r="B131" s="133"/>
      <c r="C131" s="133"/>
      <c r="D131" s="133"/>
      <c r="E131" s="133"/>
      <c r="F131" s="133"/>
      <c r="G131" s="133"/>
      <c r="H131" s="133"/>
      <c r="I131" s="133"/>
      <c r="J131" s="133"/>
    </row>
    <row r="132" spans="1:10" x14ac:dyDescent="0.2">
      <c r="A132" s="133"/>
      <c r="B132" s="133"/>
      <c r="C132" s="133"/>
      <c r="D132" s="133"/>
      <c r="E132" s="133"/>
      <c r="F132" s="133"/>
      <c r="G132" s="133"/>
      <c r="H132" s="133"/>
      <c r="I132" s="133"/>
      <c r="J132" s="133"/>
    </row>
    <row r="134" spans="1:10" x14ac:dyDescent="0.2">
      <c r="A134" s="133"/>
      <c r="B134" s="133"/>
      <c r="C134" s="133"/>
      <c r="D134" s="133"/>
      <c r="E134" s="133"/>
      <c r="F134" s="133"/>
      <c r="G134" s="133"/>
      <c r="H134" s="133"/>
      <c r="I134" s="133"/>
      <c r="J134" s="133"/>
    </row>
    <row r="135" spans="1:10" x14ac:dyDescent="0.2">
      <c r="A135" s="133"/>
      <c r="B135" s="133"/>
      <c r="C135" s="133"/>
      <c r="D135" s="133"/>
      <c r="E135" s="133"/>
      <c r="F135" s="133"/>
      <c r="G135" s="133"/>
      <c r="H135" s="133"/>
      <c r="I135" s="133"/>
      <c r="J135" s="133"/>
    </row>
    <row r="136" spans="1:10" x14ac:dyDescent="0.2">
      <c r="A136" s="133"/>
      <c r="B136" s="133"/>
      <c r="C136" s="133"/>
      <c r="D136" s="133"/>
      <c r="E136" s="133"/>
      <c r="F136" s="133"/>
      <c r="G136" s="133"/>
      <c r="H136" s="133"/>
      <c r="I136" s="133"/>
      <c r="J136" s="133"/>
    </row>
    <row r="137" spans="1:10" x14ac:dyDescent="0.2">
      <c r="A137" s="133"/>
      <c r="B137" s="133"/>
      <c r="C137" s="133"/>
      <c r="D137" s="133"/>
      <c r="E137" s="133"/>
      <c r="F137" s="133"/>
      <c r="G137" s="133"/>
      <c r="H137" s="133"/>
      <c r="I137" s="133"/>
      <c r="J137" s="133"/>
    </row>
    <row r="139" spans="1:10" x14ac:dyDescent="0.2">
      <c r="A139" s="133"/>
      <c r="B139" s="133"/>
      <c r="C139" s="133"/>
      <c r="D139" s="133"/>
      <c r="E139" s="133"/>
      <c r="F139" s="133"/>
      <c r="G139" s="133"/>
      <c r="H139" s="133"/>
      <c r="I139" s="133"/>
      <c r="J139" s="133"/>
    </row>
    <row r="142" spans="1:10" x14ac:dyDescent="0.2">
      <c r="A142" s="133"/>
      <c r="B142" s="133"/>
      <c r="C142" s="133"/>
      <c r="D142" s="133"/>
      <c r="E142" s="133"/>
      <c r="F142" s="133"/>
      <c r="G142" s="133"/>
      <c r="H142" s="133"/>
      <c r="I142" s="133"/>
      <c r="J142" s="133"/>
    </row>
    <row r="143" spans="1:10" x14ac:dyDescent="0.2">
      <c r="A143" s="133"/>
      <c r="B143" s="133"/>
      <c r="C143" s="133"/>
      <c r="D143" s="133"/>
      <c r="E143" s="133"/>
      <c r="F143" s="133"/>
      <c r="G143" s="133"/>
      <c r="H143" s="133"/>
      <c r="I143" s="133"/>
      <c r="J143" s="133"/>
    </row>
    <row r="144" spans="1:10" x14ac:dyDescent="0.2">
      <c r="A144" s="133"/>
      <c r="B144" s="133"/>
      <c r="C144" s="133"/>
      <c r="D144" s="133"/>
      <c r="E144" s="133"/>
      <c r="F144" s="133"/>
      <c r="G144" s="133"/>
      <c r="H144" s="133"/>
      <c r="I144" s="133"/>
      <c r="J144" s="133"/>
    </row>
    <row r="145" spans="1:10" x14ac:dyDescent="0.2">
      <c r="A145" s="133"/>
      <c r="B145" s="133"/>
      <c r="C145" s="133"/>
      <c r="D145" s="133"/>
      <c r="E145" s="133"/>
      <c r="F145" s="133"/>
      <c r="G145" s="133"/>
      <c r="H145" s="133"/>
      <c r="I145" s="133"/>
      <c r="J145" s="133"/>
    </row>
    <row r="146" spans="1:10" x14ac:dyDescent="0.2">
      <c r="A146" s="133"/>
      <c r="B146" s="133"/>
      <c r="C146" s="133"/>
      <c r="D146" s="133"/>
      <c r="E146" s="133"/>
      <c r="F146" s="133"/>
      <c r="G146" s="133"/>
      <c r="H146" s="133"/>
      <c r="I146" s="133"/>
      <c r="J146" s="133"/>
    </row>
    <row r="150" spans="1:10" x14ac:dyDescent="0.2">
      <c r="A150" s="133"/>
      <c r="B150" s="133"/>
      <c r="C150" s="133"/>
      <c r="D150" s="133"/>
      <c r="E150" s="133"/>
      <c r="F150" s="133"/>
      <c r="G150" s="133"/>
      <c r="H150" s="133"/>
      <c r="I150" s="133"/>
      <c r="J150" s="133"/>
    </row>
    <row r="156" spans="1:10" x14ac:dyDescent="0.2">
      <c r="A156" s="133"/>
      <c r="B156" s="133"/>
      <c r="C156" s="133"/>
      <c r="D156" s="133"/>
      <c r="E156" s="133"/>
      <c r="F156" s="133"/>
      <c r="G156" s="133"/>
      <c r="H156" s="133"/>
      <c r="I156" s="133"/>
      <c r="J156" s="133"/>
    </row>
    <row r="161" spans="1:10" x14ac:dyDescent="0.2">
      <c r="A161" s="133"/>
      <c r="B161" s="133"/>
      <c r="C161" s="133"/>
      <c r="D161" s="133"/>
      <c r="E161" s="133"/>
      <c r="F161" s="133"/>
      <c r="G161" s="133"/>
      <c r="H161" s="133"/>
      <c r="I161" s="133"/>
      <c r="J161" s="133"/>
    </row>
    <row r="162" spans="1:10" x14ac:dyDescent="0.2">
      <c r="A162" s="133"/>
      <c r="B162" s="133"/>
      <c r="C162" s="133"/>
      <c r="D162" s="133"/>
      <c r="E162" s="133"/>
      <c r="F162" s="133"/>
      <c r="G162" s="133"/>
      <c r="H162" s="133"/>
      <c r="I162" s="133"/>
      <c r="J162" s="133"/>
    </row>
    <row r="163" spans="1:10" x14ac:dyDescent="0.2">
      <c r="A163" s="133"/>
      <c r="B163" s="133"/>
      <c r="C163" s="133"/>
      <c r="D163" s="133"/>
      <c r="E163" s="133"/>
      <c r="F163" s="133"/>
      <c r="G163" s="133"/>
      <c r="H163" s="133"/>
      <c r="I163" s="133"/>
      <c r="J163" s="133"/>
    </row>
    <row r="164" spans="1:10" x14ac:dyDescent="0.2">
      <c r="A164" s="133"/>
      <c r="B164" s="133"/>
      <c r="C164" s="133"/>
      <c r="D164" s="133"/>
      <c r="E164" s="133"/>
      <c r="F164" s="133"/>
      <c r="G164" s="133"/>
      <c r="H164" s="133"/>
      <c r="I164" s="133"/>
      <c r="J164" s="133"/>
    </row>
    <row r="165" spans="1:10" x14ac:dyDescent="0.2">
      <c r="A165" s="133"/>
      <c r="B165" s="133"/>
      <c r="C165" s="133"/>
      <c r="D165" s="133"/>
      <c r="E165" s="133"/>
      <c r="F165" s="133"/>
      <c r="G165" s="133"/>
      <c r="H165" s="133"/>
      <c r="I165" s="133"/>
      <c r="J165" s="133"/>
    </row>
    <row r="166" spans="1:10" x14ac:dyDescent="0.2">
      <c r="A166" s="133"/>
      <c r="B166" s="133"/>
      <c r="C166" s="133"/>
      <c r="D166" s="133"/>
      <c r="E166" s="133"/>
      <c r="F166" s="133"/>
      <c r="G166" s="133"/>
      <c r="H166" s="133"/>
      <c r="I166" s="133"/>
      <c r="J166" s="133"/>
    </row>
    <row r="167" spans="1:10" x14ac:dyDescent="0.2">
      <c r="A167" s="133"/>
      <c r="B167" s="133"/>
      <c r="C167" s="133"/>
      <c r="D167" s="133"/>
      <c r="E167" s="133"/>
      <c r="F167" s="133"/>
      <c r="G167" s="133"/>
      <c r="H167" s="133"/>
      <c r="I167" s="133"/>
      <c r="J167" s="133"/>
    </row>
    <row r="168" spans="1:10" x14ac:dyDescent="0.2">
      <c r="A168" s="133"/>
      <c r="B168" s="133"/>
      <c r="C168" s="133"/>
      <c r="D168" s="133"/>
      <c r="E168" s="133"/>
      <c r="F168" s="133"/>
      <c r="G168" s="133"/>
      <c r="H168" s="133"/>
      <c r="I168" s="133"/>
      <c r="J168" s="133"/>
    </row>
    <row r="169" spans="1:10" x14ac:dyDescent="0.2">
      <c r="A169" s="133"/>
      <c r="B169" s="133"/>
      <c r="C169" s="133"/>
      <c r="D169" s="133"/>
      <c r="E169" s="133"/>
      <c r="F169" s="133"/>
      <c r="G169" s="133"/>
      <c r="H169" s="133"/>
      <c r="I169" s="133"/>
      <c r="J169" s="133"/>
    </row>
    <row r="170" spans="1:10" x14ac:dyDescent="0.2">
      <c r="A170" s="133"/>
      <c r="B170" s="133"/>
      <c r="C170" s="133"/>
      <c r="D170" s="133"/>
      <c r="E170" s="133"/>
      <c r="F170" s="133"/>
      <c r="G170" s="133"/>
      <c r="H170" s="133"/>
      <c r="I170" s="133"/>
      <c r="J170" s="133"/>
    </row>
    <row r="171" spans="1:10" x14ac:dyDescent="0.2">
      <c r="A171" s="133"/>
      <c r="B171" s="133"/>
      <c r="C171" s="133"/>
      <c r="D171" s="133"/>
      <c r="E171" s="133"/>
      <c r="F171" s="133"/>
      <c r="G171" s="133"/>
      <c r="H171" s="133"/>
      <c r="I171" s="133"/>
      <c r="J171" s="133"/>
    </row>
    <row r="172" spans="1:10" x14ac:dyDescent="0.2">
      <c r="A172" s="133"/>
      <c r="B172" s="133"/>
      <c r="C172" s="133"/>
      <c r="D172" s="133"/>
      <c r="E172" s="133"/>
      <c r="F172" s="133"/>
      <c r="G172" s="133"/>
      <c r="H172" s="133"/>
      <c r="I172" s="133"/>
      <c r="J172" s="133"/>
    </row>
    <row r="173" spans="1:10" x14ac:dyDescent="0.2">
      <c r="A173" s="133"/>
      <c r="B173" s="133"/>
      <c r="C173" s="133"/>
      <c r="D173" s="133"/>
      <c r="E173" s="133"/>
      <c r="F173" s="133"/>
      <c r="G173" s="133"/>
      <c r="H173" s="133"/>
      <c r="I173" s="133"/>
      <c r="J173" s="133"/>
    </row>
    <row r="174" spans="1:10" x14ac:dyDescent="0.2">
      <c r="A174" s="133"/>
      <c r="B174" s="133"/>
      <c r="C174" s="133"/>
      <c r="D174" s="133"/>
      <c r="E174" s="133"/>
      <c r="F174" s="133"/>
      <c r="G174" s="133"/>
      <c r="H174" s="133"/>
      <c r="I174" s="133"/>
      <c r="J174" s="133"/>
    </row>
    <row r="175" spans="1:10" x14ac:dyDescent="0.2">
      <c r="A175" s="133"/>
      <c r="B175" s="133"/>
      <c r="C175" s="133"/>
      <c r="D175" s="133"/>
      <c r="E175" s="133"/>
      <c r="F175" s="133"/>
      <c r="G175" s="133"/>
      <c r="H175" s="133"/>
      <c r="I175" s="133"/>
      <c r="J175" s="133"/>
    </row>
    <row r="176" spans="1:10" x14ac:dyDescent="0.2">
      <c r="A176" s="133"/>
      <c r="B176" s="133"/>
      <c r="C176" s="133"/>
      <c r="D176" s="133"/>
      <c r="E176" s="133"/>
      <c r="F176" s="133"/>
      <c r="G176" s="133"/>
      <c r="H176" s="133"/>
      <c r="I176" s="133"/>
      <c r="J176" s="133"/>
    </row>
    <row r="177" spans="1:10" x14ac:dyDescent="0.2">
      <c r="A177" s="133"/>
      <c r="B177" s="133"/>
      <c r="C177" s="133"/>
      <c r="D177" s="133"/>
      <c r="E177" s="133"/>
      <c r="F177" s="133"/>
      <c r="G177" s="133"/>
      <c r="H177" s="133"/>
      <c r="I177" s="133"/>
      <c r="J177" s="133"/>
    </row>
    <row r="178" spans="1:10" x14ac:dyDescent="0.2">
      <c r="A178" s="133"/>
      <c r="B178" s="133"/>
      <c r="C178" s="133"/>
      <c r="D178" s="133"/>
      <c r="E178" s="133"/>
      <c r="F178" s="133"/>
      <c r="G178" s="133"/>
      <c r="H178" s="133"/>
      <c r="I178" s="133"/>
      <c r="J178" s="133"/>
    </row>
    <row r="179" spans="1:10" x14ac:dyDescent="0.2">
      <c r="A179" s="133"/>
      <c r="B179" s="133"/>
      <c r="C179" s="133"/>
      <c r="D179" s="133"/>
      <c r="E179" s="133"/>
      <c r="F179" s="133"/>
      <c r="G179" s="133"/>
      <c r="H179" s="133"/>
      <c r="I179" s="133"/>
      <c r="J179" s="133"/>
    </row>
    <row r="180" spans="1:10" x14ac:dyDescent="0.2">
      <c r="A180" s="133"/>
      <c r="B180" s="133"/>
      <c r="C180" s="133"/>
      <c r="D180" s="133"/>
      <c r="E180" s="133"/>
      <c r="F180" s="133"/>
      <c r="G180" s="133"/>
      <c r="H180" s="133"/>
      <c r="I180" s="133"/>
      <c r="J180" s="133"/>
    </row>
    <row r="181" spans="1:10" x14ac:dyDescent="0.2">
      <c r="A181" s="133"/>
      <c r="B181" s="133"/>
      <c r="C181" s="133"/>
      <c r="D181" s="133"/>
      <c r="E181" s="133"/>
      <c r="F181" s="133"/>
      <c r="G181" s="133"/>
      <c r="H181" s="133"/>
      <c r="I181" s="133"/>
      <c r="J181" s="133"/>
    </row>
    <row r="183" spans="1:10" x14ac:dyDescent="0.2">
      <c r="A183" s="133"/>
      <c r="B183" s="133"/>
      <c r="C183" s="133"/>
      <c r="D183" s="133"/>
      <c r="E183" s="133"/>
      <c r="F183" s="133"/>
      <c r="G183" s="133"/>
      <c r="H183" s="133"/>
      <c r="I183" s="133"/>
      <c r="J183" s="133"/>
    </row>
    <row r="184" spans="1:10" x14ac:dyDescent="0.2">
      <c r="A184" s="133"/>
      <c r="B184" s="133"/>
      <c r="C184" s="133"/>
      <c r="D184" s="133"/>
      <c r="E184" s="133"/>
      <c r="F184" s="133"/>
      <c r="G184" s="133"/>
      <c r="H184" s="133"/>
      <c r="I184" s="133"/>
      <c r="J184" s="133"/>
    </row>
    <row r="185" spans="1:10" x14ac:dyDescent="0.2">
      <c r="A185" s="133"/>
      <c r="B185" s="133"/>
      <c r="C185" s="133"/>
      <c r="D185" s="133"/>
      <c r="E185" s="133"/>
      <c r="F185" s="133"/>
      <c r="G185" s="133"/>
      <c r="H185" s="133"/>
      <c r="I185" s="133"/>
      <c r="J185" s="133"/>
    </row>
    <row r="186" spans="1:10" x14ac:dyDescent="0.2">
      <c r="A186" s="133"/>
      <c r="B186" s="133"/>
      <c r="C186" s="133"/>
      <c r="D186" s="133"/>
      <c r="E186" s="133"/>
      <c r="F186" s="133"/>
      <c r="G186" s="133"/>
      <c r="H186" s="133"/>
      <c r="I186" s="133"/>
      <c r="J186" s="133"/>
    </row>
    <row r="187" spans="1:10" x14ac:dyDescent="0.2">
      <c r="A187" s="133"/>
      <c r="B187" s="133"/>
      <c r="C187" s="133"/>
      <c r="D187" s="133"/>
      <c r="E187" s="133"/>
      <c r="F187" s="133"/>
      <c r="G187" s="133"/>
      <c r="H187" s="133"/>
      <c r="I187" s="133"/>
      <c r="J187" s="133"/>
    </row>
    <row r="188" spans="1:10" x14ac:dyDescent="0.2">
      <c r="A188" s="133"/>
      <c r="B188" s="133"/>
      <c r="C188" s="133"/>
      <c r="D188" s="133"/>
      <c r="E188" s="133"/>
      <c r="F188" s="133"/>
      <c r="G188" s="133"/>
      <c r="H188" s="133"/>
      <c r="I188" s="133"/>
      <c r="J188" s="133"/>
    </row>
    <row r="194" spans="1:10" x14ac:dyDescent="0.2">
      <c r="A194" s="133"/>
      <c r="B194" s="133"/>
      <c r="C194" s="133"/>
      <c r="D194" s="133"/>
      <c r="E194" s="133"/>
      <c r="F194" s="133"/>
      <c r="G194" s="133"/>
      <c r="H194" s="133"/>
      <c r="I194" s="133"/>
      <c r="J194" s="133"/>
    </row>
    <row r="196" spans="1:10" x14ac:dyDescent="0.2">
      <c r="A196" s="133"/>
      <c r="B196" s="133"/>
      <c r="C196" s="133"/>
      <c r="D196" s="133"/>
      <c r="E196" s="133"/>
      <c r="F196" s="133"/>
      <c r="G196" s="133"/>
      <c r="H196" s="133"/>
      <c r="I196" s="133"/>
      <c r="J196" s="133"/>
    </row>
    <row r="197" spans="1:10" x14ac:dyDescent="0.2">
      <c r="A197" s="133"/>
      <c r="B197" s="133"/>
      <c r="C197" s="133"/>
      <c r="D197" s="133"/>
      <c r="E197" s="133"/>
      <c r="F197" s="133"/>
      <c r="G197" s="133"/>
      <c r="H197" s="133"/>
      <c r="I197" s="133"/>
      <c r="J197" s="133"/>
    </row>
    <row r="198" spans="1:10" x14ac:dyDescent="0.2">
      <c r="A198" s="133"/>
      <c r="B198" s="133"/>
      <c r="C198" s="133"/>
      <c r="D198" s="133"/>
      <c r="E198" s="133"/>
      <c r="F198" s="133"/>
      <c r="G198" s="133"/>
      <c r="H198" s="133"/>
      <c r="I198" s="133"/>
      <c r="J198" s="133"/>
    </row>
    <row r="199" spans="1:10" x14ac:dyDescent="0.2">
      <c r="A199" s="133"/>
      <c r="B199" s="133"/>
      <c r="C199" s="133"/>
      <c r="D199" s="133"/>
      <c r="E199" s="133"/>
      <c r="F199" s="133"/>
      <c r="G199" s="133"/>
      <c r="H199" s="133"/>
      <c r="I199" s="133"/>
      <c r="J199" s="133"/>
    </row>
    <row r="200" spans="1:10" x14ac:dyDescent="0.2">
      <c r="A200" s="133"/>
      <c r="B200" s="133"/>
      <c r="C200" s="133"/>
      <c r="D200" s="133"/>
      <c r="E200" s="133"/>
      <c r="F200" s="133"/>
      <c r="G200" s="133"/>
      <c r="H200" s="133"/>
      <c r="I200" s="133"/>
      <c r="J200" s="133"/>
    </row>
    <row r="201" spans="1:10" x14ac:dyDescent="0.2">
      <c r="A201" s="133"/>
      <c r="B201" s="133"/>
      <c r="C201" s="133"/>
      <c r="D201" s="133"/>
      <c r="E201" s="133"/>
      <c r="F201" s="133"/>
      <c r="G201" s="133"/>
      <c r="H201" s="133"/>
      <c r="I201" s="133"/>
      <c r="J201" s="133"/>
    </row>
    <row r="203" spans="1:10" x14ac:dyDescent="0.2">
      <c r="A203" s="133"/>
      <c r="B203" s="133"/>
      <c r="C203" s="133"/>
      <c r="D203" s="133"/>
      <c r="E203" s="133"/>
      <c r="F203" s="133"/>
      <c r="G203" s="133"/>
      <c r="H203" s="133"/>
      <c r="I203" s="133"/>
      <c r="J203" s="133"/>
    </row>
    <row r="204" spans="1:10" x14ac:dyDescent="0.2">
      <c r="A204" s="133"/>
      <c r="B204" s="133"/>
      <c r="C204" s="133"/>
      <c r="D204" s="133"/>
      <c r="E204" s="133"/>
      <c r="F204" s="133"/>
      <c r="G204" s="133"/>
      <c r="H204" s="133"/>
      <c r="I204" s="133"/>
      <c r="J204" s="133"/>
    </row>
    <row r="205" spans="1:10" x14ac:dyDescent="0.2">
      <c r="A205" s="133"/>
      <c r="B205" s="133"/>
      <c r="C205" s="133"/>
      <c r="D205" s="133"/>
      <c r="E205" s="133"/>
      <c r="F205" s="133"/>
      <c r="G205" s="133"/>
      <c r="H205" s="133"/>
      <c r="I205" s="133"/>
      <c r="J205" s="133"/>
    </row>
    <row r="211" spans="1:10" x14ac:dyDescent="0.2">
      <c r="A211" s="133"/>
      <c r="B211" s="133"/>
      <c r="C211" s="133"/>
      <c r="D211" s="133"/>
      <c r="E211" s="133"/>
      <c r="F211" s="133"/>
      <c r="G211" s="133"/>
      <c r="H211" s="133"/>
      <c r="I211" s="133"/>
      <c r="J211" s="133"/>
    </row>
    <row r="212" spans="1:10" x14ac:dyDescent="0.2">
      <c r="A212" s="133"/>
      <c r="B212" s="133"/>
      <c r="C212" s="133"/>
      <c r="D212" s="133"/>
      <c r="E212" s="133"/>
      <c r="F212" s="133"/>
      <c r="G212" s="133"/>
      <c r="H212" s="133"/>
      <c r="I212" s="133"/>
      <c r="J212" s="133"/>
    </row>
    <row r="213" spans="1:10" x14ac:dyDescent="0.2">
      <c r="A213" s="133"/>
      <c r="B213" s="133"/>
      <c r="C213" s="133"/>
      <c r="D213" s="133"/>
      <c r="E213" s="133"/>
      <c r="F213" s="133"/>
      <c r="G213" s="133"/>
      <c r="H213" s="133"/>
      <c r="I213" s="133"/>
      <c r="J213" s="133"/>
    </row>
    <row r="214" spans="1:10" x14ac:dyDescent="0.2">
      <c r="A214" s="133"/>
      <c r="B214" s="133"/>
      <c r="C214" s="133"/>
      <c r="D214" s="133"/>
      <c r="E214" s="133"/>
      <c r="F214" s="133"/>
      <c r="G214" s="133"/>
      <c r="H214" s="133"/>
      <c r="I214" s="133"/>
      <c r="J214" s="133"/>
    </row>
    <row r="215" spans="1:10" x14ac:dyDescent="0.2">
      <c r="A215" s="133"/>
      <c r="B215" s="133"/>
      <c r="C215" s="133"/>
      <c r="D215" s="133"/>
      <c r="E215" s="133"/>
      <c r="F215" s="133"/>
      <c r="G215" s="133"/>
      <c r="H215" s="133"/>
      <c r="I215" s="133"/>
      <c r="J215" s="133"/>
    </row>
    <row r="216" spans="1:10" x14ac:dyDescent="0.2">
      <c r="A216" s="133"/>
      <c r="B216" s="133"/>
      <c r="C216" s="133"/>
      <c r="D216" s="133"/>
      <c r="E216" s="133"/>
      <c r="F216" s="133"/>
      <c r="G216" s="133"/>
      <c r="H216" s="133"/>
      <c r="I216" s="133"/>
      <c r="J216" s="133"/>
    </row>
    <row r="217" spans="1:10" x14ac:dyDescent="0.2">
      <c r="A217" s="133"/>
      <c r="B217" s="133"/>
      <c r="C217" s="133"/>
      <c r="D217" s="133"/>
      <c r="E217" s="133"/>
      <c r="F217" s="133"/>
      <c r="G217" s="133"/>
      <c r="H217" s="133"/>
      <c r="I217" s="133"/>
      <c r="J217" s="133"/>
    </row>
    <row r="218" spans="1:10" x14ac:dyDescent="0.2">
      <c r="A218" s="133"/>
      <c r="B218" s="133"/>
      <c r="C218" s="133"/>
      <c r="D218" s="133"/>
      <c r="E218" s="133"/>
      <c r="F218" s="133"/>
      <c r="G218" s="133"/>
      <c r="H218" s="133"/>
      <c r="I218" s="133"/>
      <c r="J218" s="133"/>
    </row>
    <row r="219" spans="1:10" x14ac:dyDescent="0.2">
      <c r="A219" s="133"/>
      <c r="B219" s="133"/>
      <c r="C219" s="133"/>
      <c r="D219" s="133"/>
      <c r="E219" s="133"/>
      <c r="F219" s="133"/>
      <c r="G219" s="133"/>
      <c r="H219" s="133"/>
      <c r="I219" s="133"/>
      <c r="J219" s="133"/>
    </row>
    <row r="220" spans="1:10" x14ac:dyDescent="0.2">
      <c r="A220" s="133"/>
      <c r="B220" s="133"/>
      <c r="C220" s="133"/>
      <c r="D220" s="133"/>
      <c r="E220" s="133"/>
      <c r="F220" s="133"/>
      <c r="G220" s="133"/>
      <c r="H220" s="133"/>
      <c r="I220" s="133"/>
      <c r="J220" s="133"/>
    </row>
    <row r="222" spans="1:10" x14ac:dyDescent="0.2">
      <c r="A222" s="133"/>
      <c r="B222" s="133"/>
      <c r="C222" s="133"/>
      <c r="D222" s="133"/>
      <c r="E222" s="133"/>
      <c r="F222" s="133"/>
      <c r="G222" s="133"/>
      <c r="H222" s="133"/>
      <c r="I222" s="133"/>
      <c r="J222" s="133"/>
    </row>
    <row r="223" spans="1:10" x14ac:dyDescent="0.2">
      <c r="A223" s="133"/>
      <c r="B223" s="133"/>
      <c r="C223" s="133"/>
      <c r="D223" s="133"/>
      <c r="E223" s="133"/>
      <c r="F223" s="133"/>
      <c r="G223" s="133"/>
      <c r="H223" s="133"/>
      <c r="I223" s="133"/>
      <c r="J223" s="133"/>
    </row>
    <row r="224" spans="1:10" x14ac:dyDescent="0.2">
      <c r="A224" s="133"/>
      <c r="B224" s="133"/>
      <c r="C224" s="133"/>
      <c r="D224" s="133"/>
      <c r="E224" s="133"/>
      <c r="F224" s="133"/>
      <c r="G224" s="133"/>
      <c r="H224" s="133"/>
      <c r="I224" s="133"/>
      <c r="J224" s="133"/>
    </row>
    <row r="225" spans="1:10" x14ac:dyDescent="0.2">
      <c r="A225" s="133"/>
      <c r="B225" s="133"/>
      <c r="C225" s="133"/>
      <c r="D225" s="133"/>
      <c r="E225" s="133"/>
      <c r="F225" s="133"/>
      <c r="G225" s="133"/>
      <c r="H225" s="133"/>
      <c r="I225" s="133"/>
      <c r="J225" s="133"/>
    </row>
    <row r="226" spans="1:10" x14ac:dyDescent="0.2">
      <c r="A226" s="133"/>
      <c r="B226" s="133"/>
      <c r="C226" s="133"/>
      <c r="D226" s="133"/>
      <c r="E226" s="133"/>
      <c r="F226" s="133"/>
      <c r="G226" s="133"/>
      <c r="H226" s="133"/>
      <c r="I226" s="133"/>
      <c r="J226" s="133"/>
    </row>
    <row r="227" spans="1:10" x14ac:dyDescent="0.2">
      <c r="A227" s="133"/>
      <c r="B227" s="133"/>
      <c r="C227" s="133"/>
      <c r="D227" s="133"/>
      <c r="E227" s="133"/>
      <c r="F227" s="133"/>
      <c r="G227" s="133"/>
      <c r="H227" s="133"/>
      <c r="I227" s="133"/>
      <c r="J227" s="133"/>
    </row>
    <row r="228" spans="1:10" x14ac:dyDescent="0.2">
      <c r="A228" s="133"/>
      <c r="B228" s="133"/>
      <c r="C228" s="133"/>
      <c r="D228" s="133"/>
      <c r="E228" s="133"/>
      <c r="F228" s="133"/>
      <c r="G228" s="133"/>
      <c r="H228" s="133"/>
      <c r="I228" s="133"/>
      <c r="J228" s="133"/>
    </row>
    <row r="229" spans="1:10" x14ac:dyDescent="0.2">
      <c r="A229" s="133"/>
      <c r="B229" s="133"/>
      <c r="C229" s="133"/>
      <c r="D229" s="133"/>
      <c r="E229" s="133"/>
      <c r="F229" s="133"/>
      <c r="G229" s="133"/>
      <c r="H229" s="133"/>
      <c r="I229" s="133"/>
      <c r="J229" s="133"/>
    </row>
    <row r="230" spans="1:10" x14ac:dyDescent="0.2">
      <c r="A230" s="133"/>
      <c r="B230" s="133"/>
      <c r="C230" s="133"/>
      <c r="D230" s="133"/>
      <c r="E230" s="133"/>
      <c r="F230" s="133"/>
      <c r="G230" s="133"/>
      <c r="H230" s="133"/>
      <c r="I230" s="133"/>
      <c r="J230" s="133"/>
    </row>
    <row r="231" spans="1:10" x14ac:dyDescent="0.2">
      <c r="A231" s="133"/>
      <c r="B231" s="133"/>
      <c r="C231" s="133"/>
      <c r="D231" s="133"/>
      <c r="E231" s="133"/>
      <c r="F231" s="133"/>
      <c r="G231" s="133"/>
      <c r="H231" s="133"/>
      <c r="I231" s="133"/>
      <c r="J231" s="133"/>
    </row>
    <row r="232" spans="1:10" x14ac:dyDescent="0.2">
      <c r="A232" s="133"/>
      <c r="B232" s="133"/>
      <c r="C232" s="133"/>
      <c r="D232" s="133"/>
      <c r="E232" s="133"/>
      <c r="F232" s="133"/>
      <c r="G232" s="133"/>
      <c r="H232" s="133"/>
      <c r="I232" s="133"/>
      <c r="J232" s="133"/>
    </row>
    <row r="233" spans="1:10" x14ac:dyDescent="0.2">
      <c r="A233" s="133"/>
      <c r="B233" s="133"/>
      <c r="C233" s="133"/>
      <c r="D233" s="133"/>
      <c r="E233" s="133"/>
      <c r="F233" s="133"/>
      <c r="G233" s="133"/>
      <c r="H233" s="133"/>
      <c r="I233" s="133"/>
      <c r="J233" s="133"/>
    </row>
    <row r="234" spans="1:10" x14ac:dyDescent="0.2">
      <c r="A234" s="133"/>
      <c r="B234" s="133"/>
      <c r="C234" s="133"/>
      <c r="D234" s="133"/>
      <c r="E234" s="133"/>
      <c r="F234" s="133"/>
      <c r="G234" s="133"/>
      <c r="H234" s="133"/>
      <c r="I234" s="133"/>
      <c r="J234" s="133"/>
    </row>
    <row r="235" spans="1:10" x14ac:dyDescent="0.2">
      <c r="A235" s="133"/>
      <c r="B235" s="133"/>
      <c r="C235" s="133"/>
      <c r="D235" s="133"/>
      <c r="E235" s="133"/>
      <c r="F235" s="133"/>
      <c r="G235" s="133"/>
      <c r="H235" s="133"/>
      <c r="I235" s="133"/>
      <c r="J235" s="133"/>
    </row>
    <row r="236" spans="1:10" x14ac:dyDescent="0.2">
      <c r="A236" s="133"/>
      <c r="B236" s="133"/>
      <c r="C236" s="133"/>
      <c r="D236" s="133"/>
      <c r="E236" s="133"/>
      <c r="F236" s="133"/>
      <c r="G236" s="133"/>
      <c r="H236" s="133"/>
      <c r="I236" s="133"/>
      <c r="J236" s="133"/>
    </row>
    <row r="240" spans="1:10" x14ac:dyDescent="0.2">
      <c r="A240" s="133"/>
      <c r="B240" s="133"/>
      <c r="C240" s="133"/>
      <c r="D240" s="133"/>
      <c r="E240" s="133"/>
      <c r="F240" s="133"/>
      <c r="G240" s="133"/>
      <c r="H240" s="133"/>
      <c r="I240" s="133"/>
      <c r="J240" s="133"/>
    </row>
    <row r="250" spans="1:10" x14ac:dyDescent="0.2">
      <c r="A250" s="133"/>
      <c r="B250" s="133"/>
      <c r="C250" s="133"/>
      <c r="D250" s="133"/>
      <c r="E250" s="133"/>
      <c r="F250" s="133"/>
      <c r="G250" s="133"/>
      <c r="H250" s="133"/>
      <c r="I250" s="133"/>
      <c r="J250" s="133"/>
    </row>
  </sheetData>
  <mergeCells count="22">
    <mergeCell ref="E13:F13"/>
    <mergeCell ref="H13:I13"/>
    <mergeCell ref="E16:F16"/>
    <mergeCell ref="E18:F18"/>
    <mergeCell ref="C6:G6"/>
    <mergeCell ref="H6:I6"/>
    <mergeCell ref="E7:I7"/>
    <mergeCell ref="E11:F11"/>
    <mergeCell ref="E12:F12"/>
    <mergeCell ref="A2:D2"/>
    <mergeCell ref="E2:I2"/>
    <mergeCell ref="E3:I3"/>
    <mergeCell ref="E4:I4"/>
    <mergeCell ref="E5:I5"/>
    <mergeCell ref="A43:I43"/>
    <mergeCell ref="B44:I44"/>
    <mergeCell ref="H45:I45"/>
    <mergeCell ref="F47:F48"/>
    <mergeCell ref="C29:E29"/>
    <mergeCell ref="C32:F32"/>
    <mergeCell ref="B33:F33"/>
    <mergeCell ref="A34:I34"/>
  </mergeCells>
  <printOptions horizontalCentered="1"/>
  <pageMargins left="0.78740157480314965" right="0" top="0.59055118110236227" bottom="0.59055118110236227" header="0.51181102362204722" footer="0.51181102362204722"/>
  <pageSetup paperSize="9" scale="83" firstPageNumber="276" orientation="portrait" useFirstPageNumber="1" r:id="rId1"/>
  <headerFooter alignWithMargins="0">
    <oddFooter>&amp;L&amp;"Arial,Kurzíva"&amp;10Zastupitelstvo Olomouckého kraje 19. 6. 2017
5.1.- Rozpočet Olomouckého kraje 2016 - závěrečný účet
Příloha č.14: Financování hospodaření příspěvkových organizací Olomouckého kraje&amp;R&amp;"-,Kurzíva"Strana &amp;P (celkem 500)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41</vt:i4>
      </vt:variant>
      <vt:variant>
        <vt:lpstr>Pojmenované oblasti</vt:lpstr>
      </vt:variant>
      <vt:variant>
        <vt:i4>43</vt:i4>
      </vt:variant>
    </vt:vector>
  </HeadingPairs>
  <TitlesOfParts>
    <vt:vector size="84" baseType="lpstr">
      <vt:lpstr>Okres Olomouc</vt:lpstr>
      <vt:lpstr>1001</vt:lpstr>
      <vt:lpstr>1012</vt:lpstr>
      <vt:lpstr>1014</vt:lpstr>
      <vt:lpstr>1015</vt:lpstr>
      <vt:lpstr>1032</vt:lpstr>
      <vt:lpstr>1033</vt:lpstr>
      <vt:lpstr>1034</vt:lpstr>
      <vt:lpstr>1100</vt:lpstr>
      <vt:lpstr>1101</vt:lpstr>
      <vt:lpstr>1102</vt:lpstr>
      <vt:lpstr>1103</vt:lpstr>
      <vt:lpstr>1104</vt:lpstr>
      <vt:lpstr>1105</vt:lpstr>
      <vt:lpstr>1120</vt:lpstr>
      <vt:lpstr>1121</vt:lpstr>
      <vt:lpstr>1122</vt:lpstr>
      <vt:lpstr>1123</vt:lpstr>
      <vt:lpstr>1150</vt:lpstr>
      <vt:lpstr>1160</vt:lpstr>
      <vt:lpstr>1200</vt:lpstr>
      <vt:lpstr>1201</vt:lpstr>
      <vt:lpstr>1202</vt:lpstr>
      <vt:lpstr>1204</vt:lpstr>
      <vt:lpstr>1205</vt:lpstr>
      <vt:lpstr>1206</vt:lpstr>
      <vt:lpstr>1207</vt:lpstr>
      <vt:lpstr>1208</vt:lpstr>
      <vt:lpstr>1300</vt:lpstr>
      <vt:lpstr>1301</vt:lpstr>
      <vt:lpstr>1302</vt:lpstr>
      <vt:lpstr>1303</vt:lpstr>
      <vt:lpstr>1304</vt:lpstr>
      <vt:lpstr>1350</vt:lpstr>
      <vt:lpstr>1351</vt:lpstr>
      <vt:lpstr>1352</vt:lpstr>
      <vt:lpstr>1400</vt:lpstr>
      <vt:lpstr>1450</vt:lpstr>
      <vt:lpstr>1420</vt:lpstr>
      <vt:lpstr>1000</vt:lpstr>
      <vt:lpstr>1010</vt:lpstr>
      <vt:lpstr>'Okres Olomouc'!A</vt:lpstr>
      <vt:lpstr>'Okres Olomouc'!Názvy_tisku</vt:lpstr>
      <vt:lpstr>'1000'!Oblast_tisku</vt:lpstr>
      <vt:lpstr>'1001'!Oblast_tisku</vt:lpstr>
      <vt:lpstr>'1010'!Oblast_tisku</vt:lpstr>
      <vt:lpstr>'1012'!Oblast_tisku</vt:lpstr>
      <vt:lpstr>'1014'!Oblast_tisku</vt:lpstr>
      <vt:lpstr>'1015'!Oblast_tisku</vt:lpstr>
      <vt:lpstr>'1032'!Oblast_tisku</vt:lpstr>
      <vt:lpstr>'1033'!Oblast_tisku</vt:lpstr>
      <vt:lpstr>'1034'!Oblast_tisku</vt:lpstr>
      <vt:lpstr>'1100'!Oblast_tisku</vt:lpstr>
      <vt:lpstr>'1101'!Oblast_tisku</vt:lpstr>
      <vt:lpstr>'1102'!Oblast_tisku</vt:lpstr>
      <vt:lpstr>'1103'!Oblast_tisku</vt:lpstr>
      <vt:lpstr>'1104'!Oblast_tisku</vt:lpstr>
      <vt:lpstr>'1105'!Oblast_tisku</vt:lpstr>
      <vt:lpstr>'1120'!Oblast_tisku</vt:lpstr>
      <vt:lpstr>'1121'!Oblast_tisku</vt:lpstr>
      <vt:lpstr>'1122'!Oblast_tisku</vt:lpstr>
      <vt:lpstr>'1123'!Oblast_tisku</vt:lpstr>
      <vt:lpstr>'1150'!Oblast_tisku</vt:lpstr>
      <vt:lpstr>'1160'!Oblast_tisku</vt:lpstr>
      <vt:lpstr>'1200'!Oblast_tisku</vt:lpstr>
      <vt:lpstr>'1201'!Oblast_tisku</vt:lpstr>
      <vt:lpstr>'1202'!Oblast_tisku</vt:lpstr>
      <vt:lpstr>'1204'!Oblast_tisku</vt:lpstr>
      <vt:lpstr>'1205'!Oblast_tisku</vt:lpstr>
      <vt:lpstr>'1206'!Oblast_tisku</vt:lpstr>
      <vt:lpstr>'1207'!Oblast_tisku</vt:lpstr>
      <vt:lpstr>'1208'!Oblast_tisku</vt:lpstr>
      <vt:lpstr>'1300'!Oblast_tisku</vt:lpstr>
      <vt:lpstr>'1301'!Oblast_tisku</vt:lpstr>
      <vt:lpstr>'1302'!Oblast_tisku</vt:lpstr>
      <vt:lpstr>'1303'!Oblast_tisku</vt:lpstr>
      <vt:lpstr>'1304'!Oblast_tisku</vt:lpstr>
      <vt:lpstr>'1350'!Oblast_tisku</vt:lpstr>
      <vt:lpstr>'1351'!Oblast_tisku</vt:lpstr>
      <vt:lpstr>'1352'!Oblast_tisku</vt:lpstr>
      <vt:lpstr>'1400'!Oblast_tisku</vt:lpstr>
      <vt:lpstr>'1420'!Oblast_tisku</vt:lpstr>
      <vt:lpstr>'1450'!Oblast_tisku</vt:lpstr>
      <vt:lpstr>'Okres Olomouc'!Oblast_tisku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Lošťák Vladimír</dc:creator>
  <cp:lastModifiedBy>Balabuch Petr</cp:lastModifiedBy>
  <cp:lastPrinted>2017-06-01T08:31:44Z</cp:lastPrinted>
  <dcterms:created xsi:type="dcterms:W3CDTF">2016-01-18T10:27:27Z</dcterms:created>
  <dcterms:modified xsi:type="dcterms:W3CDTF">2017-06-02T08:34:43Z</dcterms:modified>
</cp:coreProperties>
</file>